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15" yWindow="5250" windowWidth="20730" windowHeight="3960" activeTab="2"/>
  </bookViews>
  <sheets>
    <sheet name="Tableau" sheetId="49" r:id="rId1"/>
    <sheet name="Solde donateur" sheetId="50" r:id="rId2"/>
    <sheet name="Datas" sheetId="1" r:id="rId3"/>
    <sheet name="Balance" sheetId="3" state="hidden" r:id="rId4"/>
  </sheets>
  <definedNames>
    <definedName name="_xlnm._FilterDatabase" localSheetId="2" hidden="1">Datas!$A$10:$XFC$5323</definedName>
  </definedNames>
  <calcPr calcId="145621"/>
  <pivotCaches>
    <pivotCache cacheId="0" r:id="rId5"/>
  </pivotCaches>
</workbook>
</file>

<file path=xl/calcChain.xml><?xml version="1.0" encoding="utf-8"?>
<calcChain xmlns="http://schemas.openxmlformats.org/spreadsheetml/2006/main">
  <c r="G11" i="1" l="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G243" i="1" s="1"/>
  <c r="G244" i="1" s="1"/>
  <c r="G245" i="1" s="1"/>
  <c r="G246" i="1" s="1"/>
  <c r="G247" i="1" s="1"/>
  <c r="G248" i="1" s="1"/>
  <c r="G249" i="1" s="1"/>
  <c r="G250" i="1" s="1"/>
  <c r="G251" i="1" s="1"/>
  <c r="G252" i="1" s="1"/>
  <c r="G253" i="1" s="1"/>
  <c r="G254" i="1" s="1"/>
  <c r="G255" i="1" s="1"/>
  <c r="G256" i="1" s="1"/>
  <c r="G257" i="1" s="1"/>
  <c r="G258" i="1" s="1"/>
  <c r="G259" i="1" s="1"/>
  <c r="G260" i="1" s="1"/>
  <c r="G261" i="1" s="1"/>
  <c r="G262" i="1" s="1"/>
  <c r="G263" i="1" s="1"/>
  <c r="G264" i="1" s="1"/>
  <c r="G265" i="1" s="1"/>
  <c r="G266" i="1" s="1"/>
  <c r="G267" i="1" s="1"/>
  <c r="G268" i="1" s="1"/>
  <c r="G269" i="1" s="1"/>
  <c r="G270" i="1" s="1"/>
  <c r="G271" i="1" s="1"/>
  <c r="G272" i="1" s="1"/>
  <c r="G273" i="1" s="1"/>
  <c r="G274" i="1" s="1"/>
  <c r="G275" i="1" s="1"/>
  <c r="G276" i="1" s="1"/>
  <c r="G277" i="1" s="1"/>
  <c r="G278" i="1" s="1"/>
  <c r="G279" i="1" s="1"/>
  <c r="G280" i="1" s="1"/>
  <c r="G281" i="1" s="1"/>
  <c r="G282" i="1" s="1"/>
  <c r="G283" i="1" s="1"/>
  <c r="G284" i="1" s="1"/>
  <c r="G285" i="1" s="1"/>
  <c r="G286" i="1" s="1"/>
  <c r="G287" i="1" s="1"/>
  <c r="G288" i="1" s="1"/>
  <c r="G289" i="1" s="1"/>
  <c r="G290" i="1" s="1"/>
  <c r="G291" i="1" s="1"/>
  <c r="G292" i="1" s="1"/>
  <c r="G293" i="1" s="1"/>
  <c r="G294" i="1" s="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G348" i="1" s="1"/>
  <c r="G349" i="1" s="1"/>
  <c r="G350" i="1" s="1"/>
  <c r="G351" i="1" s="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G381" i="1" s="1"/>
  <c r="G382" i="1" s="1"/>
  <c r="G383" i="1" s="1"/>
  <c r="G384" i="1" s="1"/>
  <c r="G385" i="1" s="1"/>
  <c r="G386" i="1" s="1"/>
  <c r="G387" i="1" s="1"/>
  <c r="G388" i="1" s="1"/>
  <c r="G389" i="1" s="1"/>
  <c r="G390" i="1" s="1"/>
  <c r="G391" i="1" s="1"/>
  <c r="G392" i="1" s="1"/>
  <c r="G393" i="1" s="1"/>
  <c r="G394" i="1" s="1"/>
  <c r="G395" i="1" s="1"/>
  <c r="G396" i="1" s="1"/>
  <c r="G397" i="1" s="1"/>
  <c r="G398" i="1" s="1"/>
  <c r="G399" i="1" s="1"/>
  <c r="G400" i="1" s="1"/>
  <c r="G401" i="1" s="1"/>
  <c r="G402" i="1" s="1"/>
  <c r="G403" i="1" s="1"/>
  <c r="G404" i="1" s="1"/>
  <c r="G405" i="1" s="1"/>
  <c r="G406" i="1" s="1"/>
  <c r="G407" i="1" s="1"/>
  <c r="G408" i="1" s="1"/>
  <c r="G409" i="1" s="1"/>
  <c r="G410" i="1" s="1"/>
  <c r="G411" i="1" s="1"/>
  <c r="G412" i="1" s="1"/>
  <c r="G413" i="1" s="1"/>
  <c r="G414" i="1" s="1"/>
  <c r="G415" i="1" s="1"/>
  <c r="G416" i="1" s="1"/>
  <c r="G417" i="1" s="1"/>
  <c r="G418" i="1" s="1"/>
  <c r="G419" i="1" s="1"/>
  <c r="G420" i="1" s="1"/>
  <c r="G421" i="1" s="1"/>
  <c r="G422" i="1" s="1"/>
  <c r="G423" i="1" s="1"/>
  <c r="G424" i="1" s="1"/>
  <c r="G425" i="1" s="1"/>
  <c r="G426" i="1" s="1"/>
  <c r="G427" i="1" s="1"/>
  <c r="G428" i="1" s="1"/>
  <c r="G429" i="1" s="1"/>
  <c r="G430" i="1" s="1"/>
  <c r="G431" i="1" s="1"/>
  <c r="G432" i="1" s="1"/>
  <c r="G433" i="1" s="1"/>
  <c r="G434" i="1" s="1"/>
  <c r="G435" i="1" s="1"/>
  <c r="G436" i="1" s="1"/>
  <c r="G437" i="1" s="1"/>
  <c r="G438" i="1" s="1"/>
  <c r="G439" i="1" s="1"/>
  <c r="G440" i="1" s="1"/>
  <c r="G441" i="1" s="1"/>
  <c r="G442" i="1" s="1"/>
  <c r="G443" i="1" s="1"/>
  <c r="G444" i="1" s="1"/>
  <c r="G445" i="1" s="1"/>
  <c r="G446" i="1" s="1"/>
  <c r="G447" i="1" s="1"/>
  <c r="G448" i="1" s="1"/>
  <c r="G449" i="1" s="1"/>
  <c r="G450" i="1" s="1"/>
  <c r="G451" i="1" s="1"/>
  <c r="G452" i="1" s="1"/>
  <c r="G453" i="1" s="1"/>
  <c r="G454" i="1" s="1"/>
  <c r="G455" i="1" s="1"/>
  <c r="G456" i="1" s="1"/>
  <c r="G457" i="1" s="1"/>
  <c r="G458" i="1" s="1"/>
  <c r="G459" i="1" s="1"/>
  <c r="G460" i="1" s="1"/>
  <c r="G461" i="1" s="1"/>
  <c r="G462" i="1" s="1"/>
  <c r="G463" i="1" s="1"/>
  <c r="G464" i="1" s="1"/>
  <c r="G465" i="1" s="1"/>
  <c r="G466" i="1" s="1"/>
  <c r="G467" i="1" s="1"/>
  <c r="G468" i="1" s="1"/>
  <c r="G469" i="1" s="1"/>
  <c r="G470" i="1" s="1"/>
  <c r="G471" i="1" s="1"/>
  <c r="G472" i="1" s="1"/>
  <c r="G473" i="1" s="1"/>
  <c r="G474" i="1" s="1"/>
  <c r="G475" i="1" s="1"/>
  <c r="G476" i="1" s="1"/>
  <c r="G477" i="1" s="1"/>
  <c r="G478" i="1" s="1"/>
  <c r="G479" i="1" s="1"/>
  <c r="G480" i="1" s="1"/>
  <c r="G481" i="1" s="1"/>
  <c r="G482" i="1" s="1"/>
  <c r="G483" i="1" s="1"/>
  <c r="G484" i="1" s="1"/>
  <c r="G485" i="1" s="1"/>
  <c r="G486" i="1" s="1"/>
  <c r="G487" i="1" s="1"/>
  <c r="G488" i="1" s="1"/>
  <c r="G489" i="1" s="1"/>
  <c r="G490" i="1" s="1"/>
  <c r="G491" i="1" s="1"/>
  <c r="G492" i="1" s="1"/>
  <c r="G493" i="1" s="1"/>
  <c r="G494" i="1" s="1"/>
  <c r="G495" i="1" s="1"/>
  <c r="G496" i="1" s="1"/>
  <c r="G497" i="1" s="1"/>
  <c r="G498" i="1" s="1"/>
  <c r="G499" i="1" s="1"/>
  <c r="G500" i="1" s="1"/>
  <c r="G501" i="1" s="1"/>
  <c r="G502" i="1" s="1"/>
  <c r="G503" i="1" s="1"/>
  <c r="G504" i="1" s="1"/>
  <c r="G505" i="1" s="1"/>
  <c r="G506" i="1" s="1"/>
  <c r="G507" i="1" s="1"/>
  <c r="G508" i="1" s="1"/>
  <c r="G509" i="1" s="1"/>
  <c r="G510" i="1" s="1"/>
  <c r="G511" i="1" s="1"/>
  <c r="G512" i="1" s="1"/>
  <c r="G513" i="1" s="1"/>
  <c r="G514" i="1" s="1"/>
  <c r="G515" i="1" s="1"/>
  <c r="G516" i="1" s="1"/>
  <c r="G517" i="1" s="1"/>
  <c r="G518" i="1" s="1"/>
  <c r="G519" i="1" s="1"/>
  <c r="G520" i="1" s="1"/>
  <c r="G521" i="1" s="1"/>
  <c r="G522" i="1" s="1"/>
  <c r="G523" i="1" s="1"/>
  <c r="G524" i="1" s="1"/>
  <c r="G525" i="1" s="1"/>
  <c r="G526" i="1" s="1"/>
  <c r="G527" i="1" s="1"/>
  <c r="G528" i="1" s="1"/>
  <c r="G529" i="1" s="1"/>
  <c r="G530" i="1" s="1"/>
  <c r="G531" i="1" s="1"/>
  <c r="G532" i="1" s="1"/>
  <c r="G533" i="1" s="1"/>
  <c r="G534" i="1" s="1"/>
  <c r="G535" i="1" s="1"/>
  <c r="G536" i="1" s="1"/>
  <c r="G537" i="1" s="1"/>
  <c r="G538" i="1" s="1"/>
  <c r="G539" i="1" s="1"/>
  <c r="G540" i="1" s="1"/>
  <c r="G541" i="1" s="1"/>
  <c r="G542" i="1" s="1"/>
  <c r="G543" i="1" s="1"/>
  <c r="G544" i="1" s="1"/>
  <c r="G545" i="1" s="1"/>
  <c r="G546" i="1" s="1"/>
  <c r="G547" i="1" s="1"/>
  <c r="G548" i="1" s="1"/>
  <c r="G549" i="1" s="1"/>
  <c r="G550" i="1" s="1"/>
  <c r="G551" i="1" s="1"/>
  <c r="G552" i="1" s="1"/>
  <c r="G553" i="1" s="1"/>
  <c r="G554" i="1" s="1"/>
  <c r="G555" i="1" s="1"/>
  <c r="G556" i="1" s="1"/>
  <c r="G557" i="1" s="1"/>
  <c r="G558" i="1" s="1"/>
  <c r="G559" i="1" s="1"/>
  <c r="G560" i="1" s="1"/>
  <c r="G561" i="1" s="1"/>
  <c r="G562" i="1" s="1"/>
  <c r="G563" i="1" s="1"/>
  <c r="G564" i="1" s="1"/>
  <c r="G565" i="1" s="1"/>
  <c r="G566" i="1" s="1"/>
  <c r="G567" i="1" s="1"/>
  <c r="G568" i="1" s="1"/>
  <c r="G569" i="1" s="1"/>
  <c r="G570" i="1" s="1"/>
  <c r="G571" i="1" s="1"/>
  <c r="G572" i="1" s="1"/>
  <c r="G573" i="1" s="1"/>
  <c r="G574" i="1" s="1"/>
  <c r="G575" i="1" s="1"/>
  <c r="G576" i="1" s="1"/>
  <c r="G577" i="1" s="1"/>
  <c r="G578" i="1" s="1"/>
  <c r="G579" i="1" s="1"/>
  <c r="G580" i="1" s="1"/>
  <c r="G581" i="1" s="1"/>
  <c r="G582" i="1" s="1"/>
  <c r="G583" i="1" s="1"/>
  <c r="G584" i="1" s="1"/>
  <c r="G585" i="1" s="1"/>
  <c r="G586" i="1" s="1"/>
  <c r="G587" i="1" s="1"/>
  <c r="G588" i="1" s="1"/>
  <c r="G589" i="1" s="1"/>
  <c r="G590" i="1" s="1"/>
  <c r="G591" i="1" s="1"/>
  <c r="G592" i="1" s="1"/>
  <c r="G593" i="1" s="1"/>
  <c r="G594" i="1" s="1"/>
  <c r="G595" i="1" s="1"/>
  <c r="G596" i="1" s="1"/>
  <c r="G597" i="1" s="1"/>
  <c r="G598" i="1" s="1"/>
  <c r="G599" i="1" s="1"/>
  <c r="G600" i="1" s="1"/>
  <c r="G601" i="1" s="1"/>
  <c r="G602" i="1" s="1"/>
  <c r="G603" i="1" s="1"/>
  <c r="G604" i="1" s="1"/>
  <c r="G605" i="1" s="1"/>
  <c r="G606" i="1" s="1"/>
  <c r="G607" i="1" s="1"/>
  <c r="G608" i="1" s="1"/>
  <c r="G609" i="1" s="1"/>
  <c r="G610" i="1" s="1"/>
  <c r="G611" i="1" s="1"/>
  <c r="G612" i="1" s="1"/>
  <c r="G613" i="1" s="1"/>
  <c r="G614" i="1" s="1"/>
  <c r="G615" i="1" s="1"/>
  <c r="G616" i="1" s="1"/>
  <c r="G617" i="1" s="1"/>
  <c r="G618" i="1" s="1"/>
  <c r="G619" i="1" s="1"/>
  <c r="G620" i="1" s="1"/>
  <c r="G621" i="1" s="1"/>
  <c r="G622" i="1" s="1"/>
  <c r="G623" i="1" s="1"/>
  <c r="G624" i="1" s="1"/>
  <c r="G625" i="1" s="1"/>
  <c r="G626" i="1" s="1"/>
  <c r="G627" i="1" s="1"/>
  <c r="G628" i="1" s="1"/>
  <c r="G629" i="1" s="1"/>
  <c r="G630" i="1" s="1"/>
  <c r="G631" i="1" s="1"/>
  <c r="G632" i="1" s="1"/>
  <c r="G633" i="1" s="1"/>
  <c r="G634" i="1" s="1"/>
  <c r="G635" i="1" s="1"/>
  <c r="G636" i="1" s="1"/>
  <c r="G637" i="1" s="1"/>
  <c r="G638" i="1" s="1"/>
  <c r="G639" i="1" s="1"/>
  <c r="G640" i="1" s="1"/>
  <c r="G641" i="1" s="1"/>
  <c r="G642" i="1" s="1"/>
  <c r="G643" i="1" s="1"/>
  <c r="G644" i="1" s="1"/>
  <c r="G645" i="1" s="1"/>
  <c r="G646" i="1" s="1"/>
  <c r="G647" i="1" s="1"/>
  <c r="G648" i="1" s="1"/>
  <c r="G649" i="1" s="1"/>
  <c r="G650" i="1" s="1"/>
  <c r="G651" i="1" s="1"/>
  <c r="G652" i="1" s="1"/>
  <c r="G653" i="1" s="1"/>
  <c r="G654" i="1" s="1"/>
  <c r="G655" i="1" s="1"/>
  <c r="G656" i="1" s="1"/>
  <c r="G657" i="1" s="1"/>
  <c r="G658" i="1" s="1"/>
  <c r="G659" i="1" s="1"/>
  <c r="G660" i="1" s="1"/>
  <c r="G661" i="1" s="1"/>
  <c r="G662" i="1" s="1"/>
  <c r="G663" i="1" s="1"/>
  <c r="G664" i="1" s="1"/>
  <c r="G665" i="1" s="1"/>
  <c r="G666" i="1" s="1"/>
  <c r="G667" i="1" s="1"/>
  <c r="G668" i="1" s="1"/>
  <c r="G669" i="1" s="1"/>
  <c r="G670" i="1" s="1"/>
  <c r="G671" i="1" s="1"/>
  <c r="G672" i="1" s="1"/>
  <c r="G673" i="1" s="1"/>
  <c r="G674" i="1" s="1"/>
  <c r="G675" i="1" s="1"/>
  <c r="G676" i="1" s="1"/>
  <c r="G677" i="1" s="1"/>
  <c r="G678" i="1" s="1"/>
  <c r="G679" i="1" s="1"/>
  <c r="G680" i="1" s="1"/>
  <c r="G681" i="1" s="1"/>
  <c r="G682" i="1" s="1"/>
  <c r="G683" i="1" s="1"/>
  <c r="G684" i="1" s="1"/>
  <c r="G685" i="1" s="1"/>
  <c r="G686" i="1" s="1"/>
  <c r="G687" i="1" s="1"/>
  <c r="G688" i="1" s="1"/>
  <c r="G689" i="1" s="1"/>
  <c r="G690" i="1" s="1"/>
  <c r="G691" i="1" s="1"/>
  <c r="G692" i="1" s="1"/>
  <c r="G693" i="1" s="1"/>
  <c r="G694" i="1" s="1"/>
  <c r="G695" i="1" s="1"/>
  <c r="G696" i="1" s="1"/>
  <c r="G697" i="1" s="1"/>
  <c r="G698" i="1" s="1"/>
  <c r="G699" i="1" s="1"/>
  <c r="G700" i="1" s="1"/>
  <c r="G701" i="1" s="1"/>
  <c r="G702" i="1" s="1"/>
  <c r="G703" i="1" s="1"/>
  <c r="G704" i="1" s="1"/>
  <c r="G705" i="1" s="1"/>
  <c r="G706" i="1" s="1"/>
  <c r="G707" i="1" s="1"/>
  <c r="G708" i="1" s="1"/>
  <c r="G709" i="1" s="1"/>
  <c r="G710" i="1" s="1"/>
  <c r="G711" i="1" s="1"/>
  <c r="G712" i="1" s="1"/>
  <c r="G713" i="1" s="1"/>
  <c r="G714" i="1" s="1"/>
  <c r="G715" i="1" s="1"/>
  <c r="G716" i="1" s="1"/>
  <c r="G717" i="1" s="1"/>
  <c r="G718" i="1" s="1"/>
  <c r="G719" i="1" s="1"/>
  <c r="G720" i="1" s="1"/>
  <c r="G721" i="1" s="1"/>
  <c r="G722" i="1" s="1"/>
  <c r="G723" i="1" s="1"/>
  <c r="G724" i="1" s="1"/>
  <c r="G725" i="1" s="1"/>
  <c r="G726" i="1" s="1"/>
  <c r="G727" i="1" s="1"/>
  <c r="G728" i="1" s="1"/>
  <c r="G729" i="1" s="1"/>
  <c r="G730" i="1" s="1"/>
  <c r="G731" i="1" s="1"/>
  <c r="G732" i="1" s="1"/>
  <c r="G733" i="1" s="1"/>
  <c r="G734" i="1" s="1"/>
  <c r="G735" i="1" s="1"/>
  <c r="G736" i="1" s="1"/>
  <c r="G737" i="1" s="1"/>
  <c r="G738" i="1" s="1"/>
  <c r="G739" i="1" s="1"/>
  <c r="G740" i="1" s="1"/>
  <c r="G741" i="1" s="1"/>
  <c r="G742" i="1" s="1"/>
  <c r="G743" i="1" s="1"/>
  <c r="G744" i="1" s="1"/>
  <c r="G745" i="1" s="1"/>
  <c r="G746" i="1" s="1"/>
  <c r="G747" i="1" s="1"/>
  <c r="G748" i="1" s="1"/>
  <c r="G749" i="1" s="1"/>
  <c r="G750" i="1" s="1"/>
  <c r="G751" i="1" s="1"/>
  <c r="G752" i="1" s="1"/>
  <c r="G753" i="1" s="1"/>
  <c r="G754" i="1" s="1"/>
  <c r="G755" i="1" s="1"/>
  <c r="G756" i="1" s="1"/>
  <c r="G757" i="1" s="1"/>
  <c r="G758" i="1" s="1"/>
  <c r="G759" i="1" s="1"/>
  <c r="G760" i="1" s="1"/>
  <c r="G761" i="1" s="1"/>
  <c r="G762" i="1" s="1"/>
  <c r="G763" i="1" s="1"/>
  <c r="G764" i="1" s="1"/>
  <c r="G765" i="1" s="1"/>
  <c r="G766" i="1" s="1"/>
  <c r="G767" i="1" s="1"/>
  <c r="G768" i="1" s="1"/>
  <c r="G769" i="1" s="1"/>
  <c r="G770" i="1" s="1"/>
  <c r="G771" i="1" s="1"/>
  <c r="G772" i="1" s="1"/>
  <c r="G773" i="1" s="1"/>
  <c r="G774" i="1" s="1"/>
  <c r="G775" i="1" s="1"/>
  <c r="G776" i="1" s="1"/>
  <c r="G777" i="1" s="1"/>
  <c r="G778" i="1" s="1"/>
  <c r="G779" i="1" s="1"/>
  <c r="G780" i="1" s="1"/>
  <c r="G781" i="1" s="1"/>
  <c r="G782" i="1" s="1"/>
  <c r="G783" i="1" s="1"/>
  <c r="G784" i="1" s="1"/>
  <c r="G785" i="1" s="1"/>
  <c r="G786" i="1" s="1"/>
  <c r="G787" i="1" s="1"/>
  <c r="G788" i="1" s="1"/>
  <c r="G789" i="1" s="1"/>
  <c r="G790" i="1" s="1"/>
  <c r="G791" i="1" s="1"/>
  <c r="G792" i="1" s="1"/>
  <c r="G793" i="1" s="1"/>
  <c r="G794" i="1" s="1"/>
  <c r="G795" i="1" s="1"/>
  <c r="G796" i="1" s="1"/>
  <c r="G797" i="1" s="1"/>
  <c r="G798" i="1" s="1"/>
  <c r="G799" i="1" s="1"/>
  <c r="G800" i="1" s="1"/>
  <c r="G801" i="1" s="1"/>
  <c r="G802" i="1" s="1"/>
  <c r="G803" i="1" s="1"/>
  <c r="G804" i="1" s="1"/>
  <c r="G805" i="1" s="1"/>
  <c r="G806" i="1" s="1"/>
  <c r="G807" i="1" s="1"/>
  <c r="G808" i="1" s="1"/>
  <c r="G809" i="1" s="1"/>
  <c r="G810" i="1" s="1"/>
  <c r="G811" i="1" s="1"/>
  <c r="G812" i="1" s="1"/>
  <c r="G813" i="1" s="1"/>
  <c r="G814" i="1" s="1"/>
  <c r="G815" i="1" s="1"/>
  <c r="G816" i="1" s="1"/>
  <c r="G817" i="1" s="1"/>
  <c r="G818" i="1" s="1"/>
  <c r="G819" i="1" s="1"/>
  <c r="G820" i="1" s="1"/>
  <c r="G821" i="1" s="1"/>
  <c r="G822" i="1" s="1"/>
  <c r="G823" i="1" s="1"/>
  <c r="G824" i="1" s="1"/>
  <c r="G825" i="1" s="1"/>
  <c r="G826" i="1" s="1"/>
  <c r="G827" i="1" s="1"/>
  <c r="G828" i="1" s="1"/>
  <c r="G829" i="1" s="1"/>
  <c r="G830" i="1" s="1"/>
  <c r="G831" i="1" s="1"/>
  <c r="G832" i="1" s="1"/>
  <c r="G833" i="1" s="1"/>
  <c r="G834" i="1" s="1"/>
  <c r="G835" i="1" s="1"/>
  <c r="G836" i="1" s="1"/>
  <c r="G837" i="1" s="1"/>
  <c r="G838" i="1" s="1"/>
  <c r="G839" i="1" s="1"/>
  <c r="G840" i="1" s="1"/>
  <c r="G841" i="1" s="1"/>
  <c r="G842" i="1" s="1"/>
  <c r="G843" i="1" s="1"/>
  <c r="G844" i="1" s="1"/>
  <c r="G845" i="1" s="1"/>
  <c r="G846" i="1" s="1"/>
  <c r="G847" i="1" s="1"/>
  <c r="G848" i="1" s="1"/>
  <c r="G849" i="1" s="1"/>
  <c r="G850" i="1" s="1"/>
  <c r="G851" i="1" s="1"/>
  <c r="G852" i="1" s="1"/>
  <c r="G853" i="1" s="1"/>
  <c r="G854" i="1" s="1"/>
  <c r="G855" i="1" s="1"/>
  <c r="G856" i="1" s="1"/>
  <c r="G857" i="1" s="1"/>
  <c r="G858" i="1" s="1"/>
  <c r="G859" i="1" s="1"/>
  <c r="G860" i="1" s="1"/>
  <c r="G861" i="1" s="1"/>
  <c r="G862" i="1" s="1"/>
  <c r="G863" i="1" s="1"/>
  <c r="G864" i="1" s="1"/>
  <c r="G865" i="1" s="1"/>
  <c r="G866" i="1" s="1"/>
  <c r="G867" i="1" s="1"/>
  <c r="G868" i="1" s="1"/>
  <c r="G869" i="1" s="1"/>
  <c r="G870" i="1" s="1"/>
  <c r="G871" i="1" s="1"/>
  <c r="G872" i="1" s="1"/>
  <c r="G873" i="1" s="1"/>
  <c r="G874" i="1" s="1"/>
  <c r="G875" i="1" s="1"/>
  <c r="G876" i="1" s="1"/>
  <c r="G877" i="1" s="1"/>
  <c r="G878" i="1" s="1"/>
  <c r="G879" i="1" s="1"/>
  <c r="G880" i="1" s="1"/>
  <c r="G881" i="1" s="1"/>
  <c r="G882" i="1" s="1"/>
  <c r="G883" i="1" s="1"/>
  <c r="G884" i="1" s="1"/>
  <c r="G885" i="1" s="1"/>
  <c r="G886" i="1" s="1"/>
  <c r="G887" i="1" s="1"/>
  <c r="G888" i="1" s="1"/>
  <c r="G889" i="1" s="1"/>
  <c r="G890" i="1" s="1"/>
  <c r="G891" i="1" s="1"/>
  <c r="G892" i="1" s="1"/>
  <c r="G893" i="1" s="1"/>
  <c r="G894" i="1" s="1"/>
  <c r="G895" i="1" s="1"/>
  <c r="G896" i="1" s="1"/>
  <c r="G897" i="1" s="1"/>
  <c r="G898" i="1" s="1"/>
  <c r="G899" i="1" s="1"/>
  <c r="G900" i="1" s="1"/>
  <c r="G901" i="1" s="1"/>
  <c r="G902" i="1" s="1"/>
  <c r="G903" i="1" s="1"/>
  <c r="G904" i="1" s="1"/>
  <c r="G905" i="1" s="1"/>
  <c r="G906" i="1" s="1"/>
  <c r="G907" i="1" s="1"/>
  <c r="G908" i="1" s="1"/>
  <c r="G909" i="1" s="1"/>
  <c r="G910" i="1" s="1"/>
  <c r="G911" i="1" s="1"/>
  <c r="G912" i="1" s="1"/>
  <c r="G913" i="1" s="1"/>
  <c r="G914" i="1" s="1"/>
  <c r="G915" i="1" s="1"/>
  <c r="G916" i="1" s="1"/>
  <c r="G917" i="1" s="1"/>
  <c r="G918" i="1" s="1"/>
  <c r="G919" i="1" s="1"/>
  <c r="G920" i="1" s="1"/>
  <c r="G921" i="1" s="1"/>
  <c r="G922" i="1" s="1"/>
  <c r="G923" i="1" s="1"/>
  <c r="G924" i="1" s="1"/>
  <c r="G925" i="1" s="1"/>
  <c r="G926" i="1" s="1"/>
  <c r="G927" i="1" s="1"/>
  <c r="G928" i="1" s="1"/>
  <c r="G929" i="1" s="1"/>
  <c r="G930" i="1" s="1"/>
  <c r="G931" i="1" s="1"/>
  <c r="G932" i="1" s="1"/>
  <c r="G933" i="1" s="1"/>
  <c r="G934" i="1" s="1"/>
  <c r="G935" i="1" s="1"/>
  <c r="G936" i="1" s="1"/>
  <c r="G937" i="1" s="1"/>
  <c r="G938" i="1" s="1"/>
  <c r="G939" i="1" s="1"/>
  <c r="G940" i="1" s="1"/>
  <c r="G941" i="1" s="1"/>
  <c r="G942" i="1" s="1"/>
  <c r="G943" i="1" s="1"/>
  <c r="G944" i="1" s="1"/>
  <c r="G945" i="1" s="1"/>
  <c r="G946" i="1" s="1"/>
  <c r="G947" i="1" s="1"/>
  <c r="G948" i="1" s="1"/>
  <c r="G949" i="1" s="1"/>
  <c r="G950" i="1" s="1"/>
  <c r="G951" i="1" s="1"/>
  <c r="G952" i="1" s="1"/>
  <c r="G953" i="1" s="1"/>
  <c r="G954" i="1" s="1"/>
  <c r="G955" i="1" s="1"/>
  <c r="G956" i="1" s="1"/>
  <c r="G957" i="1" s="1"/>
  <c r="G958" i="1" s="1"/>
  <c r="G959" i="1" s="1"/>
  <c r="G960" i="1" s="1"/>
  <c r="G961" i="1" s="1"/>
  <c r="G962" i="1" s="1"/>
  <c r="G963" i="1" s="1"/>
  <c r="G964" i="1" s="1"/>
  <c r="G965" i="1" s="1"/>
  <c r="G966" i="1" s="1"/>
  <c r="G967" i="1" s="1"/>
  <c r="G968" i="1" s="1"/>
  <c r="G969" i="1" s="1"/>
  <c r="G970" i="1" s="1"/>
  <c r="G971" i="1" s="1"/>
  <c r="G972" i="1" s="1"/>
  <c r="G973" i="1" s="1"/>
  <c r="G974" i="1" s="1"/>
  <c r="G975" i="1" s="1"/>
  <c r="G976" i="1" s="1"/>
  <c r="G977" i="1" s="1"/>
  <c r="G978" i="1" s="1"/>
  <c r="G979" i="1" s="1"/>
  <c r="G980" i="1" s="1"/>
  <c r="G981" i="1" s="1"/>
  <c r="G982" i="1" s="1"/>
  <c r="G983" i="1" s="1"/>
  <c r="G984" i="1" s="1"/>
  <c r="G985" i="1" s="1"/>
  <c r="G986" i="1" s="1"/>
  <c r="G987" i="1" s="1"/>
  <c r="G988" i="1" s="1"/>
  <c r="G989" i="1" s="1"/>
  <c r="G990" i="1" s="1"/>
  <c r="G991" i="1" s="1"/>
  <c r="G992" i="1" s="1"/>
  <c r="G993" i="1" s="1"/>
  <c r="G994" i="1" s="1"/>
  <c r="G995" i="1" s="1"/>
  <c r="G996" i="1" s="1"/>
  <c r="G997" i="1" s="1"/>
  <c r="G998" i="1" s="1"/>
  <c r="G999" i="1" s="1"/>
  <c r="G1000" i="1" s="1"/>
  <c r="G1001" i="1" s="1"/>
  <c r="G1002" i="1" s="1"/>
  <c r="G1003" i="1" s="1"/>
  <c r="G1004" i="1" s="1"/>
  <c r="G1005" i="1" s="1"/>
  <c r="G1006" i="1" s="1"/>
  <c r="G1007" i="1" s="1"/>
  <c r="G1008" i="1" s="1"/>
  <c r="G1009" i="1" s="1"/>
  <c r="G1010" i="1" s="1"/>
  <c r="G1011" i="1" s="1"/>
  <c r="G1012" i="1" s="1"/>
  <c r="G1013" i="1" s="1"/>
  <c r="G1014" i="1" s="1"/>
  <c r="G1015" i="1" s="1"/>
  <c r="G1016" i="1" s="1"/>
  <c r="G1017" i="1" s="1"/>
  <c r="G1018" i="1" s="1"/>
  <c r="G1019" i="1" s="1"/>
  <c r="G1020" i="1" s="1"/>
  <c r="G1021" i="1" s="1"/>
  <c r="G1022" i="1" s="1"/>
  <c r="G1023" i="1" s="1"/>
  <c r="G1024" i="1" s="1"/>
  <c r="G1025" i="1" s="1"/>
  <c r="G1026" i="1" s="1"/>
  <c r="G1027" i="1" s="1"/>
  <c r="G1028" i="1" s="1"/>
  <c r="G1029" i="1" s="1"/>
  <c r="G1030" i="1" s="1"/>
  <c r="G1031" i="1" s="1"/>
  <c r="G1032" i="1" s="1"/>
  <c r="G1033" i="1" s="1"/>
  <c r="G1034" i="1" s="1"/>
  <c r="G1035" i="1" s="1"/>
  <c r="G1036" i="1" s="1"/>
  <c r="G1037" i="1" s="1"/>
  <c r="G1038" i="1" s="1"/>
  <c r="G1039" i="1" s="1"/>
  <c r="G1040" i="1" s="1"/>
  <c r="G1041" i="1" s="1"/>
  <c r="G1042" i="1" s="1"/>
  <c r="G1043" i="1" s="1"/>
  <c r="G1044" i="1" s="1"/>
  <c r="G1045" i="1" s="1"/>
  <c r="G1046" i="1" s="1"/>
  <c r="G1047" i="1" s="1"/>
  <c r="G1048" i="1" s="1"/>
  <c r="G1049" i="1" s="1"/>
  <c r="G1050" i="1" s="1"/>
  <c r="G1051" i="1" s="1"/>
  <c r="G1052" i="1" s="1"/>
  <c r="G1053" i="1" s="1"/>
  <c r="G1054" i="1" s="1"/>
  <c r="G1055" i="1" s="1"/>
  <c r="G1056" i="1" s="1"/>
  <c r="G1057" i="1" s="1"/>
  <c r="G1058" i="1" s="1"/>
  <c r="G1059" i="1" s="1"/>
  <c r="G1060" i="1" s="1"/>
  <c r="G1061" i="1" s="1"/>
  <c r="G1062" i="1" s="1"/>
  <c r="G1063" i="1" s="1"/>
  <c r="G1064" i="1" s="1"/>
  <c r="G1065" i="1" s="1"/>
  <c r="G1066" i="1" s="1"/>
  <c r="G1067" i="1" s="1"/>
  <c r="G1068" i="1" s="1"/>
  <c r="G1069" i="1" s="1"/>
  <c r="G1070" i="1" s="1"/>
  <c r="G1071" i="1" s="1"/>
  <c r="G1072" i="1" s="1"/>
  <c r="G1073" i="1" s="1"/>
  <c r="G1074" i="1" s="1"/>
  <c r="G1075" i="1" s="1"/>
  <c r="G1076" i="1" s="1"/>
  <c r="G1077" i="1" s="1"/>
  <c r="G1078" i="1" s="1"/>
  <c r="G1079" i="1" s="1"/>
  <c r="G1080" i="1" s="1"/>
  <c r="G1081" i="1" s="1"/>
  <c r="G1082" i="1" s="1"/>
  <c r="G1083" i="1" s="1"/>
  <c r="G1084" i="1" s="1"/>
  <c r="G1085" i="1" s="1"/>
  <c r="G1086" i="1" s="1"/>
  <c r="G1087" i="1" s="1"/>
  <c r="G1088" i="1" s="1"/>
  <c r="G1089" i="1" s="1"/>
  <c r="G1090" i="1" s="1"/>
  <c r="G1091" i="1" s="1"/>
  <c r="G1092" i="1" s="1"/>
  <c r="G1093" i="1" s="1"/>
  <c r="G1094" i="1" s="1"/>
  <c r="G1095" i="1" s="1"/>
  <c r="G1096" i="1" s="1"/>
  <c r="G1097" i="1" s="1"/>
  <c r="G1098" i="1" s="1"/>
  <c r="G1099" i="1" s="1"/>
  <c r="G1100" i="1" s="1"/>
  <c r="G1101" i="1" s="1"/>
  <c r="G1102" i="1" s="1"/>
  <c r="G1103" i="1" s="1"/>
  <c r="G1104" i="1" s="1"/>
  <c r="G1105" i="1" s="1"/>
  <c r="G1106" i="1" s="1"/>
  <c r="G1107" i="1" s="1"/>
  <c r="G1108" i="1" s="1"/>
  <c r="G1109" i="1" s="1"/>
  <c r="G1110" i="1" s="1"/>
  <c r="G1111" i="1" s="1"/>
  <c r="G1112" i="1" s="1"/>
  <c r="G1113" i="1" s="1"/>
  <c r="G1114" i="1" s="1"/>
  <c r="G1115" i="1" s="1"/>
  <c r="G1116" i="1" s="1"/>
  <c r="G1117" i="1" s="1"/>
  <c r="G1118" i="1" s="1"/>
  <c r="G1119" i="1" s="1"/>
  <c r="G1120" i="1" s="1"/>
  <c r="G1121" i="1" s="1"/>
  <c r="G1122" i="1" s="1"/>
  <c r="G1123" i="1" s="1"/>
  <c r="G1124" i="1" s="1"/>
  <c r="G1125" i="1" s="1"/>
  <c r="G1126" i="1" s="1"/>
  <c r="G1127" i="1" s="1"/>
  <c r="G1128" i="1" s="1"/>
  <c r="G1129" i="1" s="1"/>
  <c r="G1130" i="1" s="1"/>
  <c r="G1131" i="1" s="1"/>
  <c r="G1132" i="1" s="1"/>
  <c r="G1133" i="1" s="1"/>
  <c r="G1134" i="1" s="1"/>
  <c r="G1135" i="1" s="1"/>
  <c r="G1136" i="1" s="1"/>
  <c r="G1137" i="1" s="1"/>
  <c r="G1138" i="1" s="1"/>
  <c r="G1139" i="1" s="1"/>
  <c r="G1140" i="1" s="1"/>
  <c r="G1141" i="1" s="1"/>
  <c r="G1142" i="1" s="1"/>
  <c r="G1143" i="1" s="1"/>
  <c r="G1144" i="1" s="1"/>
  <c r="G1145" i="1" s="1"/>
  <c r="G1146" i="1" s="1"/>
  <c r="G1147" i="1" s="1"/>
  <c r="G1148" i="1" s="1"/>
  <c r="G1149" i="1" s="1"/>
  <c r="G1150" i="1" s="1"/>
  <c r="G1151" i="1" s="1"/>
  <c r="G1152" i="1" s="1"/>
  <c r="G1153" i="1" s="1"/>
  <c r="G1154" i="1" s="1"/>
  <c r="G1155" i="1" s="1"/>
  <c r="G1156" i="1" s="1"/>
  <c r="G1157" i="1" s="1"/>
  <c r="G1158" i="1" s="1"/>
  <c r="G1159" i="1" s="1"/>
  <c r="G1160" i="1" s="1"/>
  <c r="G1161" i="1" s="1"/>
  <c r="G1162" i="1" s="1"/>
  <c r="G1163" i="1" s="1"/>
  <c r="G1164" i="1" s="1"/>
  <c r="G1165" i="1" s="1"/>
  <c r="G1166" i="1" s="1"/>
  <c r="G1167" i="1" s="1"/>
  <c r="G1168" i="1" s="1"/>
  <c r="G1169" i="1" s="1"/>
  <c r="G1170" i="1" s="1"/>
  <c r="G1171" i="1" s="1"/>
  <c r="G1172" i="1" s="1"/>
  <c r="G1173" i="1" s="1"/>
  <c r="G1174" i="1" s="1"/>
  <c r="G1175" i="1" s="1"/>
  <c r="G1176" i="1" s="1"/>
  <c r="G1177" i="1" s="1"/>
  <c r="G1178" i="1" s="1"/>
  <c r="G1179" i="1" s="1"/>
  <c r="G1180" i="1" s="1"/>
  <c r="G1181" i="1" s="1"/>
  <c r="G1182" i="1" s="1"/>
  <c r="G1183" i="1" s="1"/>
  <c r="G1184" i="1" s="1"/>
  <c r="G1185" i="1" s="1"/>
  <c r="G1186" i="1" s="1"/>
  <c r="G1187" i="1" s="1"/>
  <c r="G1188" i="1" s="1"/>
  <c r="G1189" i="1" s="1"/>
  <c r="G1190" i="1" s="1"/>
  <c r="G1191" i="1" s="1"/>
  <c r="G1192" i="1" s="1"/>
  <c r="G1193" i="1" s="1"/>
  <c r="G1194" i="1" s="1"/>
  <c r="G1195" i="1" s="1"/>
  <c r="G1196" i="1" s="1"/>
  <c r="G1197" i="1" s="1"/>
  <c r="G1198" i="1" s="1"/>
  <c r="G1199" i="1" s="1"/>
  <c r="G1200" i="1" s="1"/>
  <c r="G1201" i="1" s="1"/>
  <c r="G1202" i="1" s="1"/>
  <c r="G1203" i="1" s="1"/>
  <c r="G1204" i="1" s="1"/>
  <c r="G1205" i="1" s="1"/>
  <c r="G1206" i="1" s="1"/>
  <c r="G1207" i="1" s="1"/>
  <c r="G1208" i="1" s="1"/>
  <c r="G1209" i="1" s="1"/>
  <c r="G1210" i="1" s="1"/>
  <c r="G1211" i="1" s="1"/>
  <c r="G1212" i="1" s="1"/>
  <c r="G1213" i="1" s="1"/>
  <c r="G1214" i="1" s="1"/>
  <c r="G1215" i="1" s="1"/>
  <c r="G1216" i="1" s="1"/>
  <c r="G1217" i="1" s="1"/>
  <c r="G1218" i="1" s="1"/>
  <c r="G1219" i="1" s="1"/>
  <c r="G1220" i="1" s="1"/>
  <c r="G1221" i="1" s="1"/>
  <c r="G1222" i="1" s="1"/>
  <c r="G1223" i="1" s="1"/>
  <c r="G1224" i="1" s="1"/>
  <c r="G1225" i="1" s="1"/>
  <c r="G1226" i="1" s="1"/>
  <c r="G1227" i="1" s="1"/>
  <c r="G1228" i="1" s="1"/>
  <c r="G1229" i="1" s="1"/>
  <c r="G1230" i="1" s="1"/>
  <c r="G1231" i="1" s="1"/>
  <c r="G1232" i="1" s="1"/>
  <c r="G1233" i="1" s="1"/>
  <c r="G1234" i="1" s="1"/>
  <c r="G1235" i="1" s="1"/>
  <c r="G1236" i="1" s="1"/>
  <c r="G1237" i="1" s="1"/>
  <c r="G1238" i="1" s="1"/>
  <c r="G1239" i="1" s="1"/>
  <c r="G1240" i="1" s="1"/>
  <c r="G1241" i="1" s="1"/>
  <c r="G1242" i="1" s="1"/>
  <c r="G1243" i="1" s="1"/>
  <c r="G1244" i="1" s="1"/>
  <c r="G1245" i="1" s="1"/>
  <c r="G1246" i="1" s="1"/>
  <c r="G1247" i="1" s="1"/>
  <c r="G1248" i="1" s="1"/>
  <c r="G1249" i="1" s="1"/>
  <c r="G1250" i="1" s="1"/>
  <c r="G1251" i="1" s="1"/>
  <c r="G1252" i="1" s="1"/>
  <c r="G1253" i="1" s="1"/>
  <c r="G1254" i="1" s="1"/>
  <c r="G1255" i="1" s="1"/>
  <c r="G1256" i="1" s="1"/>
  <c r="G1257" i="1" s="1"/>
  <c r="G1258" i="1" s="1"/>
  <c r="G1259" i="1" s="1"/>
  <c r="G1260" i="1" s="1"/>
  <c r="G1261" i="1" s="1"/>
  <c r="G1262" i="1" s="1"/>
  <c r="G1263" i="1" s="1"/>
  <c r="G1264" i="1" s="1"/>
  <c r="G1265" i="1" s="1"/>
  <c r="G1266" i="1" s="1"/>
  <c r="G1267" i="1" s="1"/>
  <c r="G1268" i="1" s="1"/>
  <c r="G1269" i="1" s="1"/>
  <c r="G1270" i="1" s="1"/>
  <c r="G1271" i="1" s="1"/>
  <c r="G1272" i="1" s="1"/>
  <c r="G1273" i="1" s="1"/>
  <c r="G1274" i="1" s="1"/>
  <c r="G1275" i="1" s="1"/>
  <c r="G1276" i="1" s="1"/>
  <c r="G1277" i="1" s="1"/>
  <c r="G1278" i="1" s="1"/>
  <c r="G1279" i="1" s="1"/>
  <c r="G1280" i="1" s="1"/>
  <c r="G1281" i="1" s="1"/>
  <c r="G1282" i="1" s="1"/>
  <c r="G1283" i="1" s="1"/>
  <c r="G1284" i="1" s="1"/>
  <c r="G1285" i="1" s="1"/>
  <c r="G1286" i="1" s="1"/>
  <c r="G1287" i="1" s="1"/>
  <c r="G1288" i="1" s="1"/>
  <c r="G1289" i="1" s="1"/>
  <c r="G1290" i="1" s="1"/>
  <c r="G1291" i="1" s="1"/>
  <c r="G1292" i="1" s="1"/>
  <c r="G1293" i="1" s="1"/>
  <c r="G1294" i="1" s="1"/>
  <c r="G1295" i="1" s="1"/>
  <c r="G1296" i="1" s="1"/>
  <c r="G1297" i="1" s="1"/>
  <c r="G1298" i="1" s="1"/>
  <c r="G1299" i="1" s="1"/>
  <c r="G1300" i="1" s="1"/>
  <c r="G1301" i="1" s="1"/>
  <c r="G1302" i="1" s="1"/>
  <c r="G1303" i="1" s="1"/>
  <c r="G1304" i="1" s="1"/>
  <c r="G1305" i="1" s="1"/>
  <c r="G1306" i="1" s="1"/>
  <c r="G1307" i="1" s="1"/>
  <c r="G1308" i="1" s="1"/>
  <c r="G1309" i="1" s="1"/>
  <c r="G1310" i="1" s="1"/>
  <c r="G1311" i="1" s="1"/>
  <c r="G1312" i="1" s="1"/>
  <c r="G1313" i="1" s="1"/>
  <c r="G1314" i="1" s="1"/>
  <c r="G1315" i="1" s="1"/>
  <c r="G1316" i="1" s="1"/>
  <c r="G1317" i="1" s="1"/>
  <c r="G1318" i="1" s="1"/>
  <c r="G1319" i="1" s="1"/>
  <c r="G1320" i="1" s="1"/>
  <c r="G1321" i="1" s="1"/>
  <c r="G1322" i="1" s="1"/>
  <c r="G1323" i="1" s="1"/>
  <c r="G1324" i="1" s="1"/>
  <c r="G1325" i="1" s="1"/>
  <c r="G1326" i="1" s="1"/>
  <c r="G1327" i="1" s="1"/>
  <c r="G1328" i="1" s="1"/>
  <c r="G1329" i="1" s="1"/>
  <c r="G1330" i="1" s="1"/>
  <c r="G1331" i="1" s="1"/>
  <c r="G1332" i="1" s="1"/>
  <c r="G1333" i="1" s="1"/>
  <c r="G1334" i="1" s="1"/>
  <c r="G1335" i="1" s="1"/>
  <c r="G1336" i="1" s="1"/>
  <c r="G1337" i="1" s="1"/>
  <c r="G1338" i="1" s="1"/>
  <c r="G1339" i="1" s="1"/>
  <c r="G1340" i="1" s="1"/>
  <c r="G1341" i="1" s="1"/>
  <c r="G1342" i="1" s="1"/>
  <c r="G1343" i="1" s="1"/>
  <c r="G1344" i="1" s="1"/>
  <c r="G1345" i="1" s="1"/>
  <c r="G1346" i="1" s="1"/>
  <c r="G1347" i="1" s="1"/>
  <c r="G1348" i="1" s="1"/>
  <c r="G1349" i="1" s="1"/>
  <c r="G1350" i="1" s="1"/>
  <c r="G1351" i="1" s="1"/>
  <c r="G1352" i="1" s="1"/>
  <c r="G1353" i="1" s="1"/>
  <c r="G1354" i="1" s="1"/>
  <c r="G1355" i="1" s="1"/>
  <c r="G1356" i="1" s="1"/>
  <c r="G1357" i="1" s="1"/>
  <c r="G1358" i="1" s="1"/>
  <c r="G1359" i="1" s="1"/>
  <c r="G1360" i="1" s="1"/>
  <c r="G1361" i="1" s="1"/>
  <c r="G1362" i="1" s="1"/>
  <c r="G1363" i="1" s="1"/>
  <c r="G1364" i="1" s="1"/>
  <c r="G1365" i="1" s="1"/>
  <c r="G1366" i="1" s="1"/>
  <c r="G1367" i="1" s="1"/>
  <c r="G1368" i="1" s="1"/>
  <c r="G1369" i="1" s="1"/>
  <c r="G1370" i="1" s="1"/>
  <c r="G1371" i="1" s="1"/>
  <c r="G1372" i="1" s="1"/>
  <c r="G1373" i="1" s="1"/>
  <c r="G1374" i="1" s="1"/>
  <c r="G1375" i="1" s="1"/>
  <c r="G1376" i="1" s="1"/>
  <c r="G1377" i="1" s="1"/>
  <c r="G1378" i="1" s="1"/>
  <c r="G1379" i="1" s="1"/>
  <c r="G1380" i="1" s="1"/>
  <c r="G1381" i="1" s="1"/>
  <c r="G1382" i="1" s="1"/>
  <c r="G1383" i="1" s="1"/>
  <c r="G1384" i="1" s="1"/>
  <c r="G1385" i="1" s="1"/>
  <c r="G1386" i="1" s="1"/>
  <c r="G1387" i="1" s="1"/>
  <c r="G1388" i="1" s="1"/>
  <c r="G1389" i="1" s="1"/>
  <c r="G1390" i="1" s="1"/>
  <c r="G1391" i="1" s="1"/>
  <c r="G1392" i="1" s="1"/>
  <c r="G1393" i="1" s="1"/>
  <c r="G1394" i="1" s="1"/>
  <c r="G1395" i="1" s="1"/>
  <c r="G1396" i="1" s="1"/>
  <c r="G1397" i="1" s="1"/>
  <c r="G1398" i="1" s="1"/>
  <c r="G1399" i="1" s="1"/>
  <c r="G1400" i="1" s="1"/>
  <c r="G1401" i="1" s="1"/>
  <c r="G1402" i="1" s="1"/>
  <c r="G1403" i="1" s="1"/>
  <c r="G1404" i="1" s="1"/>
  <c r="G1405" i="1" s="1"/>
  <c r="G1406" i="1" s="1"/>
  <c r="G1407" i="1" s="1"/>
  <c r="G1408" i="1" s="1"/>
  <c r="G1409" i="1" s="1"/>
  <c r="G1410" i="1" s="1"/>
  <c r="G1411" i="1" s="1"/>
  <c r="G1412" i="1" s="1"/>
  <c r="G1413" i="1" s="1"/>
  <c r="G1414" i="1" s="1"/>
  <c r="G1415" i="1" s="1"/>
  <c r="G1416" i="1" s="1"/>
  <c r="G1417" i="1" s="1"/>
  <c r="G1418" i="1" s="1"/>
  <c r="G1419" i="1" s="1"/>
  <c r="G1420" i="1" s="1"/>
  <c r="G1421" i="1" s="1"/>
  <c r="G1422" i="1" s="1"/>
  <c r="G1423" i="1" s="1"/>
  <c r="G1424" i="1" s="1"/>
  <c r="G1425" i="1" s="1"/>
  <c r="G1426" i="1" s="1"/>
  <c r="G1427" i="1" s="1"/>
  <c r="G1428" i="1" s="1"/>
  <c r="G1429" i="1" s="1"/>
  <c r="G1430" i="1" s="1"/>
  <c r="G1431" i="1" s="1"/>
  <c r="G1432" i="1" s="1"/>
  <c r="G1433" i="1" s="1"/>
  <c r="G1434" i="1" s="1"/>
  <c r="G1435" i="1" s="1"/>
  <c r="G1436" i="1" s="1"/>
  <c r="G1437" i="1" s="1"/>
  <c r="G1438" i="1" s="1"/>
  <c r="G1439" i="1" s="1"/>
  <c r="G1440" i="1" s="1"/>
  <c r="G1441" i="1" s="1"/>
  <c r="G1442" i="1" s="1"/>
  <c r="G1443" i="1" s="1"/>
  <c r="G1444" i="1" s="1"/>
  <c r="G1445" i="1" s="1"/>
  <c r="G1446" i="1" s="1"/>
  <c r="G1447" i="1" s="1"/>
  <c r="G1448" i="1" s="1"/>
  <c r="G1449" i="1" s="1"/>
  <c r="G1450" i="1" s="1"/>
  <c r="G1451" i="1" s="1"/>
  <c r="G1452" i="1" s="1"/>
  <c r="G1453" i="1" s="1"/>
  <c r="G1454" i="1" s="1"/>
  <c r="G1455" i="1" s="1"/>
  <c r="G1456" i="1" s="1"/>
  <c r="G1457" i="1" s="1"/>
  <c r="G1458" i="1" s="1"/>
  <c r="G1459" i="1" s="1"/>
  <c r="G1460" i="1" s="1"/>
  <c r="G1461" i="1" s="1"/>
  <c r="G1462" i="1" s="1"/>
  <c r="G1463" i="1" s="1"/>
  <c r="G1464" i="1" s="1"/>
  <c r="G1465" i="1" s="1"/>
  <c r="G1466" i="1" s="1"/>
  <c r="G1467" i="1" s="1"/>
  <c r="G1468" i="1" s="1"/>
  <c r="G1469" i="1" s="1"/>
  <c r="G1470" i="1" s="1"/>
  <c r="G1471" i="1" s="1"/>
  <c r="G1472" i="1" s="1"/>
  <c r="G1473" i="1" s="1"/>
  <c r="G1474" i="1" s="1"/>
  <c r="G1475" i="1" s="1"/>
  <c r="G1476" i="1" s="1"/>
  <c r="G1477" i="1" s="1"/>
  <c r="G1478" i="1" s="1"/>
  <c r="G1479" i="1" s="1"/>
  <c r="G1480" i="1" s="1"/>
  <c r="G1481" i="1" s="1"/>
  <c r="G1482" i="1" s="1"/>
  <c r="G1483" i="1" s="1"/>
  <c r="G1484" i="1" s="1"/>
  <c r="G1485" i="1" s="1"/>
  <c r="G1486" i="1" s="1"/>
  <c r="G1487" i="1" s="1"/>
  <c r="G1488" i="1" s="1"/>
  <c r="G1489" i="1" s="1"/>
  <c r="G1490" i="1" s="1"/>
  <c r="G1491" i="1" s="1"/>
  <c r="G1492" i="1" s="1"/>
  <c r="G1493" i="1" s="1"/>
  <c r="G1494" i="1" s="1"/>
  <c r="G1495" i="1" s="1"/>
  <c r="G1496" i="1" s="1"/>
  <c r="G1497" i="1" s="1"/>
  <c r="G1498" i="1" s="1"/>
  <c r="G1499" i="1" s="1"/>
  <c r="G1500" i="1" s="1"/>
  <c r="G1501" i="1" s="1"/>
  <c r="G1502" i="1" s="1"/>
  <c r="G1503" i="1" s="1"/>
  <c r="G1504" i="1" s="1"/>
  <c r="G1505" i="1" s="1"/>
  <c r="G1506" i="1" s="1"/>
  <c r="G1507" i="1" s="1"/>
  <c r="G1508" i="1" s="1"/>
  <c r="G1509" i="1" s="1"/>
  <c r="G1510" i="1" s="1"/>
  <c r="G1511" i="1" s="1"/>
  <c r="G1512" i="1" s="1"/>
  <c r="G1513" i="1" s="1"/>
  <c r="G1514" i="1" s="1"/>
  <c r="G1515" i="1" s="1"/>
  <c r="G1516" i="1" s="1"/>
  <c r="G1517" i="1" s="1"/>
  <c r="G1518" i="1" s="1"/>
  <c r="G1519" i="1" s="1"/>
  <c r="G1520" i="1" s="1"/>
  <c r="G1521" i="1" s="1"/>
  <c r="G1522" i="1" s="1"/>
  <c r="G1523" i="1" s="1"/>
  <c r="G1524" i="1" s="1"/>
  <c r="G1525" i="1" s="1"/>
  <c r="G1526" i="1" s="1"/>
  <c r="G1527" i="1" s="1"/>
  <c r="G1528" i="1" s="1"/>
  <c r="G1529" i="1" s="1"/>
  <c r="G1530" i="1" s="1"/>
  <c r="G1531" i="1" s="1"/>
  <c r="G1532" i="1" s="1"/>
  <c r="G1533" i="1" s="1"/>
  <c r="G1534" i="1" s="1"/>
  <c r="G1535" i="1" s="1"/>
  <c r="G1536" i="1" s="1"/>
  <c r="G1537" i="1" s="1"/>
  <c r="G1538" i="1" s="1"/>
  <c r="G1539" i="1" s="1"/>
  <c r="G1540" i="1" s="1"/>
  <c r="G1541" i="1" s="1"/>
  <c r="G1542" i="1" s="1"/>
  <c r="G1543" i="1" s="1"/>
  <c r="G1544" i="1" s="1"/>
  <c r="G1545" i="1" s="1"/>
  <c r="G1546" i="1" s="1"/>
  <c r="G1547" i="1" s="1"/>
  <c r="G1548" i="1" s="1"/>
  <c r="G1549" i="1" s="1"/>
  <c r="G1550" i="1" s="1"/>
  <c r="G1551" i="1" s="1"/>
  <c r="G1552" i="1" s="1"/>
  <c r="G1553" i="1" s="1"/>
  <c r="G1554" i="1" s="1"/>
  <c r="G1555" i="1" s="1"/>
  <c r="G1556" i="1" s="1"/>
  <c r="G1557" i="1" s="1"/>
  <c r="G1558" i="1" s="1"/>
  <c r="G1559" i="1" s="1"/>
  <c r="G1560" i="1" s="1"/>
  <c r="G1561" i="1" s="1"/>
  <c r="G1562" i="1" s="1"/>
  <c r="G1563" i="1" s="1"/>
  <c r="G1564" i="1" s="1"/>
  <c r="G1565" i="1" s="1"/>
  <c r="G1566" i="1" s="1"/>
  <c r="G1567" i="1" s="1"/>
  <c r="G1568" i="1" s="1"/>
  <c r="G1569" i="1" s="1"/>
  <c r="G1570" i="1" s="1"/>
  <c r="G1571" i="1" s="1"/>
  <c r="G1572" i="1" s="1"/>
  <c r="G1573" i="1" s="1"/>
  <c r="G1574" i="1" s="1"/>
  <c r="G1575" i="1" s="1"/>
  <c r="G1576" i="1" s="1"/>
  <c r="G1577" i="1" s="1"/>
  <c r="G1578" i="1" s="1"/>
  <c r="G1579" i="1" s="1"/>
  <c r="G1580" i="1" s="1"/>
  <c r="G1581" i="1" s="1"/>
  <c r="G1582" i="1" s="1"/>
  <c r="G1583" i="1" s="1"/>
  <c r="G1584" i="1" s="1"/>
  <c r="G1585" i="1" s="1"/>
  <c r="G1586" i="1" s="1"/>
  <c r="G1587" i="1" s="1"/>
  <c r="G1588" i="1" s="1"/>
  <c r="G1589" i="1" s="1"/>
  <c r="G1590" i="1" s="1"/>
  <c r="G1591" i="1" s="1"/>
  <c r="G1592" i="1" s="1"/>
  <c r="G1593" i="1" s="1"/>
  <c r="G1594" i="1" s="1"/>
  <c r="G1595" i="1" s="1"/>
  <c r="G1596" i="1" s="1"/>
  <c r="G1597" i="1" s="1"/>
  <c r="G1598" i="1" s="1"/>
  <c r="G1599" i="1" s="1"/>
  <c r="G1600" i="1" s="1"/>
  <c r="G1601" i="1" s="1"/>
  <c r="G1602" i="1" s="1"/>
  <c r="G1603" i="1" s="1"/>
  <c r="G1604" i="1" s="1"/>
  <c r="G1605" i="1" s="1"/>
  <c r="G1606" i="1" s="1"/>
  <c r="G1607" i="1" s="1"/>
  <c r="G1608" i="1" s="1"/>
  <c r="G1609" i="1" s="1"/>
  <c r="G1610" i="1" s="1"/>
  <c r="G1611" i="1" s="1"/>
  <c r="G1612" i="1" s="1"/>
  <c r="G1613" i="1" s="1"/>
  <c r="G1614" i="1" s="1"/>
  <c r="G1615" i="1" s="1"/>
  <c r="G1616" i="1" s="1"/>
  <c r="G1617" i="1" s="1"/>
  <c r="G1618" i="1" s="1"/>
  <c r="G1619" i="1" s="1"/>
  <c r="G1620" i="1" s="1"/>
  <c r="G1621" i="1" s="1"/>
  <c r="G1622" i="1" s="1"/>
  <c r="G1623" i="1" s="1"/>
  <c r="G1624" i="1" s="1"/>
  <c r="G1625" i="1" s="1"/>
  <c r="G1626" i="1" s="1"/>
  <c r="G1627" i="1" s="1"/>
  <c r="G1628" i="1" s="1"/>
  <c r="G1629" i="1" s="1"/>
  <c r="G1630" i="1" s="1"/>
  <c r="G1631" i="1" s="1"/>
  <c r="G1632" i="1" s="1"/>
  <c r="G1633" i="1" s="1"/>
  <c r="G1634" i="1" s="1"/>
  <c r="G1635" i="1" s="1"/>
  <c r="G1636" i="1" s="1"/>
  <c r="G1637" i="1" s="1"/>
  <c r="G1638" i="1" s="1"/>
  <c r="G1639" i="1" s="1"/>
  <c r="G1640" i="1" s="1"/>
  <c r="G1641" i="1" s="1"/>
  <c r="G1642" i="1" s="1"/>
  <c r="G1643" i="1" s="1"/>
  <c r="G1644" i="1" s="1"/>
  <c r="G1645" i="1" s="1"/>
  <c r="G1646" i="1" s="1"/>
  <c r="G1647" i="1" s="1"/>
  <c r="G1648" i="1" s="1"/>
  <c r="G1649" i="1" s="1"/>
  <c r="G1650" i="1" s="1"/>
  <c r="G1651" i="1" s="1"/>
  <c r="G1652" i="1" s="1"/>
  <c r="G1653" i="1" s="1"/>
  <c r="G1654" i="1" s="1"/>
  <c r="G1655" i="1" s="1"/>
  <c r="G1656" i="1" s="1"/>
  <c r="G1657" i="1" s="1"/>
  <c r="G1658" i="1" s="1"/>
  <c r="G1659" i="1" s="1"/>
  <c r="G1660" i="1" s="1"/>
  <c r="G1661" i="1" s="1"/>
  <c r="G1662" i="1" s="1"/>
  <c r="G1663" i="1" s="1"/>
  <c r="G1664" i="1" s="1"/>
  <c r="G1665" i="1" s="1"/>
  <c r="G1666" i="1" s="1"/>
  <c r="G1667" i="1" s="1"/>
  <c r="G1668" i="1" s="1"/>
  <c r="G1669" i="1" s="1"/>
  <c r="G1670" i="1" s="1"/>
  <c r="G1671" i="1" s="1"/>
  <c r="G1672" i="1" s="1"/>
  <c r="G1673" i="1" s="1"/>
  <c r="G1674" i="1" s="1"/>
  <c r="G1675" i="1" s="1"/>
  <c r="G1676" i="1" s="1"/>
  <c r="G1677" i="1" s="1"/>
  <c r="G1678" i="1" s="1"/>
  <c r="G1679" i="1" s="1"/>
  <c r="G1680" i="1" s="1"/>
  <c r="G1681" i="1" s="1"/>
  <c r="G1682" i="1" s="1"/>
  <c r="G1683" i="1" s="1"/>
  <c r="G1684" i="1" s="1"/>
  <c r="G1685" i="1" s="1"/>
  <c r="G1686" i="1" s="1"/>
  <c r="G1687" i="1" s="1"/>
  <c r="G1688" i="1" s="1"/>
  <c r="G1689" i="1" s="1"/>
  <c r="G1690" i="1" s="1"/>
  <c r="G1691" i="1" s="1"/>
  <c r="G1692" i="1" s="1"/>
  <c r="G1693" i="1" s="1"/>
  <c r="G1694" i="1" s="1"/>
  <c r="G1695" i="1" s="1"/>
  <c r="G1696" i="1" s="1"/>
  <c r="G1697" i="1" s="1"/>
  <c r="G1698" i="1" s="1"/>
  <c r="G1699" i="1" s="1"/>
  <c r="G1700" i="1" s="1"/>
  <c r="G1701" i="1" s="1"/>
  <c r="G1702" i="1" s="1"/>
  <c r="G1703" i="1" s="1"/>
  <c r="G1704" i="1" s="1"/>
  <c r="G1705" i="1" s="1"/>
  <c r="G1706" i="1" s="1"/>
  <c r="G1707" i="1" s="1"/>
  <c r="G1708" i="1" s="1"/>
  <c r="G1709" i="1" s="1"/>
  <c r="G1710" i="1" s="1"/>
  <c r="G1711" i="1" s="1"/>
  <c r="G1712" i="1" s="1"/>
  <c r="G1713" i="1" s="1"/>
  <c r="G1714" i="1" s="1"/>
  <c r="G1715" i="1" s="1"/>
  <c r="G1716" i="1" s="1"/>
  <c r="G1717" i="1" s="1"/>
  <c r="G1718" i="1" s="1"/>
  <c r="G1719" i="1" s="1"/>
  <c r="G1720" i="1" s="1"/>
  <c r="G1721" i="1" s="1"/>
  <c r="G1722" i="1" s="1"/>
  <c r="G1723" i="1" s="1"/>
  <c r="G1724" i="1" s="1"/>
  <c r="G1725" i="1" s="1"/>
  <c r="G1726" i="1" s="1"/>
  <c r="G1727" i="1" s="1"/>
  <c r="G1728" i="1" s="1"/>
  <c r="G1729" i="1" s="1"/>
  <c r="G1730" i="1" s="1"/>
  <c r="G1731" i="1" s="1"/>
  <c r="G1732" i="1" s="1"/>
  <c r="G1733" i="1" s="1"/>
  <c r="G1734" i="1" s="1"/>
  <c r="G1735" i="1" s="1"/>
  <c r="G1736" i="1" s="1"/>
  <c r="G1737" i="1" s="1"/>
  <c r="G1738" i="1" s="1"/>
  <c r="G1739" i="1" s="1"/>
  <c r="G1740" i="1" s="1"/>
  <c r="G1741" i="1" s="1"/>
  <c r="G1742" i="1" s="1"/>
  <c r="G1743" i="1" s="1"/>
  <c r="G1744" i="1" s="1"/>
  <c r="G1745" i="1" s="1"/>
  <c r="G1746" i="1" s="1"/>
  <c r="G1747" i="1" s="1"/>
  <c r="G1748" i="1" s="1"/>
  <c r="G1749" i="1" s="1"/>
  <c r="G1750" i="1" s="1"/>
  <c r="G1751" i="1" s="1"/>
  <c r="G1752" i="1" s="1"/>
  <c r="G1753" i="1" s="1"/>
  <c r="G1754" i="1" s="1"/>
  <c r="G1755" i="1" s="1"/>
  <c r="G1756" i="1" s="1"/>
  <c r="G1757" i="1" s="1"/>
  <c r="G1758" i="1" s="1"/>
  <c r="G1759" i="1" s="1"/>
  <c r="G1760" i="1" s="1"/>
  <c r="G1761" i="1" s="1"/>
  <c r="G1762" i="1" s="1"/>
  <c r="G1763" i="1" s="1"/>
  <c r="G1764" i="1" s="1"/>
  <c r="G1765" i="1" s="1"/>
  <c r="G1766" i="1" s="1"/>
  <c r="G1767" i="1" s="1"/>
  <c r="G1768" i="1" s="1"/>
  <c r="G1769" i="1" s="1"/>
  <c r="G1770" i="1" s="1"/>
  <c r="G1771" i="1" s="1"/>
  <c r="G1772" i="1" s="1"/>
  <c r="G1773" i="1" s="1"/>
  <c r="G1774" i="1" s="1"/>
  <c r="G1775" i="1" s="1"/>
  <c r="G1776" i="1" s="1"/>
  <c r="G1777" i="1" s="1"/>
  <c r="G1778" i="1" s="1"/>
  <c r="G1779" i="1" s="1"/>
  <c r="G1780" i="1" s="1"/>
  <c r="G1781" i="1" s="1"/>
  <c r="G1782" i="1" s="1"/>
  <c r="G1783" i="1" s="1"/>
  <c r="G1784" i="1" s="1"/>
  <c r="G1785" i="1" s="1"/>
  <c r="G1786" i="1" s="1"/>
  <c r="G1787" i="1" s="1"/>
  <c r="G1788" i="1" s="1"/>
  <c r="G1789" i="1" s="1"/>
  <c r="G1790" i="1" s="1"/>
  <c r="G1791" i="1" s="1"/>
  <c r="G1792" i="1" s="1"/>
  <c r="G1793" i="1" s="1"/>
  <c r="G1794" i="1" s="1"/>
  <c r="G1795" i="1" s="1"/>
  <c r="G1796" i="1" s="1"/>
  <c r="G1797" i="1" s="1"/>
  <c r="G1798" i="1" s="1"/>
  <c r="G1799" i="1" s="1"/>
  <c r="G1800" i="1" s="1"/>
  <c r="G1801" i="1" s="1"/>
  <c r="G1802" i="1" s="1"/>
  <c r="G1803" i="1" s="1"/>
  <c r="G1804" i="1" s="1"/>
  <c r="G1805" i="1" s="1"/>
  <c r="G1806" i="1" s="1"/>
  <c r="G1807" i="1" s="1"/>
  <c r="G1808" i="1" s="1"/>
  <c r="G1809" i="1" s="1"/>
  <c r="G1810" i="1" s="1"/>
  <c r="G1811" i="1" s="1"/>
  <c r="G1812" i="1" s="1"/>
  <c r="G1813" i="1" s="1"/>
  <c r="G1814" i="1" s="1"/>
  <c r="G1815" i="1" s="1"/>
  <c r="G1816" i="1" s="1"/>
  <c r="G1817" i="1" s="1"/>
  <c r="G1818" i="1" s="1"/>
  <c r="G1819" i="1" s="1"/>
  <c r="G1820" i="1" s="1"/>
  <c r="G1821" i="1" s="1"/>
  <c r="G1822" i="1" s="1"/>
  <c r="G1823" i="1" s="1"/>
  <c r="G1824" i="1" s="1"/>
  <c r="G1825" i="1" s="1"/>
  <c r="G1826" i="1" s="1"/>
  <c r="G1827" i="1" s="1"/>
  <c r="G1828" i="1" s="1"/>
  <c r="G1829" i="1" s="1"/>
  <c r="G1830" i="1" s="1"/>
  <c r="G1831" i="1" s="1"/>
  <c r="G1832" i="1" s="1"/>
  <c r="G1833" i="1" s="1"/>
  <c r="G1834" i="1" s="1"/>
  <c r="G1835" i="1" s="1"/>
  <c r="G1836" i="1" s="1"/>
  <c r="G1837" i="1" s="1"/>
  <c r="G1838" i="1" s="1"/>
  <c r="G1839" i="1" s="1"/>
  <c r="G1840" i="1" s="1"/>
  <c r="G1841" i="1" s="1"/>
  <c r="G1842" i="1" s="1"/>
  <c r="G1843" i="1" s="1"/>
  <c r="G1844" i="1" s="1"/>
  <c r="G1845" i="1" s="1"/>
  <c r="G1846" i="1" s="1"/>
  <c r="G1847" i="1" s="1"/>
  <c r="G1848" i="1" s="1"/>
  <c r="G1849" i="1" s="1"/>
  <c r="G1850" i="1" s="1"/>
  <c r="G1851" i="1" s="1"/>
  <c r="G1852" i="1" s="1"/>
  <c r="G1853" i="1" s="1"/>
  <c r="G1854" i="1" s="1"/>
  <c r="G1855" i="1" s="1"/>
  <c r="G1856" i="1" s="1"/>
  <c r="G1857" i="1" s="1"/>
  <c r="G1858" i="1" s="1"/>
  <c r="G1859" i="1" s="1"/>
  <c r="G1860" i="1" s="1"/>
  <c r="G1861" i="1" s="1"/>
  <c r="G1862" i="1" s="1"/>
  <c r="G1863" i="1" s="1"/>
  <c r="G1864" i="1" s="1"/>
  <c r="G1865" i="1" s="1"/>
  <c r="G1866" i="1" s="1"/>
  <c r="G1867" i="1" s="1"/>
  <c r="G1868" i="1" s="1"/>
  <c r="G1869" i="1" s="1"/>
  <c r="G1870" i="1" s="1"/>
  <c r="G1871" i="1" s="1"/>
  <c r="G1872" i="1" s="1"/>
  <c r="G1873" i="1" s="1"/>
  <c r="G1874" i="1" s="1"/>
  <c r="G1875" i="1" s="1"/>
  <c r="G1876" i="1" s="1"/>
  <c r="G1877" i="1" s="1"/>
  <c r="G1878" i="1" s="1"/>
  <c r="G1879" i="1" s="1"/>
  <c r="G1880" i="1" s="1"/>
  <c r="G1881" i="1" s="1"/>
  <c r="G1882" i="1" s="1"/>
  <c r="G1883" i="1" s="1"/>
  <c r="G1884" i="1" s="1"/>
  <c r="G1885" i="1" s="1"/>
  <c r="G1886" i="1" s="1"/>
  <c r="G1887" i="1" s="1"/>
  <c r="G1888" i="1" s="1"/>
  <c r="G1889" i="1" s="1"/>
  <c r="G1890" i="1" s="1"/>
  <c r="G1891" i="1" s="1"/>
  <c r="G1892" i="1" s="1"/>
  <c r="G1893" i="1" s="1"/>
  <c r="G1894" i="1" s="1"/>
  <c r="G1895" i="1" s="1"/>
  <c r="G1896" i="1" s="1"/>
  <c r="G1897" i="1" s="1"/>
  <c r="G1898" i="1" s="1"/>
  <c r="G1899" i="1" s="1"/>
  <c r="G1900" i="1" s="1"/>
  <c r="G1901" i="1" s="1"/>
  <c r="G1902" i="1" s="1"/>
  <c r="G1903" i="1" s="1"/>
  <c r="G1904" i="1" s="1"/>
  <c r="G1905" i="1" s="1"/>
  <c r="G1906" i="1" s="1"/>
  <c r="G1907" i="1" s="1"/>
  <c r="G1908" i="1" s="1"/>
  <c r="G1909" i="1" s="1"/>
  <c r="G1910" i="1" s="1"/>
  <c r="G1911" i="1" s="1"/>
  <c r="G1912" i="1" s="1"/>
  <c r="G1913" i="1" s="1"/>
  <c r="G1914" i="1" s="1"/>
  <c r="G1915" i="1" s="1"/>
  <c r="G1916" i="1" s="1"/>
  <c r="G1917" i="1" s="1"/>
  <c r="G1918" i="1" s="1"/>
  <c r="G1919" i="1" s="1"/>
  <c r="G1920" i="1" s="1"/>
  <c r="G1921" i="1" s="1"/>
  <c r="G1922" i="1" s="1"/>
  <c r="G1923" i="1" s="1"/>
  <c r="G1924" i="1" s="1"/>
  <c r="G1925" i="1" s="1"/>
  <c r="G1926" i="1" s="1"/>
  <c r="G1927" i="1" s="1"/>
  <c r="G1928" i="1" s="1"/>
  <c r="G1929" i="1" s="1"/>
  <c r="G1930" i="1" s="1"/>
  <c r="G1931" i="1" s="1"/>
  <c r="G1932" i="1" s="1"/>
  <c r="G1933" i="1" s="1"/>
  <c r="G1934" i="1" s="1"/>
  <c r="G1935" i="1" s="1"/>
  <c r="G1936" i="1" s="1"/>
  <c r="G1937" i="1" s="1"/>
  <c r="G1938" i="1" s="1"/>
  <c r="G1939" i="1" s="1"/>
  <c r="G1940" i="1" s="1"/>
  <c r="G1941" i="1" s="1"/>
  <c r="G1942" i="1" s="1"/>
  <c r="G1943" i="1" s="1"/>
  <c r="G1944" i="1" s="1"/>
  <c r="G1945" i="1" s="1"/>
  <c r="G1946" i="1" s="1"/>
  <c r="G1947" i="1" s="1"/>
  <c r="G1948" i="1" s="1"/>
  <c r="G1949" i="1" s="1"/>
  <c r="G1950" i="1" s="1"/>
  <c r="G1951" i="1" s="1"/>
  <c r="G1952" i="1" s="1"/>
  <c r="G1953" i="1" s="1"/>
  <c r="G1954" i="1" s="1"/>
  <c r="G1955" i="1" s="1"/>
  <c r="G1956" i="1" s="1"/>
  <c r="G1957" i="1" s="1"/>
  <c r="G1958" i="1" s="1"/>
  <c r="G1959" i="1" s="1"/>
  <c r="G1960" i="1" s="1"/>
  <c r="G1961" i="1" s="1"/>
  <c r="G1962" i="1" s="1"/>
  <c r="G1963" i="1" s="1"/>
  <c r="G1964" i="1" s="1"/>
  <c r="G1965" i="1" s="1"/>
  <c r="G1966" i="1" s="1"/>
  <c r="G1967" i="1" s="1"/>
  <c r="G1968" i="1" s="1"/>
  <c r="G1969" i="1" s="1"/>
  <c r="G1970" i="1" s="1"/>
  <c r="G1971" i="1" s="1"/>
  <c r="G1972" i="1" s="1"/>
  <c r="G1973" i="1" s="1"/>
  <c r="G1974" i="1" s="1"/>
  <c r="G1975" i="1" s="1"/>
  <c r="G1976" i="1" s="1"/>
  <c r="G1977" i="1" s="1"/>
  <c r="G1978" i="1" s="1"/>
  <c r="G1979" i="1" s="1"/>
  <c r="G1980" i="1" s="1"/>
  <c r="G1981" i="1" s="1"/>
  <c r="G1982" i="1" s="1"/>
  <c r="G1983" i="1" s="1"/>
  <c r="G1984" i="1" s="1"/>
  <c r="G1985" i="1" s="1"/>
  <c r="G1986" i="1" s="1"/>
  <c r="G1987" i="1" s="1"/>
  <c r="G1988" i="1" s="1"/>
  <c r="G1989" i="1" s="1"/>
  <c r="G1990" i="1" s="1"/>
  <c r="G1991" i="1" s="1"/>
  <c r="G1992" i="1" s="1"/>
  <c r="G1993" i="1" s="1"/>
  <c r="G1994" i="1" s="1"/>
  <c r="G1995" i="1" s="1"/>
  <c r="G1996" i="1" s="1"/>
  <c r="G1997" i="1" s="1"/>
  <c r="G1998" i="1" s="1"/>
  <c r="G1999" i="1" s="1"/>
  <c r="G2000" i="1" s="1"/>
  <c r="G2001" i="1" s="1"/>
  <c r="G2002" i="1" s="1"/>
  <c r="G2003" i="1" s="1"/>
  <c r="G2004" i="1" s="1"/>
  <c r="G2005" i="1" s="1"/>
  <c r="G2006" i="1" s="1"/>
  <c r="G2007" i="1" s="1"/>
  <c r="G2008" i="1" s="1"/>
  <c r="G2009" i="1" s="1"/>
  <c r="G2010" i="1" s="1"/>
  <c r="G2011" i="1" s="1"/>
  <c r="G2012" i="1" s="1"/>
  <c r="G2013" i="1" s="1"/>
  <c r="G2014" i="1" s="1"/>
  <c r="G2015" i="1" s="1"/>
  <c r="G2016" i="1" s="1"/>
  <c r="G2017" i="1" s="1"/>
  <c r="G2018" i="1" s="1"/>
  <c r="G2019" i="1" s="1"/>
  <c r="G2020" i="1" s="1"/>
  <c r="G2021" i="1" s="1"/>
  <c r="G2022" i="1" s="1"/>
  <c r="G2023" i="1" s="1"/>
  <c r="G2024" i="1" s="1"/>
  <c r="G2025" i="1" s="1"/>
  <c r="G2026" i="1" s="1"/>
  <c r="G2027" i="1" s="1"/>
  <c r="G2028" i="1" s="1"/>
  <c r="G2029" i="1" s="1"/>
  <c r="G2030" i="1" s="1"/>
  <c r="G2031" i="1" s="1"/>
  <c r="G2032" i="1" s="1"/>
  <c r="G2033" i="1" s="1"/>
  <c r="G2034" i="1" s="1"/>
  <c r="G2035" i="1" s="1"/>
  <c r="G2036" i="1" s="1"/>
  <c r="G2037" i="1" s="1"/>
  <c r="G2038" i="1" s="1"/>
  <c r="G2039" i="1" s="1"/>
  <c r="G2040" i="1" s="1"/>
  <c r="G2041" i="1" s="1"/>
  <c r="G2042" i="1" s="1"/>
  <c r="G2043" i="1" s="1"/>
  <c r="G2044" i="1" s="1"/>
  <c r="G2045" i="1" s="1"/>
  <c r="G2046" i="1" s="1"/>
  <c r="G2047" i="1" s="1"/>
  <c r="G2048" i="1" s="1"/>
  <c r="G2049" i="1" s="1"/>
  <c r="G2050" i="1" s="1"/>
  <c r="G2051" i="1" s="1"/>
  <c r="G2052" i="1" s="1"/>
  <c r="G2053" i="1" s="1"/>
  <c r="G2054" i="1" s="1"/>
  <c r="G2055" i="1" s="1"/>
  <c r="G2056" i="1" s="1"/>
  <c r="G2057" i="1" s="1"/>
  <c r="G2058" i="1" s="1"/>
  <c r="G2059" i="1" s="1"/>
  <c r="G2060" i="1" s="1"/>
  <c r="G2061" i="1" s="1"/>
  <c r="G2062" i="1" s="1"/>
  <c r="G2063" i="1" s="1"/>
  <c r="G2064" i="1" s="1"/>
  <c r="G2065" i="1" s="1"/>
  <c r="G2066" i="1" s="1"/>
  <c r="G2067" i="1" s="1"/>
  <c r="G2068" i="1" s="1"/>
  <c r="G2069" i="1" s="1"/>
  <c r="G2070" i="1" s="1"/>
  <c r="G2071" i="1" s="1"/>
  <c r="G2072" i="1" s="1"/>
  <c r="G2073" i="1" s="1"/>
  <c r="G2074" i="1" s="1"/>
  <c r="G2075" i="1" s="1"/>
  <c r="G2076" i="1" s="1"/>
  <c r="G2077" i="1" s="1"/>
  <c r="G2078" i="1" s="1"/>
  <c r="G2079" i="1" s="1"/>
  <c r="G2080" i="1" s="1"/>
  <c r="G2081" i="1" s="1"/>
  <c r="G2082" i="1" s="1"/>
  <c r="G2083" i="1" s="1"/>
  <c r="G2084" i="1" s="1"/>
  <c r="G2085" i="1" s="1"/>
  <c r="G2086" i="1" s="1"/>
  <c r="G2087" i="1" s="1"/>
  <c r="G2088" i="1" s="1"/>
  <c r="G2089" i="1" s="1"/>
  <c r="G2090" i="1" s="1"/>
  <c r="G2091" i="1" s="1"/>
  <c r="G2092" i="1" s="1"/>
  <c r="G2093" i="1" s="1"/>
  <c r="G2094" i="1" s="1"/>
  <c r="G2095" i="1" s="1"/>
  <c r="G2096" i="1" s="1"/>
  <c r="G2097" i="1" s="1"/>
  <c r="G2098" i="1" s="1"/>
  <c r="G2099" i="1" s="1"/>
  <c r="G2100" i="1" s="1"/>
  <c r="G2101" i="1" s="1"/>
  <c r="G2102" i="1" s="1"/>
  <c r="G2103" i="1" s="1"/>
  <c r="G2104" i="1" s="1"/>
  <c r="G2105" i="1" s="1"/>
  <c r="G2106" i="1" s="1"/>
  <c r="G2107" i="1" s="1"/>
  <c r="G2108" i="1" s="1"/>
  <c r="G2109" i="1" s="1"/>
  <c r="G2110" i="1" s="1"/>
  <c r="G2111" i="1" s="1"/>
  <c r="G2112" i="1" s="1"/>
  <c r="G2113" i="1" s="1"/>
  <c r="G2114" i="1" s="1"/>
  <c r="G2115" i="1" s="1"/>
  <c r="G2116" i="1" s="1"/>
  <c r="G2117" i="1" s="1"/>
  <c r="G2118" i="1" s="1"/>
  <c r="G2119" i="1" s="1"/>
  <c r="G2120" i="1" s="1"/>
  <c r="G2121" i="1" s="1"/>
  <c r="G2122" i="1" s="1"/>
  <c r="G2123" i="1" s="1"/>
  <c r="G2124" i="1" s="1"/>
  <c r="G2125" i="1" s="1"/>
  <c r="G2126" i="1" s="1"/>
  <c r="G2127" i="1" s="1"/>
  <c r="G2128" i="1" s="1"/>
  <c r="G2129" i="1" s="1"/>
  <c r="G2130" i="1" s="1"/>
  <c r="G2131" i="1" s="1"/>
  <c r="G2132" i="1" s="1"/>
  <c r="G2133" i="1" s="1"/>
  <c r="G2134" i="1" s="1"/>
  <c r="G2135" i="1" s="1"/>
  <c r="G2136" i="1" s="1"/>
  <c r="G2137" i="1" s="1"/>
  <c r="G2138" i="1" s="1"/>
  <c r="G2139" i="1" s="1"/>
  <c r="G2140" i="1" s="1"/>
  <c r="G2141" i="1" s="1"/>
  <c r="G2142" i="1" s="1"/>
  <c r="G2143" i="1" s="1"/>
  <c r="G2144" i="1" s="1"/>
  <c r="G2145" i="1" s="1"/>
  <c r="G2146" i="1" s="1"/>
  <c r="G2147" i="1" s="1"/>
  <c r="G2148" i="1" s="1"/>
  <c r="G2149" i="1" s="1"/>
  <c r="G2150" i="1" s="1"/>
  <c r="G2151" i="1" s="1"/>
  <c r="G2152" i="1" s="1"/>
  <c r="G2153" i="1" s="1"/>
  <c r="G2154" i="1" s="1"/>
  <c r="G2155" i="1" s="1"/>
  <c r="G2156" i="1" s="1"/>
  <c r="G2157" i="1" s="1"/>
  <c r="G2158" i="1" s="1"/>
  <c r="G2159" i="1" s="1"/>
  <c r="G2160" i="1" s="1"/>
  <c r="G2161" i="1" s="1"/>
  <c r="G2162" i="1" s="1"/>
  <c r="G2163" i="1" s="1"/>
  <c r="G2164" i="1" s="1"/>
  <c r="G2165" i="1" s="1"/>
  <c r="G2166" i="1" s="1"/>
  <c r="G2167" i="1" s="1"/>
  <c r="G2168" i="1" s="1"/>
  <c r="G2169" i="1" s="1"/>
  <c r="G2170" i="1" s="1"/>
  <c r="G2171" i="1" s="1"/>
  <c r="G2172" i="1" s="1"/>
  <c r="G2173" i="1" s="1"/>
  <c r="G2174" i="1" s="1"/>
  <c r="G2175" i="1" s="1"/>
  <c r="G2176" i="1" s="1"/>
  <c r="G2177" i="1" s="1"/>
  <c r="G2178" i="1" s="1"/>
  <c r="G2179" i="1" s="1"/>
  <c r="G2180" i="1" s="1"/>
  <c r="G2181" i="1" s="1"/>
  <c r="G2182" i="1" s="1"/>
  <c r="G2183" i="1" s="1"/>
  <c r="G2184" i="1" s="1"/>
  <c r="G2185" i="1" s="1"/>
  <c r="G2186" i="1" s="1"/>
  <c r="G2187" i="1" s="1"/>
  <c r="G2188" i="1" s="1"/>
  <c r="G2189" i="1" s="1"/>
  <c r="G2190" i="1" s="1"/>
  <c r="G2191" i="1" s="1"/>
  <c r="G2192" i="1" s="1"/>
  <c r="G2193" i="1" s="1"/>
  <c r="G2194" i="1" s="1"/>
  <c r="G2195" i="1" s="1"/>
  <c r="G2196" i="1" s="1"/>
  <c r="G2197" i="1" s="1"/>
  <c r="G2198" i="1" s="1"/>
  <c r="G2199" i="1" s="1"/>
  <c r="G2200" i="1" s="1"/>
  <c r="G2201" i="1" s="1"/>
  <c r="G2202" i="1" s="1"/>
  <c r="G2203" i="1" s="1"/>
  <c r="G2204" i="1" s="1"/>
  <c r="G2205" i="1" s="1"/>
  <c r="G2206" i="1" s="1"/>
  <c r="G2207" i="1" s="1"/>
  <c r="G2208" i="1" s="1"/>
  <c r="G2209" i="1" s="1"/>
  <c r="G2210" i="1" s="1"/>
  <c r="G2211" i="1" s="1"/>
  <c r="G2212" i="1" s="1"/>
  <c r="G2213" i="1" s="1"/>
  <c r="G2214" i="1" s="1"/>
  <c r="G2215" i="1" s="1"/>
  <c r="G2216" i="1" s="1"/>
  <c r="G2217" i="1" s="1"/>
  <c r="G2218" i="1" s="1"/>
  <c r="G2219" i="1" s="1"/>
  <c r="G2220" i="1" s="1"/>
  <c r="G2221" i="1" s="1"/>
  <c r="G2222" i="1" s="1"/>
  <c r="G2223" i="1" s="1"/>
  <c r="G2224" i="1" s="1"/>
  <c r="G2225" i="1" s="1"/>
  <c r="G2226" i="1" s="1"/>
  <c r="G2227" i="1" s="1"/>
  <c r="G2228" i="1" s="1"/>
  <c r="G2229" i="1" s="1"/>
  <c r="G2230" i="1" s="1"/>
  <c r="G2231" i="1" s="1"/>
  <c r="G2232" i="1" s="1"/>
  <c r="G2233" i="1" s="1"/>
  <c r="G2234" i="1" s="1"/>
  <c r="G2235" i="1" s="1"/>
  <c r="G2236" i="1" s="1"/>
  <c r="G2237" i="1" s="1"/>
  <c r="G2238" i="1" s="1"/>
  <c r="G2239" i="1" s="1"/>
  <c r="G2240" i="1" s="1"/>
  <c r="G2241" i="1" s="1"/>
  <c r="G2242" i="1" s="1"/>
  <c r="G2243" i="1" s="1"/>
  <c r="G2244" i="1" s="1"/>
  <c r="G2245" i="1" s="1"/>
  <c r="G2246" i="1" s="1"/>
  <c r="G2247" i="1" s="1"/>
  <c r="G2248" i="1" s="1"/>
  <c r="G2249" i="1" s="1"/>
  <c r="G2250" i="1" s="1"/>
  <c r="G2251" i="1" s="1"/>
  <c r="G2252" i="1" s="1"/>
  <c r="G2253" i="1" s="1"/>
  <c r="G2254" i="1" s="1"/>
  <c r="G2255" i="1" s="1"/>
  <c r="G2256" i="1" s="1"/>
  <c r="G2257" i="1" s="1"/>
  <c r="G2258" i="1" s="1"/>
  <c r="G2259" i="1" s="1"/>
  <c r="G2260" i="1" s="1"/>
  <c r="G2261" i="1" s="1"/>
  <c r="G2262" i="1" s="1"/>
  <c r="G2263" i="1" s="1"/>
  <c r="G2264" i="1" s="1"/>
  <c r="G2265" i="1" s="1"/>
  <c r="G2266" i="1" s="1"/>
  <c r="G2267" i="1" s="1"/>
  <c r="G2268" i="1" s="1"/>
  <c r="G2269" i="1" s="1"/>
  <c r="G2270" i="1" s="1"/>
  <c r="G2271" i="1" s="1"/>
  <c r="G2272" i="1" s="1"/>
  <c r="G2273" i="1" s="1"/>
  <c r="G2274" i="1" s="1"/>
  <c r="G2275" i="1" s="1"/>
  <c r="G2276" i="1" s="1"/>
  <c r="G2277" i="1" s="1"/>
  <c r="G2278" i="1" s="1"/>
  <c r="G2279" i="1" s="1"/>
  <c r="G2280" i="1" s="1"/>
  <c r="G2281" i="1" s="1"/>
  <c r="G2282" i="1" s="1"/>
  <c r="G2283" i="1" s="1"/>
  <c r="G2284" i="1" s="1"/>
  <c r="G2285" i="1" s="1"/>
  <c r="G2286" i="1" s="1"/>
  <c r="G2287" i="1" s="1"/>
  <c r="G2288" i="1" s="1"/>
  <c r="G2289" i="1" s="1"/>
  <c r="G2290" i="1" s="1"/>
  <c r="G2291" i="1" s="1"/>
  <c r="G2292" i="1" s="1"/>
  <c r="G2293" i="1" s="1"/>
  <c r="G2294" i="1" s="1"/>
  <c r="G2295" i="1" s="1"/>
  <c r="G2296" i="1" s="1"/>
  <c r="G2297" i="1" s="1"/>
  <c r="G2298" i="1" s="1"/>
  <c r="G2299" i="1" s="1"/>
  <c r="G2300" i="1" s="1"/>
  <c r="G2301" i="1" s="1"/>
  <c r="G2302" i="1" s="1"/>
  <c r="G2303" i="1" s="1"/>
  <c r="G2304" i="1" s="1"/>
  <c r="G2305" i="1" s="1"/>
  <c r="G2306" i="1" s="1"/>
  <c r="G2307" i="1" s="1"/>
  <c r="G2308" i="1" s="1"/>
  <c r="G2309" i="1" s="1"/>
  <c r="G2310" i="1" s="1"/>
  <c r="G2311" i="1" s="1"/>
  <c r="G2312" i="1" s="1"/>
  <c r="G2313" i="1" s="1"/>
  <c r="G2314" i="1" s="1"/>
  <c r="G2315" i="1" s="1"/>
  <c r="G2316" i="1" s="1"/>
  <c r="G2317" i="1" s="1"/>
  <c r="G2318" i="1" s="1"/>
  <c r="G2319" i="1" s="1"/>
  <c r="G2320" i="1" s="1"/>
  <c r="G2321" i="1" s="1"/>
  <c r="G2322" i="1" s="1"/>
  <c r="G2323" i="1" s="1"/>
  <c r="G2324" i="1" s="1"/>
  <c r="G2325" i="1" s="1"/>
  <c r="G2326" i="1" s="1"/>
  <c r="G2327" i="1" s="1"/>
  <c r="G2328" i="1" s="1"/>
  <c r="G2329" i="1" s="1"/>
  <c r="G2330" i="1" s="1"/>
  <c r="G2331" i="1" s="1"/>
  <c r="G2332" i="1" s="1"/>
  <c r="G2333" i="1" s="1"/>
  <c r="G2334" i="1" s="1"/>
  <c r="G2335" i="1" s="1"/>
  <c r="G2336" i="1" s="1"/>
  <c r="G2337" i="1" s="1"/>
  <c r="G2338" i="1" s="1"/>
  <c r="G2339" i="1" s="1"/>
  <c r="G2340" i="1" s="1"/>
  <c r="G2341" i="1" s="1"/>
  <c r="G2342" i="1" s="1"/>
  <c r="G2343" i="1" s="1"/>
  <c r="G2344" i="1" s="1"/>
  <c r="G2345" i="1" s="1"/>
  <c r="G2346" i="1" s="1"/>
  <c r="G2347" i="1" s="1"/>
  <c r="G2348" i="1" s="1"/>
  <c r="G2349" i="1" s="1"/>
  <c r="G2350" i="1" s="1"/>
  <c r="G2351" i="1" s="1"/>
  <c r="G2352" i="1" s="1"/>
  <c r="G2353" i="1" s="1"/>
  <c r="G2354" i="1" s="1"/>
  <c r="G2355" i="1" s="1"/>
  <c r="G2356" i="1" s="1"/>
  <c r="G2357" i="1" s="1"/>
  <c r="G2358" i="1" s="1"/>
  <c r="G2359" i="1" s="1"/>
  <c r="G2360" i="1" s="1"/>
  <c r="G2361" i="1" s="1"/>
  <c r="G2362" i="1" s="1"/>
  <c r="G2363" i="1" s="1"/>
  <c r="G2364" i="1" s="1"/>
  <c r="G2365" i="1" s="1"/>
  <c r="G2366" i="1" s="1"/>
  <c r="G2367" i="1" s="1"/>
  <c r="G2368" i="1" s="1"/>
  <c r="G2369" i="1" s="1"/>
  <c r="G2370" i="1" s="1"/>
  <c r="G2371" i="1" s="1"/>
  <c r="G2372" i="1" s="1"/>
  <c r="G2373" i="1" s="1"/>
  <c r="G2374" i="1" s="1"/>
  <c r="G2375" i="1" s="1"/>
  <c r="G2376" i="1" s="1"/>
  <c r="G2377" i="1" s="1"/>
  <c r="G2378" i="1" s="1"/>
  <c r="G2379" i="1" s="1"/>
  <c r="G2380" i="1" s="1"/>
  <c r="G2381" i="1" s="1"/>
  <c r="G2382" i="1" s="1"/>
  <c r="G2383" i="1" s="1"/>
  <c r="G2384" i="1" s="1"/>
  <c r="G2385" i="1" s="1"/>
  <c r="G2386" i="1" s="1"/>
  <c r="G2387" i="1" s="1"/>
  <c r="G2388" i="1" s="1"/>
  <c r="G2389" i="1" s="1"/>
  <c r="G2390" i="1" s="1"/>
  <c r="G2391" i="1" s="1"/>
  <c r="G2392" i="1" s="1"/>
  <c r="G2393" i="1" s="1"/>
  <c r="G2394" i="1" s="1"/>
  <c r="G2395" i="1" s="1"/>
  <c r="G2396" i="1" s="1"/>
  <c r="G2397" i="1" s="1"/>
  <c r="G2398" i="1" s="1"/>
  <c r="G2399" i="1" s="1"/>
  <c r="G2400" i="1" s="1"/>
  <c r="G2401" i="1" s="1"/>
  <c r="G2402" i="1" s="1"/>
  <c r="G2403" i="1" s="1"/>
  <c r="G2404" i="1" s="1"/>
  <c r="G2405" i="1" s="1"/>
  <c r="G2406" i="1" s="1"/>
  <c r="G2407" i="1" s="1"/>
  <c r="G2408" i="1" s="1"/>
  <c r="G2409" i="1" s="1"/>
  <c r="G2410" i="1" s="1"/>
  <c r="G2411" i="1" s="1"/>
  <c r="G2412" i="1" s="1"/>
  <c r="G2413" i="1" s="1"/>
  <c r="G2414" i="1" s="1"/>
  <c r="G2415" i="1" s="1"/>
  <c r="G2416" i="1" s="1"/>
  <c r="G2417" i="1" s="1"/>
  <c r="G2418" i="1" s="1"/>
  <c r="G2419" i="1" s="1"/>
  <c r="G2420" i="1" s="1"/>
  <c r="G2421" i="1" s="1"/>
  <c r="G2422" i="1" s="1"/>
  <c r="G2423" i="1" s="1"/>
  <c r="G2424" i="1" s="1"/>
  <c r="G2425" i="1" s="1"/>
  <c r="G2426" i="1" s="1"/>
  <c r="G2427" i="1" s="1"/>
  <c r="G2428" i="1" s="1"/>
  <c r="G2429" i="1" s="1"/>
  <c r="G2430" i="1" s="1"/>
  <c r="G2431" i="1" s="1"/>
  <c r="G2432" i="1" s="1"/>
  <c r="G2433" i="1" s="1"/>
  <c r="G2434" i="1" s="1"/>
  <c r="G2435" i="1" s="1"/>
  <c r="G2436" i="1" s="1"/>
  <c r="G2437" i="1" s="1"/>
  <c r="G2438" i="1" s="1"/>
  <c r="G2439" i="1" s="1"/>
  <c r="G2440" i="1" s="1"/>
  <c r="G2441" i="1" s="1"/>
  <c r="G2442" i="1" s="1"/>
  <c r="G2443" i="1" s="1"/>
  <c r="G2444" i="1" s="1"/>
  <c r="G2445" i="1" s="1"/>
  <c r="G2446" i="1" s="1"/>
  <c r="G2447" i="1" s="1"/>
  <c r="G2448" i="1" s="1"/>
  <c r="G2449" i="1" s="1"/>
  <c r="G2450" i="1" s="1"/>
  <c r="G2451" i="1" s="1"/>
  <c r="G2452" i="1" s="1"/>
  <c r="G2453" i="1" s="1"/>
  <c r="G2454" i="1" s="1"/>
  <c r="G2455" i="1" s="1"/>
  <c r="G2456" i="1" s="1"/>
  <c r="G2457" i="1" s="1"/>
  <c r="G2458" i="1" s="1"/>
  <c r="G2459" i="1" s="1"/>
  <c r="G2460" i="1" s="1"/>
  <c r="G2461" i="1" s="1"/>
  <c r="G2462" i="1" s="1"/>
  <c r="G2463" i="1" s="1"/>
  <c r="G2464" i="1" s="1"/>
  <c r="G2465" i="1" s="1"/>
  <c r="G2466" i="1" s="1"/>
  <c r="G2467" i="1" s="1"/>
  <c r="G2468" i="1" s="1"/>
  <c r="G2469" i="1" s="1"/>
  <c r="G2470" i="1" s="1"/>
  <c r="G2471" i="1" s="1"/>
  <c r="G2472" i="1" s="1"/>
  <c r="G2473" i="1" s="1"/>
  <c r="G2474" i="1" s="1"/>
  <c r="G2475" i="1" s="1"/>
  <c r="G2476" i="1" s="1"/>
  <c r="G2477" i="1" s="1"/>
  <c r="G2478" i="1" s="1"/>
  <c r="G2479" i="1" s="1"/>
  <c r="G2480" i="1" s="1"/>
  <c r="G2481" i="1" s="1"/>
  <c r="G2482" i="1" s="1"/>
  <c r="G2483" i="1" s="1"/>
  <c r="G2484" i="1" s="1"/>
  <c r="G2485" i="1" s="1"/>
  <c r="G2486" i="1" s="1"/>
  <c r="G2487" i="1" s="1"/>
  <c r="G2488" i="1" s="1"/>
  <c r="G2489" i="1" s="1"/>
  <c r="G2490" i="1" s="1"/>
  <c r="G2491" i="1" s="1"/>
  <c r="G2492" i="1" s="1"/>
  <c r="G2493" i="1" s="1"/>
  <c r="G2494" i="1" s="1"/>
  <c r="G2495" i="1" s="1"/>
  <c r="G2496" i="1" s="1"/>
  <c r="G2497" i="1" s="1"/>
  <c r="G2498" i="1" s="1"/>
  <c r="G2499" i="1" s="1"/>
  <c r="G2500" i="1" s="1"/>
  <c r="G2501" i="1" s="1"/>
  <c r="G2502" i="1" s="1"/>
  <c r="G2503" i="1" s="1"/>
  <c r="G2504" i="1" s="1"/>
  <c r="G2505" i="1" s="1"/>
  <c r="G2506" i="1" s="1"/>
  <c r="G2507" i="1" s="1"/>
  <c r="G2508" i="1" s="1"/>
  <c r="G2509" i="1" s="1"/>
  <c r="G2510" i="1" s="1"/>
  <c r="G2511" i="1" s="1"/>
  <c r="G2512" i="1" s="1"/>
  <c r="G2513" i="1" s="1"/>
  <c r="G2514" i="1" s="1"/>
  <c r="G2515" i="1" s="1"/>
  <c r="G2516" i="1" s="1"/>
  <c r="G2517" i="1" s="1"/>
  <c r="G2518" i="1" s="1"/>
  <c r="G2519" i="1" s="1"/>
  <c r="G2520" i="1" s="1"/>
  <c r="G2521" i="1" s="1"/>
  <c r="G2522" i="1" s="1"/>
  <c r="G2523" i="1" s="1"/>
  <c r="G2524" i="1" s="1"/>
  <c r="G2525" i="1" s="1"/>
  <c r="G2526" i="1" s="1"/>
  <c r="G2527" i="1" s="1"/>
  <c r="G2528" i="1" s="1"/>
  <c r="G2529" i="1" s="1"/>
  <c r="G2530" i="1" s="1"/>
  <c r="G2531" i="1" s="1"/>
  <c r="G2532" i="1" s="1"/>
  <c r="G2533" i="1" s="1"/>
  <c r="G2534" i="1" s="1"/>
  <c r="G2535" i="1" s="1"/>
  <c r="G2536" i="1" s="1"/>
  <c r="G2537" i="1" s="1"/>
  <c r="G2538" i="1" s="1"/>
  <c r="G2539" i="1" s="1"/>
  <c r="G2540" i="1" s="1"/>
  <c r="G2541" i="1" s="1"/>
  <c r="G2542" i="1" s="1"/>
  <c r="G2543" i="1" s="1"/>
  <c r="G2544" i="1" s="1"/>
  <c r="G2545" i="1" s="1"/>
  <c r="G2546" i="1" s="1"/>
  <c r="G2547" i="1" s="1"/>
  <c r="G2548" i="1" s="1"/>
  <c r="G2549" i="1" s="1"/>
  <c r="G2550" i="1" s="1"/>
  <c r="G2551" i="1" s="1"/>
  <c r="G2552" i="1" s="1"/>
  <c r="G2553" i="1" s="1"/>
  <c r="G2554" i="1" s="1"/>
  <c r="G2555" i="1" s="1"/>
  <c r="G2556" i="1" s="1"/>
  <c r="G2557" i="1" s="1"/>
  <c r="G2558" i="1" s="1"/>
  <c r="G2559" i="1" s="1"/>
  <c r="G2560" i="1" s="1"/>
  <c r="G2561" i="1" s="1"/>
  <c r="G2562" i="1" s="1"/>
  <c r="G2563" i="1" s="1"/>
  <c r="G2564" i="1" s="1"/>
  <c r="G2565" i="1" s="1"/>
  <c r="G2566" i="1" s="1"/>
  <c r="G2567" i="1" s="1"/>
  <c r="G2568" i="1" s="1"/>
  <c r="G2569" i="1" s="1"/>
  <c r="G2570" i="1" s="1"/>
  <c r="G2571" i="1" s="1"/>
  <c r="G2572" i="1" s="1"/>
  <c r="G2573" i="1" s="1"/>
  <c r="G2574" i="1" s="1"/>
  <c r="G2575" i="1" s="1"/>
  <c r="G2576" i="1" s="1"/>
  <c r="G2577" i="1" s="1"/>
  <c r="G2578" i="1" s="1"/>
  <c r="G2579" i="1" s="1"/>
  <c r="G2580" i="1" s="1"/>
  <c r="G2581" i="1" s="1"/>
  <c r="G2582" i="1" s="1"/>
  <c r="G2583" i="1" s="1"/>
  <c r="G2584" i="1" s="1"/>
  <c r="G2585" i="1" s="1"/>
  <c r="G2586" i="1" s="1"/>
  <c r="G2587" i="1" s="1"/>
  <c r="G2588" i="1" s="1"/>
  <c r="G2589" i="1" s="1"/>
  <c r="G2590" i="1" s="1"/>
  <c r="G2591" i="1" s="1"/>
  <c r="G2592" i="1" s="1"/>
  <c r="G2593" i="1" s="1"/>
  <c r="G2594" i="1" s="1"/>
  <c r="G2595" i="1" s="1"/>
  <c r="G2596" i="1" s="1"/>
  <c r="G2597" i="1" s="1"/>
  <c r="G2598" i="1" s="1"/>
  <c r="G2599" i="1" s="1"/>
  <c r="G2600" i="1" s="1"/>
  <c r="G2601" i="1" s="1"/>
  <c r="G2602" i="1" s="1"/>
  <c r="G2603" i="1" s="1"/>
  <c r="G2604" i="1" s="1"/>
  <c r="G2605" i="1" s="1"/>
  <c r="G2606" i="1" s="1"/>
  <c r="G2607" i="1" s="1"/>
  <c r="G2608" i="1" s="1"/>
  <c r="G2609" i="1" s="1"/>
  <c r="G2610" i="1" s="1"/>
  <c r="G2611" i="1" s="1"/>
  <c r="G2612" i="1" s="1"/>
  <c r="G2613" i="1" s="1"/>
  <c r="G2614" i="1" s="1"/>
  <c r="G2615" i="1" s="1"/>
  <c r="G2616" i="1" s="1"/>
  <c r="G2617" i="1" s="1"/>
  <c r="G2618" i="1" s="1"/>
  <c r="G2619" i="1" s="1"/>
  <c r="G2620" i="1" s="1"/>
  <c r="G2621" i="1" s="1"/>
  <c r="G2622" i="1" s="1"/>
  <c r="G2623" i="1" s="1"/>
  <c r="G2624" i="1" s="1"/>
  <c r="G2625" i="1" s="1"/>
  <c r="G2626" i="1" s="1"/>
  <c r="G2627" i="1" s="1"/>
  <c r="G2628" i="1" s="1"/>
  <c r="G2629" i="1" s="1"/>
  <c r="G2630" i="1" s="1"/>
  <c r="G2631" i="1" s="1"/>
  <c r="G2632" i="1" s="1"/>
  <c r="G2633" i="1" s="1"/>
  <c r="G2634" i="1" s="1"/>
  <c r="G2635" i="1" s="1"/>
  <c r="G2636" i="1" s="1"/>
  <c r="G2637" i="1" s="1"/>
  <c r="G2638" i="1" s="1"/>
  <c r="G2639" i="1" s="1"/>
  <c r="G2640" i="1" s="1"/>
  <c r="G2641" i="1" s="1"/>
  <c r="G2642" i="1" s="1"/>
  <c r="G2643" i="1" s="1"/>
  <c r="G2644" i="1" s="1"/>
  <c r="G2645" i="1" s="1"/>
  <c r="G2646" i="1" s="1"/>
  <c r="G2647" i="1" s="1"/>
  <c r="G2648" i="1" s="1"/>
  <c r="G2649" i="1" s="1"/>
  <c r="G2650" i="1" s="1"/>
  <c r="G2651" i="1" s="1"/>
  <c r="G2652" i="1" s="1"/>
  <c r="G2653" i="1" s="1"/>
  <c r="G2654" i="1" s="1"/>
  <c r="G2655" i="1" s="1"/>
  <c r="G2656" i="1" s="1"/>
  <c r="G2657" i="1" s="1"/>
  <c r="G2658" i="1" s="1"/>
  <c r="G2659" i="1" s="1"/>
  <c r="G2660" i="1" s="1"/>
  <c r="G2661" i="1" s="1"/>
  <c r="G2662" i="1" s="1"/>
  <c r="G2663" i="1" s="1"/>
  <c r="G2664" i="1" s="1"/>
  <c r="G2665" i="1" s="1"/>
  <c r="G2666" i="1" s="1"/>
  <c r="G2667" i="1" s="1"/>
  <c r="G2668" i="1" s="1"/>
  <c r="G2669" i="1" s="1"/>
  <c r="G2670" i="1" s="1"/>
  <c r="G2671" i="1" s="1"/>
  <c r="G2672" i="1" s="1"/>
  <c r="G2673" i="1" s="1"/>
  <c r="G2674" i="1" s="1"/>
  <c r="G2675" i="1" s="1"/>
  <c r="G2676" i="1" s="1"/>
  <c r="G2677" i="1" s="1"/>
  <c r="G2678" i="1" s="1"/>
  <c r="G2679" i="1" s="1"/>
  <c r="G2680" i="1" s="1"/>
  <c r="G2681" i="1" s="1"/>
  <c r="G2682" i="1" s="1"/>
  <c r="G2683" i="1" s="1"/>
  <c r="G2684" i="1" s="1"/>
  <c r="G2685" i="1" s="1"/>
  <c r="G2686" i="1" s="1"/>
  <c r="G2687" i="1" s="1"/>
  <c r="G2688" i="1" s="1"/>
  <c r="G2689" i="1" s="1"/>
  <c r="G2690" i="1" s="1"/>
  <c r="G2691" i="1" s="1"/>
  <c r="G2692" i="1" s="1"/>
  <c r="G2693" i="1" s="1"/>
  <c r="G2694" i="1" s="1"/>
  <c r="G2695" i="1" s="1"/>
  <c r="G2696" i="1" s="1"/>
  <c r="G2697" i="1" s="1"/>
  <c r="G2698" i="1" s="1"/>
  <c r="G2699" i="1" s="1"/>
  <c r="G2700" i="1" s="1"/>
  <c r="G2701" i="1" s="1"/>
  <c r="G2702" i="1" s="1"/>
  <c r="G2703" i="1" s="1"/>
  <c r="G2704" i="1" s="1"/>
  <c r="G2705" i="1" s="1"/>
  <c r="G2706" i="1" s="1"/>
  <c r="G2707" i="1" s="1"/>
  <c r="G2708" i="1" s="1"/>
  <c r="G2709" i="1" s="1"/>
  <c r="G2710" i="1" s="1"/>
  <c r="G2711" i="1" s="1"/>
  <c r="G2712" i="1" s="1"/>
  <c r="G2713" i="1" s="1"/>
  <c r="G2714" i="1" s="1"/>
  <c r="G2715" i="1" s="1"/>
  <c r="G2716" i="1" s="1"/>
  <c r="G2717" i="1" s="1"/>
  <c r="G2718" i="1" s="1"/>
  <c r="G2719" i="1" s="1"/>
  <c r="G2720" i="1" s="1"/>
  <c r="G2721" i="1" s="1"/>
  <c r="G2722" i="1" s="1"/>
  <c r="G2723" i="1" s="1"/>
  <c r="G2724" i="1" s="1"/>
  <c r="G2725" i="1" s="1"/>
  <c r="G2726" i="1" s="1"/>
  <c r="G2727" i="1" s="1"/>
  <c r="G2728" i="1" s="1"/>
  <c r="G2729" i="1" s="1"/>
  <c r="G2730" i="1" s="1"/>
  <c r="G2731" i="1" s="1"/>
  <c r="G2732" i="1" s="1"/>
  <c r="G2733" i="1" s="1"/>
  <c r="G2734" i="1" s="1"/>
  <c r="G2735" i="1" s="1"/>
  <c r="G2736" i="1" s="1"/>
  <c r="G2737" i="1" s="1"/>
  <c r="G2738" i="1" s="1"/>
  <c r="G2739" i="1" s="1"/>
  <c r="G2740" i="1" s="1"/>
  <c r="G2741" i="1" s="1"/>
  <c r="G2742" i="1" s="1"/>
  <c r="G2743" i="1" s="1"/>
  <c r="G2744" i="1" s="1"/>
  <c r="G2745" i="1" s="1"/>
  <c r="G2746" i="1" s="1"/>
  <c r="G2747" i="1" s="1"/>
  <c r="G2748" i="1" s="1"/>
  <c r="G2749" i="1" s="1"/>
  <c r="G2750" i="1" s="1"/>
  <c r="G2751" i="1" s="1"/>
  <c r="G2752" i="1" s="1"/>
  <c r="G2753" i="1" s="1"/>
  <c r="G2754" i="1" s="1"/>
  <c r="G2755" i="1" s="1"/>
  <c r="G2756" i="1" s="1"/>
  <c r="G2757" i="1" s="1"/>
  <c r="G2758" i="1" s="1"/>
  <c r="G2759" i="1" s="1"/>
  <c r="G2760" i="1" s="1"/>
  <c r="G2761" i="1" s="1"/>
  <c r="G2762" i="1" s="1"/>
  <c r="G2763" i="1" s="1"/>
  <c r="G2764" i="1" s="1"/>
  <c r="G2765" i="1" s="1"/>
  <c r="G2766" i="1" s="1"/>
  <c r="G2767" i="1" s="1"/>
  <c r="G2768" i="1" s="1"/>
  <c r="G2769" i="1" s="1"/>
  <c r="G2770" i="1" s="1"/>
  <c r="G2771" i="1" s="1"/>
  <c r="G2772" i="1" s="1"/>
  <c r="G2773" i="1" s="1"/>
  <c r="G2774" i="1" s="1"/>
  <c r="G2775" i="1" s="1"/>
  <c r="G2776" i="1" s="1"/>
  <c r="G2777" i="1" s="1"/>
  <c r="G2778" i="1" s="1"/>
  <c r="G2779" i="1" s="1"/>
  <c r="G2780" i="1" s="1"/>
  <c r="G2781" i="1" s="1"/>
  <c r="G2782" i="1" s="1"/>
  <c r="G2783" i="1" s="1"/>
  <c r="G2784" i="1" s="1"/>
  <c r="G2785" i="1" s="1"/>
  <c r="G2786" i="1" s="1"/>
  <c r="G2787" i="1" s="1"/>
  <c r="G2788" i="1" s="1"/>
  <c r="G2789" i="1" s="1"/>
  <c r="G2790" i="1" s="1"/>
  <c r="G2791" i="1" s="1"/>
  <c r="G2792" i="1" s="1"/>
  <c r="G2793" i="1" s="1"/>
  <c r="G2794" i="1" s="1"/>
  <c r="G2795" i="1" s="1"/>
  <c r="G2796" i="1" s="1"/>
  <c r="G2797" i="1" s="1"/>
  <c r="G2798" i="1" s="1"/>
  <c r="G2799" i="1" s="1"/>
  <c r="G2800" i="1" s="1"/>
  <c r="G2801" i="1" s="1"/>
  <c r="G2802" i="1" s="1"/>
  <c r="G2803" i="1" s="1"/>
  <c r="G2804" i="1" s="1"/>
  <c r="G2805" i="1" s="1"/>
  <c r="G2806" i="1" s="1"/>
  <c r="G2807" i="1" s="1"/>
  <c r="G2808" i="1" s="1"/>
  <c r="G2809" i="1" s="1"/>
  <c r="G2810" i="1" s="1"/>
  <c r="G2811" i="1" s="1"/>
  <c r="G2812" i="1" s="1"/>
  <c r="G2813" i="1" s="1"/>
  <c r="G2814" i="1" s="1"/>
  <c r="G2815" i="1" s="1"/>
  <c r="G2816" i="1" s="1"/>
  <c r="G2817" i="1" s="1"/>
  <c r="G2818" i="1" s="1"/>
  <c r="G2819" i="1" s="1"/>
  <c r="G2820" i="1" s="1"/>
  <c r="G2821" i="1" s="1"/>
  <c r="G2822" i="1" s="1"/>
  <c r="G2823" i="1" s="1"/>
  <c r="G2824" i="1" s="1"/>
  <c r="G2825" i="1" s="1"/>
  <c r="G2826" i="1" s="1"/>
  <c r="G2827" i="1" s="1"/>
  <c r="G2828" i="1" s="1"/>
  <c r="G2829" i="1" s="1"/>
  <c r="G2830" i="1" s="1"/>
  <c r="G2831" i="1" s="1"/>
  <c r="G2832" i="1" s="1"/>
  <c r="G2833" i="1" s="1"/>
  <c r="G2834" i="1" s="1"/>
  <c r="G2835" i="1" s="1"/>
  <c r="G2836" i="1" s="1"/>
  <c r="G2837" i="1" s="1"/>
  <c r="G2838" i="1" s="1"/>
  <c r="G2839" i="1" s="1"/>
  <c r="G2840" i="1" s="1"/>
  <c r="G2841" i="1" s="1"/>
  <c r="G2842" i="1" s="1"/>
  <c r="G2843" i="1" s="1"/>
  <c r="G2844" i="1" s="1"/>
  <c r="G2845" i="1" s="1"/>
  <c r="G2846" i="1" s="1"/>
  <c r="G2847" i="1" s="1"/>
  <c r="G2848" i="1" s="1"/>
  <c r="G2849" i="1" s="1"/>
  <c r="G2850" i="1" s="1"/>
  <c r="G2851" i="1" s="1"/>
  <c r="G2852" i="1" s="1"/>
  <c r="G2853" i="1" s="1"/>
  <c r="G2854" i="1" s="1"/>
  <c r="G2855" i="1" s="1"/>
  <c r="G2856" i="1" s="1"/>
  <c r="G2857" i="1" s="1"/>
  <c r="G2858" i="1" s="1"/>
  <c r="G2859" i="1" s="1"/>
  <c r="G2860" i="1" s="1"/>
  <c r="G2861" i="1" s="1"/>
  <c r="G2862" i="1" s="1"/>
  <c r="G2863" i="1" s="1"/>
  <c r="G2864" i="1" s="1"/>
  <c r="G2865" i="1" s="1"/>
  <c r="G2866" i="1" s="1"/>
  <c r="G2867" i="1" s="1"/>
  <c r="G2868" i="1" s="1"/>
  <c r="G2869" i="1" s="1"/>
  <c r="G2870" i="1" s="1"/>
  <c r="G2871" i="1" s="1"/>
  <c r="G2872" i="1" s="1"/>
  <c r="G2873" i="1" s="1"/>
  <c r="G2874" i="1" s="1"/>
  <c r="G2875" i="1" s="1"/>
  <c r="G2876" i="1" s="1"/>
  <c r="G2877" i="1" s="1"/>
  <c r="G2878" i="1" s="1"/>
  <c r="G2879" i="1" s="1"/>
  <c r="G2880" i="1" s="1"/>
  <c r="G2881" i="1" s="1"/>
  <c r="G2882" i="1" s="1"/>
  <c r="G2883" i="1" s="1"/>
  <c r="G2884" i="1" s="1"/>
  <c r="G2885" i="1" s="1"/>
  <c r="G2886" i="1" s="1"/>
  <c r="G2887" i="1" s="1"/>
  <c r="G2888" i="1" s="1"/>
  <c r="G2889" i="1" s="1"/>
  <c r="G2890" i="1" s="1"/>
  <c r="G2891" i="1" s="1"/>
  <c r="G2892" i="1" s="1"/>
  <c r="G2893" i="1" s="1"/>
  <c r="G2894" i="1" s="1"/>
  <c r="G2895" i="1" s="1"/>
  <c r="G2896" i="1" s="1"/>
  <c r="G2897" i="1" s="1"/>
  <c r="G2898" i="1" s="1"/>
  <c r="G2899" i="1" s="1"/>
  <c r="G2900" i="1" s="1"/>
  <c r="G2901" i="1" s="1"/>
  <c r="G2902" i="1" s="1"/>
  <c r="G2903" i="1" s="1"/>
  <c r="G2904" i="1" s="1"/>
  <c r="G2905" i="1" s="1"/>
  <c r="G2906" i="1" s="1"/>
  <c r="G2907" i="1" s="1"/>
  <c r="G2908" i="1" s="1"/>
  <c r="G2909" i="1" s="1"/>
  <c r="G2910" i="1" s="1"/>
  <c r="G2911" i="1" s="1"/>
  <c r="G2912" i="1" s="1"/>
  <c r="G2913" i="1" s="1"/>
  <c r="G2914" i="1" s="1"/>
  <c r="G2915" i="1" s="1"/>
  <c r="G2916" i="1" s="1"/>
  <c r="G2917" i="1" s="1"/>
  <c r="G2918" i="1" s="1"/>
  <c r="G2919" i="1" s="1"/>
  <c r="G2920" i="1" s="1"/>
  <c r="G2921" i="1" s="1"/>
  <c r="G2922" i="1" s="1"/>
  <c r="G2923" i="1" s="1"/>
  <c r="G2924" i="1" s="1"/>
  <c r="G2925" i="1" s="1"/>
  <c r="G2926" i="1" s="1"/>
  <c r="G2927" i="1" s="1"/>
  <c r="G2928" i="1" s="1"/>
  <c r="G2929" i="1" s="1"/>
  <c r="G2930" i="1" s="1"/>
  <c r="G2931" i="1" s="1"/>
  <c r="G2932" i="1" s="1"/>
  <c r="G2933" i="1" s="1"/>
  <c r="G2934" i="1" s="1"/>
  <c r="G2935" i="1" s="1"/>
  <c r="G2936" i="1" s="1"/>
  <c r="G2937" i="1" s="1"/>
  <c r="G2938" i="1" s="1"/>
  <c r="G2939" i="1" s="1"/>
  <c r="G2940" i="1" s="1"/>
  <c r="G2941" i="1" s="1"/>
  <c r="G2942" i="1" s="1"/>
  <c r="G2943" i="1" s="1"/>
  <c r="G2944" i="1" s="1"/>
  <c r="G2945" i="1" s="1"/>
  <c r="G2946" i="1" s="1"/>
  <c r="G2947" i="1" s="1"/>
  <c r="G2948" i="1" s="1"/>
  <c r="G2949" i="1" s="1"/>
  <c r="G2950" i="1" s="1"/>
  <c r="G2951" i="1" s="1"/>
  <c r="G2952" i="1" s="1"/>
  <c r="G2953" i="1" s="1"/>
  <c r="G2954" i="1" s="1"/>
  <c r="G2955" i="1" s="1"/>
  <c r="G2956" i="1" s="1"/>
  <c r="G2957" i="1" s="1"/>
  <c r="G2958" i="1" s="1"/>
  <c r="G2959" i="1" s="1"/>
  <c r="G2960" i="1" s="1"/>
  <c r="G2961" i="1" s="1"/>
  <c r="G2962" i="1" s="1"/>
  <c r="G2963" i="1" s="1"/>
  <c r="G2964" i="1" s="1"/>
  <c r="G2965" i="1" s="1"/>
  <c r="G2966" i="1" s="1"/>
  <c r="G2967" i="1" s="1"/>
  <c r="G2968" i="1" s="1"/>
  <c r="G2969" i="1" s="1"/>
  <c r="G2970" i="1" s="1"/>
  <c r="G2971" i="1" s="1"/>
  <c r="G2972" i="1" s="1"/>
  <c r="G2973" i="1" s="1"/>
  <c r="G2974" i="1" s="1"/>
  <c r="G2975" i="1" s="1"/>
  <c r="G2976" i="1" s="1"/>
  <c r="G2977" i="1" s="1"/>
  <c r="G2978" i="1" s="1"/>
  <c r="G2979" i="1" s="1"/>
  <c r="G2980" i="1" s="1"/>
  <c r="G2981" i="1" s="1"/>
  <c r="G2982" i="1" s="1"/>
  <c r="G2983" i="1" s="1"/>
  <c r="G2984" i="1" s="1"/>
  <c r="G2985" i="1" s="1"/>
  <c r="G2986" i="1" s="1"/>
  <c r="G2987" i="1" s="1"/>
  <c r="G2988" i="1" s="1"/>
  <c r="G2989" i="1" s="1"/>
  <c r="G2990" i="1" s="1"/>
  <c r="G2991" i="1" s="1"/>
  <c r="G2992" i="1" s="1"/>
  <c r="G2993" i="1" s="1"/>
  <c r="G2994" i="1" s="1"/>
  <c r="G2995" i="1" s="1"/>
  <c r="G2996" i="1" s="1"/>
  <c r="G2997" i="1" s="1"/>
  <c r="G2998" i="1" s="1"/>
  <c r="G2999" i="1" s="1"/>
  <c r="G3000" i="1" s="1"/>
  <c r="G3001" i="1" s="1"/>
  <c r="G3002" i="1" s="1"/>
  <c r="G3003" i="1" s="1"/>
  <c r="G3004" i="1" s="1"/>
  <c r="G3005" i="1" s="1"/>
  <c r="G3006" i="1" s="1"/>
  <c r="G3007" i="1" s="1"/>
  <c r="G3008" i="1" s="1"/>
  <c r="G3009" i="1" s="1"/>
  <c r="G3010" i="1" s="1"/>
  <c r="G3011" i="1" s="1"/>
  <c r="G3012" i="1" s="1"/>
  <c r="G3013" i="1" s="1"/>
  <c r="G3014" i="1" s="1"/>
  <c r="G3015" i="1" s="1"/>
  <c r="G3016" i="1" s="1"/>
  <c r="G3017" i="1" s="1"/>
  <c r="G3018" i="1" s="1"/>
  <c r="G3019" i="1" s="1"/>
  <c r="G3020" i="1" s="1"/>
  <c r="G3021" i="1" s="1"/>
  <c r="G3022" i="1" s="1"/>
  <c r="G3023" i="1" s="1"/>
  <c r="G3024" i="1" s="1"/>
  <c r="G3025" i="1" s="1"/>
  <c r="G3026" i="1" s="1"/>
  <c r="G3027" i="1" s="1"/>
  <c r="G3028" i="1" s="1"/>
  <c r="G3029" i="1" s="1"/>
  <c r="G3030" i="1" s="1"/>
  <c r="G3031" i="1" s="1"/>
  <c r="G3032" i="1" s="1"/>
  <c r="G3033" i="1" s="1"/>
  <c r="G3034" i="1" s="1"/>
  <c r="G3035" i="1" s="1"/>
  <c r="G3036" i="1" s="1"/>
  <c r="G3037" i="1" s="1"/>
  <c r="G3038" i="1" s="1"/>
  <c r="G3039" i="1" s="1"/>
  <c r="G3040" i="1" s="1"/>
  <c r="G3041" i="1" s="1"/>
  <c r="G3042" i="1" s="1"/>
  <c r="G3043" i="1" s="1"/>
  <c r="G3044" i="1" s="1"/>
  <c r="G3045" i="1" s="1"/>
  <c r="G3046" i="1" s="1"/>
  <c r="G3047" i="1" s="1"/>
  <c r="G3048" i="1" s="1"/>
  <c r="G3049" i="1" s="1"/>
  <c r="G3050" i="1" s="1"/>
  <c r="G3051" i="1" s="1"/>
  <c r="G3052" i="1" s="1"/>
  <c r="G3053" i="1" s="1"/>
  <c r="G3054" i="1" s="1"/>
  <c r="G3055" i="1" s="1"/>
  <c r="G3056" i="1" s="1"/>
  <c r="G3057" i="1" s="1"/>
  <c r="G3058" i="1" s="1"/>
  <c r="G3059" i="1" s="1"/>
  <c r="G3060" i="1" s="1"/>
  <c r="G3061" i="1" s="1"/>
  <c r="G3062" i="1" s="1"/>
  <c r="G3063" i="1" s="1"/>
  <c r="G3064" i="1" s="1"/>
  <c r="G3065" i="1" s="1"/>
  <c r="G3066" i="1" s="1"/>
  <c r="G3067" i="1" s="1"/>
  <c r="G3068" i="1" s="1"/>
  <c r="G3069" i="1" s="1"/>
  <c r="G3070" i="1" s="1"/>
  <c r="G3071" i="1" s="1"/>
  <c r="G3072" i="1" s="1"/>
  <c r="G3073" i="1" s="1"/>
  <c r="G3074" i="1" s="1"/>
  <c r="G3075" i="1" s="1"/>
  <c r="G3076" i="1" s="1"/>
  <c r="G3077" i="1" s="1"/>
  <c r="G3078" i="1" s="1"/>
  <c r="G3079" i="1" s="1"/>
  <c r="G3080" i="1" s="1"/>
  <c r="G3081" i="1" s="1"/>
  <c r="G3082" i="1" s="1"/>
  <c r="G3083" i="1" s="1"/>
  <c r="G3084" i="1" s="1"/>
  <c r="G3085" i="1" s="1"/>
  <c r="G3086" i="1" s="1"/>
  <c r="G3087" i="1" s="1"/>
  <c r="G3088" i="1" s="1"/>
  <c r="G3089" i="1" s="1"/>
  <c r="G3090" i="1" s="1"/>
  <c r="G3091" i="1" s="1"/>
  <c r="G3092" i="1" s="1"/>
  <c r="G3093" i="1" s="1"/>
  <c r="G3094" i="1" s="1"/>
  <c r="G3095" i="1" s="1"/>
  <c r="G3096" i="1" s="1"/>
  <c r="G3097" i="1" s="1"/>
  <c r="G3098" i="1" s="1"/>
  <c r="G3099" i="1" s="1"/>
  <c r="G3100" i="1" s="1"/>
  <c r="G3101" i="1" s="1"/>
  <c r="G3102" i="1" s="1"/>
  <c r="G3103" i="1" s="1"/>
  <c r="G3104" i="1" s="1"/>
  <c r="G3105" i="1" s="1"/>
  <c r="G3106" i="1" s="1"/>
  <c r="G3107" i="1" s="1"/>
  <c r="G3108" i="1" s="1"/>
  <c r="G3109" i="1" s="1"/>
  <c r="G3110" i="1" s="1"/>
  <c r="G3111" i="1" s="1"/>
  <c r="G3112" i="1" s="1"/>
  <c r="G3113" i="1" s="1"/>
  <c r="G3114" i="1" s="1"/>
  <c r="G3115" i="1" s="1"/>
  <c r="G3116" i="1" s="1"/>
  <c r="G3117" i="1" s="1"/>
  <c r="G3118" i="1" s="1"/>
  <c r="G3119" i="1" s="1"/>
  <c r="G3120" i="1" s="1"/>
  <c r="G3121" i="1" s="1"/>
  <c r="G3122" i="1" s="1"/>
  <c r="G3123" i="1" s="1"/>
  <c r="G3124" i="1" s="1"/>
  <c r="G3125" i="1" s="1"/>
  <c r="G3126" i="1" s="1"/>
  <c r="G3127" i="1" s="1"/>
  <c r="G3128" i="1" s="1"/>
  <c r="G3129" i="1" s="1"/>
  <c r="G3130" i="1" s="1"/>
  <c r="G3131" i="1" s="1"/>
  <c r="G3132" i="1" s="1"/>
  <c r="G3133" i="1" s="1"/>
  <c r="G3134" i="1" s="1"/>
  <c r="G3135" i="1" s="1"/>
  <c r="G3136" i="1" s="1"/>
  <c r="G3137" i="1" s="1"/>
  <c r="G3138" i="1" s="1"/>
  <c r="G3139" i="1" s="1"/>
  <c r="G3140" i="1" s="1"/>
  <c r="G3141" i="1" s="1"/>
  <c r="G3142" i="1" s="1"/>
  <c r="G3143" i="1" s="1"/>
  <c r="G3144" i="1" s="1"/>
  <c r="G3145" i="1" s="1"/>
  <c r="G3146" i="1" s="1"/>
  <c r="G3147" i="1" s="1"/>
  <c r="G3148" i="1" s="1"/>
  <c r="G3149" i="1" s="1"/>
  <c r="G3150" i="1" s="1"/>
  <c r="G3151" i="1" s="1"/>
  <c r="G3152" i="1" s="1"/>
  <c r="G3153" i="1" s="1"/>
  <c r="G3154" i="1" s="1"/>
  <c r="G3155" i="1" s="1"/>
  <c r="G3156" i="1" s="1"/>
  <c r="G3157" i="1" s="1"/>
  <c r="G3158" i="1" s="1"/>
  <c r="G3159" i="1" s="1"/>
  <c r="G3160" i="1" s="1"/>
  <c r="G3161" i="1" s="1"/>
  <c r="G3162" i="1" s="1"/>
  <c r="G3163" i="1" s="1"/>
  <c r="G3164" i="1" s="1"/>
  <c r="G3165" i="1" s="1"/>
  <c r="G3166" i="1" s="1"/>
  <c r="G3167" i="1" s="1"/>
  <c r="G3168" i="1" s="1"/>
  <c r="G3169" i="1" s="1"/>
  <c r="G3170" i="1" s="1"/>
  <c r="G3171" i="1" s="1"/>
  <c r="G3172" i="1" s="1"/>
  <c r="G3173" i="1" s="1"/>
  <c r="G3174" i="1" s="1"/>
  <c r="G3175" i="1" s="1"/>
  <c r="G3176" i="1" s="1"/>
  <c r="G3177" i="1" s="1"/>
  <c r="G3178" i="1" s="1"/>
  <c r="G3179" i="1" s="1"/>
  <c r="G3180" i="1" s="1"/>
  <c r="G3181" i="1" s="1"/>
  <c r="G3182" i="1" s="1"/>
  <c r="G3183" i="1" s="1"/>
  <c r="G3184" i="1" s="1"/>
  <c r="G3185" i="1" s="1"/>
  <c r="G3186" i="1" s="1"/>
  <c r="G3187" i="1" s="1"/>
  <c r="G3188" i="1" s="1"/>
  <c r="G3189" i="1" s="1"/>
  <c r="G3190" i="1" s="1"/>
  <c r="G3191" i="1" s="1"/>
  <c r="G3192" i="1" s="1"/>
  <c r="G3193" i="1" s="1"/>
  <c r="G3194" i="1" s="1"/>
  <c r="G3195" i="1" s="1"/>
  <c r="G3196" i="1" s="1"/>
  <c r="G3197" i="1" s="1"/>
  <c r="G3198" i="1" s="1"/>
  <c r="G3199" i="1" s="1"/>
  <c r="G3200" i="1" s="1"/>
  <c r="G3201" i="1" s="1"/>
  <c r="G3202" i="1" s="1"/>
  <c r="G3203" i="1" s="1"/>
  <c r="G3204" i="1" s="1"/>
  <c r="G3205" i="1" s="1"/>
  <c r="G3206" i="1" s="1"/>
  <c r="G3207" i="1" s="1"/>
  <c r="G3208" i="1" s="1"/>
  <c r="G3209" i="1" s="1"/>
  <c r="G3210" i="1" s="1"/>
  <c r="G3211" i="1" s="1"/>
  <c r="G3212" i="1" s="1"/>
  <c r="G3213" i="1" s="1"/>
  <c r="G3214" i="1" s="1"/>
  <c r="G3215" i="1" s="1"/>
  <c r="G3216" i="1" s="1"/>
  <c r="G3217" i="1" s="1"/>
  <c r="G3218" i="1" s="1"/>
  <c r="G3219" i="1" s="1"/>
  <c r="G3220" i="1" s="1"/>
  <c r="G3221" i="1" s="1"/>
  <c r="G3222" i="1" s="1"/>
  <c r="G3223" i="1" s="1"/>
  <c r="G3224" i="1" s="1"/>
  <c r="G3225" i="1" s="1"/>
  <c r="G3226" i="1" s="1"/>
  <c r="G3227" i="1" s="1"/>
  <c r="G3228" i="1" s="1"/>
  <c r="G3229" i="1" s="1"/>
  <c r="G3230" i="1" s="1"/>
  <c r="G3231" i="1" s="1"/>
  <c r="G3232" i="1" s="1"/>
  <c r="G3233" i="1" s="1"/>
  <c r="G3234" i="1" s="1"/>
  <c r="G3235" i="1" s="1"/>
  <c r="G3236" i="1" s="1"/>
  <c r="G3237" i="1" s="1"/>
  <c r="G3238" i="1" s="1"/>
  <c r="G3239" i="1" s="1"/>
  <c r="G3240" i="1" s="1"/>
  <c r="G3241" i="1" s="1"/>
  <c r="G3242" i="1" s="1"/>
  <c r="G3243" i="1" s="1"/>
  <c r="G3244" i="1" s="1"/>
  <c r="G3245" i="1" s="1"/>
  <c r="G3246" i="1" s="1"/>
  <c r="G3247" i="1" s="1"/>
  <c r="G3248" i="1" s="1"/>
  <c r="G3249" i="1" s="1"/>
  <c r="G3250" i="1" s="1"/>
  <c r="G3251" i="1" s="1"/>
  <c r="G3252" i="1" s="1"/>
  <c r="G3253" i="1" s="1"/>
  <c r="G3254" i="1" s="1"/>
  <c r="G3255" i="1" s="1"/>
  <c r="G3256" i="1" s="1"/>
  <c r="G3257" i="1" s="1"/>
  <c r="G3258" i="1" s="1"/>
  <c r="G3259" i="1" s="1"/>
  <c r="G3260" i="1" s="1"/>
  <c r="G3261" i="1" s="1"/>
  <c r="G3262" i="1" s="1"/>
  <c r="G3263" i="1" s="1"/>
  <c r="G3264" i="1" s="1"/>
  <c r="G3265" i="1" s="1"/>
  <c r="G3266" i="1" s="1"/>
  <c r="G3267" i="1" s="1"/>
  <c r="G3268" i="1" s="1"/>
  <c r="G3269" i="1" s="1"/>
  <c r="G3270" i="1" s="1"/>
  <c r="G3271" i="1" s="1"/>
  <c r="G3272" i="1" s="1"/>
  <c r="G3273" i="1" s="1"/>
  <c r="G3274" i="1" s="1"/>
  <c r="G3275" i="1" s="1"/>
  <c r="G3276" i="1" s="1"/>
  <c r="G3277" i="1" s="1"/>
  <c r="G3278" i="1" s="1"/>
  <c r="G3279" i="1" s="1"/>
  <c r="G3280" i="1" s="1"/>
  <c r="G3281" i="1" s="1"/>
  <c r="G3282" i="1" s="1"/>
  <c r="G3283" i="1" s="1"/>
  <c r="G3284" i="1" s="1"/>
  <c r="G3285" i="1" s="1"/>
  <c r="G3286" i="1" s="1"/>
  <c r="G3287" i="1" s="1"/>
  <c r="G3288" i="1" s="1"/>
  <c r="G3289" i="1" s="1"/>
  <c r="G3290" i="1" s="1"/>
  <c r="G3291" i="1" s="1"/>
  <c r="G3292" i="1" s="1"/>
  <c r="G3293" i="1" s="1"/>
  <c r="G3294" i="1" s="1"/>
  <c r="G3295" i="1" s="1"/>
  <c r="G3296" i="1" s="1"/>
  <c r="G3297" i="1" s="1"/>
  <c r="G3298" i="1" s="1"/>
  <c r="G3299" i="1" s="1"/>
  <c r="G3300" i="1" s="1"/>
  <c r="G3301" i="1" s="1"/>
  <c r="G3302" i="1" s="1"/>
  <c r="G3303" i="1" s="1"/>
  <c r="G3304" i="1" s="1"/>
  <c r="G3305" i="1" s="1"/>
  <c r="G3306" i="1" s="1"/>
  <c r="G3307" i="1" s="1"/>
  <c r="G3308" i="1" s="1"/>
  <c r="G3309" i="1" s="1"/>
  <c r="G3310" i="1" s="1"/>
  <c r="G3311" i="1" s="1"/>
  <c r="G3312" i="1" s="1"/>
  <c r="G3313" i="1" s="1"/>
  <c r="G3314" i="1" s="1"/>
  <c r="G3315" i="1" s="1"/>
  <c r="G3316" i="1" s="1"/>
  <c r="G3317" i="1" s="1"/>
  <c r="G3318" i="1" s="1"/>
  <c r="G3319" i="1" s="1"/>
  <c r="G3320" i="1" s="1"/>
  <c r="G3321" i="1" s="1"/>
  <c r="G3322" i="1" s="1"/>
  <c r="G3323" i="1" s="1"/>
  <c r="G3324" i="1" s="1"/>
  <c r="G3325" i="1" s="1"/>
  <c r="G3326" i="1" s="1"/>
  <c r="G3327" i="1" s="1"/>
  <c r="G3328" i="1" s="1"/>
  <c r="G3329" i="1" s="1"/>
  <c r="G3330" i="1" s="1"/>
  <c r="G3331" i="1" s="1"/>
  <c r="G3332" i="1" s="1"/>
  <c r="G3333" i="1" s="1"/>
  <c r="G3334" i="1" s="1"/>
  <c r="G3335" i="1" s="1"/>
  <c r="G3336" i="1" s="1"/>
  <c r="G3337" i="1" s="1"/>
  <c r="G3338" i="1" s="1"/>
  <c r="G3339" i="1" s="1"/>
  <c r="G3340" i="1" s="1"/>
  <c r="G3341" i="1" s="1"/>
  <c r="G3342" i="1" s="1"/>
  <c r="G3343" i="1" s="1"/>
  <c r="G3344" i="1" s="1"/>
  <c r="G3345" i="1" s="1"/>
  <c r="G3346" i="1" s="1"/>
  <c r="G3347" i="1" s="1"/>
  <c r="G3348" i="1" s="1"/>
  <c r="G3349" i="1" s="1"/>
  <c r="G3350" i="1" s="1"/>
  <c r="G3351" i="1" s="1"/>
  <c r="G3352" i="1" s="1"/>
  <c r="G3353" i="1" s="1"/>
  <c r="G3354" i="1" s="1"/>
  <c r="G3355" i="1" s="1"/>
  <c r="G3356" i="1" s="1"/>
  <c r="G3357" i="1" s="1"/>
  <c r="G3358" i="1" s="1"/>
  <c r="G3359" i="1" s="1"/>
  <c r="G3360" i="1" s="1"/>
  <c r="G3361" i="1" s="1"/>
  <c r="G3362" i="1" s="1"/>
  <c r="G3363" i="1" s="1"/>
  <c r="G3364" i="1" s="1"/>
  <c r="G3365" i="1" s="1"/>
  <c r="G3366" i="1" s="1"/>
  <c r="G3367" i="1" s="1"/>
  <c r="G3368" i="1" s="1"/>
  <c r="G3369" i="1" s="1"/>
  <c r="G3370" i="1" s="1"/>
  <c r="G3371" i="1" s="1"/>
  <c r="G3372" i="1" s="1"/>
  <c r="G3373" i="1" s="1"/>
  <c r="G3374" i="1" s="1"/>
  <c r="G3375" i="1" s="1"/>
  <c r="G3376" i="1" s="1"/>
  <c r="G3377" i="1" s="1"/>
  <c r="G3378" i="1" s="1"/>
  <c r="G3379" i="1" s="1"/>
  <c r="G3380" i="1" s="1"/>
  <c r="G3381" i="1" s="1"/>
  <c r="G3382" i="1" s="1"/>
  <c r="G3383" i="1" s="1"/>
  <c r="G3384" i="1" s="1"/>
  <c r="G3385" i="1" s="1"/>
  <c r="G3386" i="1" s="1"/>
  <c r="G3387" i="1" s="1"/>
  <c r="G3388" i="1" s="1"/>
  <c r="G3389" i="1" s="1"/>
  <c r="G3390" i="1" s="1"/>
  <c r="G3391" i="1" s="1"/>
  <c r="G3392" i="1" s="1"/>
  <c r="G3393" i="1" s="1"/>
  <c r="G3394" i="1" s="1"/>
  <c r="G3395" i="1" s="1"/>
  <c r="G3396" i="1" s="1"/>
  <c r="G3397" i="1" s="1"/>
  <c r="G3398" i="1" s="1"/>
  <c r="G3399" i="1" s="1"/>
  <c r="G3400" i="1" s="1"/>
  <c r="G3401" i="1" s="1"/>
  <c r="G3402" i="1" s="1"/>
  <c r="G3403" i="1" s="1"/>
  <c r="G3404" i="1" s="1"/>
  <c r="G3405" i="1" s="1"/>
  <c r="G3406" i="1" s="1"/>
  <c r="G3407" i="1" s="1"/>
  <c r="G3408" i="1" s="1"/>
  <c r="G3409" i="1" s="1"/>
  <c r="G3410" i="1" s="1"/>
  <c r="G3411" i="1" s="1"/>
  <c r="G3412" i="1" s="1"/>
  <c r="G3413" i="1" s="1"/>
  <c r="G3414" i="1" s="1"/>
  <c r="G3415" i="1" s="1"/>
  <c r="G3416" i="1" s="1"/>
  <c r="G3417" i="1" s="1"/>
  <c r="G3418" i="1" s="1"/>
  <c r="G3419" i="1" s="1"/>
  <c r="G3420" i="1" s="1"/>
  <c r="G3421" i="1" s="1"/>
  <c r="G3422" i="1" s="1"/>
  <c r="G3423" i="1" s="1"/>
  <c r="G3424" i="1" s="1"/>
  <c r="G3425" i="1" s="1"/>
  <c r="G3426" i="1" s="1"/>
  <c r="G3427" i="1" s="1"/>
  <c r="G3428" i="1" s="1"/>
  <c r="G3429" i="1" s="1"/>
  <c r="G3430" i="1" s="1"/>
  <c r="G3431" i="1" s="1"/>
  <c r="G3432" i="1" s="1"/>
  <c r="G3433" i="1" s="1"/>
  <c r="G3434" i="1" s="1"/>
  <c r="G3435" i="1" s="1"/>
  <c r="G3436" i="1" s="1"/>
  <c r="G3437" i="1" s="1"/>
  <c r="G3438" i="1" s="1"/>
  <c r="G3439" i="1" s="1"/>
  <c r="G3440" i="1" s="1"/>
  <c r="G3441" i="1" s="1"/>
  <c r="G3442" i="1" s="1"/>
  <c r="G3443" i="1" s="1"/>
  <c r="G3444" i="1" s="1"/>
  <c r="G3445" i="1" s="1"/>
  <c r="G3446" i="1" s="1"/>
  <c r="G3447" i="1" s="1"/>
  <c r="G3448" i="1" s="1"/>
  <c r="G3449" i="1" s="1"/>
  <c r="G3450" i="1" s="1"/>
  <c r="G3451" i="1" s="1"/>
  <c r="G3452" i="1" s="1"/>
  <c r="G3453" i="1" s="1"/>
  <c r="G3454" i="1" s="1"/>
  <c r="G3455" i="1" s="1"/>
  <c r="G3456" i="1" s="1"/>
  <c r="G3457" i="1" s="1"/>
  <c r="G3458" i="1" s="1"/>
  <c r="G3459" i="1" s="1"/>
  <c r="G3460" i="1" s="1"/>
  <c r="G3461" i="1" s="1"/>
  <c r="G3462" i="1" s="1"/>
  <c r="G3463" i="1" s="1"/>
  <c r="G3464" i="1" s="1"/>
  <c r="G3465" i="1" s="1"/>
  <c r="G3466" i="1" s="1"/>
  <c r="G3467" i="1" s="1"/>
  <c r="G3468" i="1" s="1"/>
  <c r="G3469" i="1" s="1"/>
  <c r="G3470" i="1" s="1"/>
  <c r="G3471" i="1" s="1"/>
  <c r="G3472" i="1" s="1"/>
  <c r="G3473" i="1" s="1"/>
  <c r="G3474" i="1" s="1"/>
  <c r="G3475" i="1" s="1"/>
  <c r="G3476" i="1" s="1"/>
  <c r="G3477" i="1" s="1"/>
  <c r="G3478" i="1" s="1"/>
  <c r="G3479" i="1" s="1"/>
  <c r="G3480" i="1" s="1"/>
  <c r="G3481" i="1" s="1"/>
  <c r="G3482" i="1" s="1"/>
  <c r="G3483" i="1" s="1"/>
  <c r="G3484" i="1" s="1"/>
  <c r="G3485" i="1" s="1"/>
  <c r="G3486" i="1" s="1"/>
  <c r="G3487" i="1" s="1"/>
  <c r="G3488" i="1" s="1"/>
  <c r="G3489" i="1" s="1"/>
  <c r="G3490" i="1" s="1"/>
  <c r="G3491" i="1" s="1"/>
  <c r="G3492" i="1" s="1"/>
  <c r="G3493" i="1" s="1"/>
  <c r="G3494" i="1" s="1"/>
  <c r="G3495" i="1" s="1"/>
  <c r="G3496" i="1" s="1"/>
  <c r="G3497" i="1" s="1"/>
  <c r="G3498" i="1" s="1"/>
  <c r="G3499" i="1" s="1"/>
  <c r="G3500" i="1" s="1"/>
  <c r="G3501" i="1" s="1"/>
  <c r="G3502" i="1" s="1"/>
  <c r="G3503" i="1" s="1"/>
  <c r="G3504" i="1" s="1"/>
  <c r="G3505" i="1" s="1"/>
  <c r="G3506" i="1" s="1"/>
  <c r="G3507" i="1" s="1"/>
  <c r="G3508" i="1" s="1"/>
  <c r="G3509" i="1" s="1"/>
  <c r="G3510" i="1" s="1"/>
  <c r="G3511" i="1" s="1"/>
  <c r="G3512" i="1" s="1"/>
  <c r="G3513" i="1" s="1"/>
  <c r="G3514" i="1" s="1"/>
  <c r="G3515" i="1" s="1"/>
  <c r="G3516" i="1" s="1"/>
  <c r="G3517" i="1" s="1"/>
  <c r="G3518" i="1" s="1"/>
  <c r="G3519" i="1" s="1"/>
  <c r="G3520" i="1" s="1"/>
  <c r="G3521" i="1" s="1"/>
  <c r="G3522" i="1" s="1"/>
  <c r="G3523" i="1" s="1"/>
  <c r="G3524" i="1" s="1"/>
  <c r="G3525" i="1" s="1"/>
  <c r="G3526" i="1" s="1"/>
  <c r="G3527" i="1" s="1"/>
  <c r="G3528" i="1" s="1"/>
  <c r="G3529" i="1" s="1"/>
  <c r="G3530" i="1" s="1"/>
  <c r="G3531" i="1" s="1"/>
  <c r="G3532" i="1" s="1"/>
  <c r="G3533" i="1" s="1"/>
  <c r="G3534" i="1" s="1"/>
  <c r="G3535" i="1" s="1"/>
  <c r="G3536" i="1" s="1"/>
  <c r="G3537" i="1" s="1"/>
  <c r="G3538" i="1" s="1"/>
  <c r="G3539" i="1" s="1"/>
  <c r="G3540" i="1" s="1"/>
  <c r="G3541" i="1" s="1"/>
  <c r="G3542" i="1" s="1"/>
  <c r="G3543" i="1" s="1"/>
  <c r="G3544" i="1" s="1"/>
  <c r="G3545" i="1" s="1"/>
  <c r="G3546" i="1" s="1"/>
  <c r="G3547" i="1" s="1"/>
  <c r="G3548" i="1" s="1"/>
  <c r="G3549" i="1" s="1"/>
  <c r="G3550" i="1" s="1"/>
  <c r="G3551" i="1" s="1"/>
  <c r="G3552" i="1" s="1"/>
  <c r="G3553" i="1" s="1"/>
  <c r="G3554" i="1" s="1"/>
  <c r="G3555" i="1" s="1"/>
  <c r="G3556" i="1" s="1"/>
  <c r="G3557" i="1" s="1"/>
  <c r="G3558" i="1" s="1"/>
  <c r="G3559" i="1" s="1"/>
  <c r="G3560" i="1" s="1"/>
  <c r="G3561" i="1" s="1"/>
  <c r="G3562" i="1" s="1"/>
  <c r="G3563" i="1" s="1"/>
  <c r="G3564" i="1" s="1"/>
  <c r="G3565" i="1" s="1"/>
  <c r="G3566" i="1" s="1"/>
  <c r="G3567" i="1" s="1"/>
  <c r="G3568" i="1" s="1"/>
  <c r="G3569" i="1" s="1"/>
  <c r="G3570" i="1" s="1"/>
  <c r="G3571" i="1" s="1"/>
  <c r="G3572" i="1" s="1"/>
  <c r="G3573" i="1" s="1"/>
  <c r="G3574" i="1" s="1"/>
  <c r="G3575" i="1" s="1"/>
  <c r="G3576" i="1" s="1"/>
  <c r="G3577" i="1" s="1"/>
  <c r="G3578" i="1" s="1"/>
  <c r="G3579" i="1" s="1"/>
  <c r="G3580" i="1" s="1"/>
  <c r="G3581" i="1" s="1"/>
  <c r="G3582" i="1" s="1"/>
  <c r="G3583" i="1" s="1"/>
  <c r="G3584" i="1" s="1"/>
  <c r="G3585" i="1" s="1"/>
  <c r="G3586" i="1" s="1"/>
  <c r="G3587" i="1" s="1"/>
  <c r="G3588" i="1" s="1"/>
  <c r="G3589" i="1" s="1"/>
  <c r="G3590" i="1" s="1"/>
  <c r="G3591" i="1" s="1"/>
  <c r="G3592" i="1" s="1"/>
  <c r="G3593" i="1" s="1"/>
  <c r="G3594" i="1" s="1"/>
  <c r="G3595" i="1" s="1"/>
  <c r="G3596" i="1" s="1"/>
  <c r="G3597" i="1" s="1"/>
  <c r="G3598" i="1" s="1"/>
  <c r="G3599" i="1" s="1"/>
  <c r="G3600" i="1" s="1"/>
  <c r="G3601" i="1" s="1"/>
  <c r="G3602" i="1" s="1"/>
  <c r="G3603" i="1" s="1"/>
  <c r="G3604" i="1" s="1"/>
  <c r="G3605" i="1" s="1"/>
  <c r="G3606" i="1" s="1"/>
  <c r="G3607" i="1" s="1"/>
  <c r="G3608" i="1" s="1"/>
  <c r="G3609" i="1" s="1"/>
  <c r="G3610" i="1" s="1"/>
  <c r="G3611" i="1" s="1"/>
  <c r="G3612" i="1" s="1"/>
  <c r="G3613" i="1" s="1"/>
  <c r="G3614" i="1" s="1"/>
  <c r="G3615" i="1" s="1"/>
  <c r="G3616" i="1" s="1"/>
  <c r="G3617" i="1" s="1"/>
  <c r="G3618" i="1" s="1"/>
  <c r="G3619" i="1" s="1"/>
  <c r="G3620" i="1" s="1"/>
  <c r="G3621" i="1" s="1"/>
  <c r="G3622" i="1" s="1"/>
  <c r="G3623" i="1" s="1"/>
  <c r="G3624" i="1" s="1"/>
  <c r="G3625" i="1" s="1"/>
  <c r="G3626" i="1" s="1"/>
  <c r="G3627" i="1" s="1"/>
  <c r="G3628" i="1" s="1"/>
  <c r="G3629" i="1" s="1"/>
  <c r="G3630" i="1" s="1"/>
  <c r="G3631" i="1" s="1"/>
  <c r="G3632" i="1" s="1"/>
  <c r="G3633" i="1" s="1"/>
  <c r="G3634" i="1" s="1"/>
  <c r="G3635" i="1" s="1"/>
  <c r="G3636" i="1" s="1"/>
  <c r="G3637" i="1" s="1"/>
  <c r="G3638" i="1" s="1"/>
  <c r="G3639" i="1" s="1"/>
  <c r="G3640" i="1" s="1"/>
  <c r="G3641" i="1" s="1"/>
  <c r="G3642" i="1" s="1"/>
  <c r="G3643" i="1" s="1"/>
  <c r="G3644" i="1" s="1"/>
  <c r="G3645" i="1" s="1"/>
  <c r="G3646" i="1" s="1"/>
  <c r="G3647" i="1" s="1"/>
  <c r="G3648" i="1" s="1"/>
  <c r="G3649" i="1" s="1"/>
  <c r="G3650" i="1" s="1"/>
  <c r="G3651" i="1" s="1"/>
  <c r="G3652" i="1" s="1"/>
  <c r="G3653" i="1" s="1"/>
  <c r="G3654" i="1" s="1"/>
  <c r="G3655" i="1" s="1"/>
  <c r="G3656" i="1" s="1"/>
  <c r="G3657" i="1" s="1"/>
  <c r="G3658" i="1" s="1"/>
  <c r="G3659" i="1" s="1"/>
  <c r="G3660" i="1" s="1"/>
  <c r="G3661" i="1" s="1"/>
  <c r="G3662" i="1" s="1"/>
  <c r="G3663" i="1" s="1"/>
  <c r="G3664" i="1" s="1"/>
  <c r="G3665" i="1" s="1"/>
  <c r="G3666" i="1" s="1"/>
  <c r="G3667" i="1" s="1"/>
  <c r="G3668" i="1" s="1"/>
  <c r="G3669" i="1" s="1"/>
  <c r="G3670" i="1" s="1"/>
  <c r="G3671" i="1" s="1"/>
  <c r="G3672" i="1" s="1"/>
  <c r="G3673" i="1" s="1"/>
  <c r="G3674" i="1" s="1"/>
  <c r="G3675" i="1" s="1"/>
  <c r="G3676" i="1" s="1"/>
  <c r="G3677" i="1" s="1"/>
  <c r="G3678" i="1" s="1"/>
  <c r="G3679" i="1" s="1"/>
  <c r="G3680" i="1" s="1"/>
  <c r="G3681" i="1" s="1"/>
  <c r="G3682" i="1" s="1"/>
  <c r="G3683" i="1" s="1"/>
  <c r="G3684" i="1" s="1"/>
  <c r="G3685" i="1" s="1"/>
  <c r="G3686" i="1" s="1"/>
  <c r="G3687" i="1" s="1"/>
  <c r="G3688" i="1" s="1"/>
  <c r="G3689" i="1" s="1"/>
  <c r="G3690" i="1" s="1"/>
  <c r="G3691" i="1" s="1"/>
  <c r="G3692" i="1" s="1"/>
  <c r="G3693" i="1" s="1"/>
  <c r="G3694" i="1" s="1"/>
  <c r="G3695" i="1" s="1"/>
  <c r="G3696" i="1" s="1"/>
  <c r="G3697" i="1" s="1"/>
  <c r="G3698" i="1" s="1"/>
  <c r="G3699" i="1" s="1"/>
  <c r="G3700" i="1" s="1"/>
  <c r="G3701" i="1" s="1"/>
  <c r="G3702" i="1" s="1"/>
  <c r="G3703" i="1" s="1"/>
  <c r="G3704" i="1" s="1"/>
  <c r="G3705" i="1" s="1"/>
  <c r="G3706" i="1" s="1"/>
  <c r="G3707" i="1" s="1"/>
  <c r="G3708" i="1" s="1"/>
  <c r="G3709" i="1" s="1"/>
  <c r="G3710" i="1" s="1"/>
  <c r="G3711" i="1" s="1"/>
  <c r="G3712" i="1" s="1"/>
  <c r="G3713" i="1" s="1"/>
  <c r="G3714" i="1" s="1"/>
  <c r="G3715" i="1" s="1"/>
  <c r="G3716" i="1" s="1"/>
  <c r="G3717" i="1" s="1"/>
  <c r="G3718" i="1" s="1"/>
  <c r="G3719" i="1" s="1"/>
  <c r="G3720" i="1" s="1"/>
  <c r="G3721" i="1" s="1"/>
  <c r="G3722" i="1" s="1"/>
  <c r="G3723" i="1" s="1"/>
  <c r="G3724" i="1" s="1"/>
  <c r="G3725" i="1" s="1"/>
  <c r="G3726" i="1" s="1"/>
  <c r="G3727" i="1" s="1"/>
  <c r="G3728" i="1" s="1"/>
  <c r="G3729" i="1" s="1"/>
  <c r="G3730" i="1" s="1"/>
  <c r="G3731" i="1" s="1"/>
  <c r="G3732" i="1" s="1"/>
  <c r="G3733" i="1" s="1"/>
  <c r="G3734" i="1" s="1"/>
  <c r="G3735" i="1" s="1"/>
  <c r="G3736" i="1" s="1"/>
  <c r="G3737" i="1" s="1"/>
  <c r="G3738" i="1" s="1"/>
  <c r="G3739" i="1" s="1"/>
  <c r="G3740" i="1" s="1"/>
  <c r="G3741" i="1" s="1"/>
  <c r="G3742" i="1" s="1"/>
  <c r="G3743" i="1" s="1"/>
  <c r="G3744" i="1" s="1"/>
  <c r="G3745" i="1" s="1"/>
  <c r="G3746" i="1" s="1"/>
  <c r="G3747" i="1" s="1"/>
  <c r="G3748" i="1" s="1"/>
  <c r="G3749" i="1" s="1"/>
  <c r="G3750" i="1" s="1"/>
  <c r="G3751" i="1" s="1"/>
  <c r="G3752" i="1" s="1"/>
  <c r="G3753" i="1" s="1"/>
  <c r="G3754" i="1" s="1"/>
  <c r="G3755" i="1" s="1"/>
  <c r="G3756" i="1" s="1"/>
  <c r="G3757" i="1" s="1"/>
  <c r="G3758" i="1" s="1"/>
  <c r="G3759" i="1" s="1"/>
  <c r="G3760" i="1" s="1"/>
  <c r="G3761" i="1" s="1"/>
  <c r="G3762" i="1" s="1"/>
  <c r="G3763" i="1" s="1"/>
  <c r="G3764" i="1" s="1"/>
  <c r="G3765" i="1" s="1"/>
  <c r="G3766" i="1" s="1"/>
  <c r="G3767" i="1" s="1"/>
  <c r="G3768" i="1" s="1"/>
  <c r="G3769" i="1" s="1"/>
  <c r="G3770" i="1" s="1"/>
  <c r="G3771" i="1" s="1"/>
  <c r="G3772" i="1" s="1"/>
  <c r="G3773" i="1" s="1"/>
  <c r="G3774" i="1" s="1"/>
  <c r="G3775" i="1" s="1"/>
  <c r="G3776" i="1" s="1"/>
  <c r="G3777" i="1" s="1"/>
  <c r="G3778" i="1" s="1"/>
  <c r="G3779" i="1" s="1"/>
  <c r="G3780" i="1" s="1"/>
  <c r="G3781" i="1" s="1"/>
  <c r="G3782" i="1" s="1"/>
  <c r="G3783" i="1" s="1"/>
  <c r="G3784" i="1" s="1"/>
  <c r="G3785" i="1" s="1"/>
  <c r="G3786" i="1" s="1"/>
  <c r="G3787" i="1" s="1"/>
  <c r="G3788" i="1" s="1"/>
  <c r="G3789" i="1" s="1"/>
  <c r="G3790" i="1" s="1"/>
  <c r="G3791" i="1" s="1"/>
  <c r="G3792" i="1" s="1"/>
  <c r="G3793" i="1" s="1"/>
  <c r="G3794" i="1" s="1"/>
  <c r="G3795" i="1" s="1"/>
  <c r="G3796" i="1" s="1"/>
  <c r="G3797" i="1" s="1"/>
  <c r="G3798" i="1" s="1"/>
  <c r="G3799" i="1" s="1"/>
  <c r="G3800" i="1" s="1"/>
  <c r="G3801" i="1" s="1"/>
  <c r="G3802" i="1" s="1"/>
  <c r="G3803" i="1" s="1"/>
  <c r="G3804" i="1" s="1"/>
  <c r="G3805" i="1" s="1"/>
  <c r="G3806" i="1" s="1"/>
  <c r="G3807" i="1" s="1"/>
  <c r="G3808" i="1" s="1"/>
  <c r="G3809" i="1" s="1"/>
  <c r="G3810" i="1" s="1"/>
  <c r="G3811" i="1" s="1"/>
  <c r="G3812" i="1" s="1"/>
  <c r="G3813" i="1" s="1"/>
  <c r="G3814" i="1" s="1"/>
  <c r="G3815" i="1" s="1"/>
  <c r="G3816" i="1" s="1"/>
  <c r="G3817" i="1" s="1"/>
  <c r="G3818" i="1" s="1"/>
  <c r="G3819" i="1" s="1"/>
  <c r="G3820" i="1" s="1"/>
  <c r="G3821" i="1" s="1"/>
  <c r="G3822" i="1" s="1"/>
  <c r="G3823" i="1" s="1"/>
  <c r="G3824" i="1" s="1"/>
  <c r="G3825" i="1" s="1"/>
  <c r="G3826" i="1" s="1"/>
  <c r="G3827" i="1" s="1"/>
  <c r="G3828" i="1" s="1"/>
  <c r="G3829" i="1" s="1"/>
  <c r="G3830" i="1" s="1"/>
  <c r="G3831" i="1" s="1"/>
  <c r="G3832" i="1" s="1"/>
  <c r="G3833" i="1" s="1"/>
  <c r="G3834" i="1" s="1"/>
  <c r="G3835" i="1" s="1"/>
  <c r="G3836" i="1" s="1"/>
  <c r="G3837" i="1" s="1"/>
  <c r="G3838" i="1" s="1"/>
  <c r="G3839" i="1" s="1"/>
  <c r="G3840" i="1" s="1"/>
  <c r="G3841" i="1" s="1"/>
  <c r="G3842" i="1" s="1"/>
  <c r="G3843" i="1" s="1"/>
  <c r="G3844" i="1" s="1"/>
  <c r="G3845" i="1" s="1"/>
  <c r="G3846" i="1" s="1"/>
  <c r="G3847" i="1" s="1"/>
  <c r="G3848" i="1" s="1"/>
  <c r="G3849" i="1" s="1"/>
  <c r="G3850" i="1" s="1"/>
  <c r="G3851" i="1" s="1"/>
  <c r="G3852" i="1" s="1"/>
  <c r="G3853" i="1" s="1"/>
  <c r="G3854" i="1" s="1"/>
  <c r="G3855" i="1" s="1"/>
  <c r="G3856" i="1" s="1"/>
  <c r="G3857" i="1" s="1"/>
  <c r="G3858" i="1" s="1"/>
  <c r="G3859" i="1" s="1"/>
  <c r="G3860" i="1" s="1"/>
  <c r="G3861" i="1" s="1"/>
  <c r="G3862" i="1" s="1"/>
  <c r="G3863" i="1" s="1"/>
  <c r="G3864" i="1" s="1"/>
  <c r="G3865" i="1" s="1"/>
  <c r="G3866" i="1" s="1"/>
  <c r="G3867" i="1" s="1"/>
  <c r="G3868" i="1" s="1"/>
  <c r="G3869" i="1" s="1"/>
  <c r="G3870" i="1" s="1"/>
  <c r="G3871" i="1" s="1"/>
  <c r="G3872" i="1" s="1"/>
  <c r="G3873" i="1" s="1"/>
  <c r="G3874" i="1" s="1"/>
  <c r="G3875" i="1" s="1"/>
  <c r="G3876" i="1" s="1"/>
  <c r="G3877" i="1" s="1"/>
  <c r="G3878" i="1" s="1"/>
  <c r="G3879" i="1" s="1"/>
  <c r="G3880" i="1" s="1"/>
  <c r="G3881" i="1" s="1"/>
  <c r="G3882" i="1" s="1"/>
  <c r="G3883" i="1" s="1"/>
  <c r="G3884" i="1" s="1"/>
  <c r="G3885" i="1" s="1"/>
  <c r="G3886" i="1" s="1"/>
  <c r="G3887" i="1" s="1"/>
  <c r="G3888" i="1" s="1"/>
  <c r="G3889" i="1" s="1"/>
  <c r="G3890" i="1" s="1"/>
  <c r="G3891" i="1" s="1"/>
  <c r="G3892" i="1" s="1"/>
  <c r="G3893" i="1" s="1"/>
  <c r="G3894" i="1" s="1"/>
  <c r="G3895" i="1" s="1"/>
  <c r="G3896" i="1" s="1"/>
  <c r="G3897" i="1" s="1"/>
  <c r="G3898" i="1" s="1"/>
  <c r="G3899" i="1" s="1"/>
  <c r="G3900" i="1" s="1"/>
  <c r="G3901" i="1" s="1"/>
  <c r="G3902" i="1" s="1"/>
  <c r="G3903" i="1" s="1"/>
  <c r="G3904" i="1" s="1"/>
  <c r="G3905" i="1" s="1"/>
  <c r="G3906" i="1" s="1"/>
  <c r="G3907" i="1" s="1"/>
  <c r="G3908" i="1" s="1"/>
  <c r="G3909" i="1" s="1"/>
  <c r="G3910" i="1" s="1"/>
  <c r="G3911" i="1" s="1"/>
  <c r="G3912" i="1" s="1"/>
  <c r="G3913" i="1" s="1"/>
  <c r="G3914" i="1" s="1"/>
  <c r="G3915" i="1" s="1"/>
  <c r="G3916" i="1" s="1"/>
  <c r="G3917" i="1" s="1"/>
  <c r="G3918" i="1" s="1"/>
  <c r="G3919" i="1" s="1"/>
  <c r="G3920" i="1" s="1"/>
  <c r="G3921" i="1" s="1"/>
  <c r="G3922" i="1" s="1"/>
  <c r="G3923" i="1" s="1"/>
  <c r="G3924" i="1" s="1"/>
  <c r="G3925" i="1" s="1"/>
  <c r="G3926" i="1" s="1"/>
  <c r="G3927" i="1" s="1"/>
  <c r="G3928" i="1" s="1"/>
  <c r="G3929" i="1" s="1"/>
  <c r="G3930" i="1" s="1"/>
  <c r="G3931" i="1" s="1"/>
  <c r="G3932" i="1" s="1"/>
  <c r="G3933" i="1" s="1"/>
  <c r="G3934" i="1" s="1"/>
  <c r="G3935" i="1" s="1"/>
  <c r="G3936" i="1" s="1"/>
  <c r="G3937" i="1" s="1"/>
  <c r="G3938" i="1" s="1"/>
  <c r="G3939" i="1" s="1"/>
  <c r="G3940" i="1" s="1"/>
  <c r="G3941" i="1" s="1"/>
  <c r="G3942" i="1" s="1"/>
  <c r="G3943" i="1" s="1"/>
  <c r="G3944" i="1" s="1"/>
  <c r="G3945" i="1" s="1"/>
  <c r="G3946" i="1" s="1"/>
  <c r="G3947" i="1" s="1"/>
  <c r="G3948" i="1" s="1"/>
  <c r="G3949" i="1" s="1"/>
  <c r="G3950" i="1" s="1"/>
  <c r="G3951" i="1" s="1"/>
  <c r="G3952" i="1" s="1"/>
  <c r="G3953" i="1" s="1"/>
  <c r="G3954" i="1" s="1"/>
  <c r="G3955" i="1" s="1"/>
  <c r="G3956" i="1" s="1"/>
  <c r="G3957" i="1" s="1"/>
  <c r="G3958" i="1" s="1"/>
  <c r="G3959" i="1" s="1"/>
  <c r="G3960" i="1" s="1"/>
  <c r="G3961" i="1" s="1"/>
  <c r="G3962" i="1" s="1"/>
  <c r="G3963" i="1" s="1"/>
  <c r="G3964" i="1" s="1"/>
  <c r="G3965" i="1" s="1"/>
  <c r="G3966" i="1" s="1"/>
  <c r="G3967" i="1" s="1"/>
  <c r="G3968" i="1" s="1"/>
  <c r="G3969" i="1" s="1"/>
  <c r="G3970" i="1" s="1"/>
  <c r="G3971" i="1" s="1"/>
  <c r="G3972" i="1" s="1"/>
  <c r="G3973" i="1" s="1"/>
  <c r="G3974" i="1" s="1"/>
  <c r="G3975" i="1" s="1"/>
  <c r="G3976" i="1" s="1"/>
  <c r="G3977" i="1" s="1"/>
  <c r="G3978" i="1" s="1"/>
  <c r="G3979" i="1" s="1"/>
  <c r="G3980" i="1" s="1"/>
  <c r="G3981" i="1" s="1"/>
  <c r="G3982" i="1" s="1"/>
  <c r="G3983" i="1" s="1"/>
  <c r="G3984" i="1" s="1"/>
  <c r="G3985" i="1" s="1"/>
  <c r="G3986" i="1" s="1"/>
  <c r="G3987" i="1" s="1"/>
  <c r="G3988" i="1" s="1"/>
  <c r="G3989" i="1" s="1"/>
  <c r="G3990" i="1" s="1"/>
  <c r="G3991" i="1" s="1"/>
  <c r="G3992" i="1" s="1"/>
  <c r="G3993" i="1" s="1"/>
  <c r="G3994" i="1" s="1"/>
  <c r="G3995" i="1" s="1"/>
  <c r="G3996" i="1" s="1"/>
  <c r="G3997" i="1" s="1"/>
  <c r="G3998" i="1" s="1"/>
  <c r="G3999" i="1" s="1"/>
  <c r="G4000" i="1" s="1"/>
  <c r="G4001" i="1" s="1"/>
  <c r="G4002" i="1" s="1"/>
  <c r="G4003" i="1" s="1"/>
  <c r="G4004" i="1" s="1"/>
  <c r="G4005" i="1" s="1"/>
  <c r="G4006" i="1" s="1"/>
  <c r="G4007" i="1" s="1"/>
  <c r="G4008" i="1" s="1"/>
  <c r="G4009" i="1" s="1"/>
  <c r="G4010" i="1" s="1"/>
  <c r="G4011" i="1" s="1"/>
  <c r="G4012" i="1" s="1"/>
  <c r="G4013" i="1" s="1"/>
  <c r="G4014" i="1" s="1"/>
  <c r="G4015" i="1" s="1"/>
  <c r="G4016" i="1" s="1"/>
  <c r="G4017" i="1" s="1"/>
  <c r="G4018" i="1" s="1"/>
  <c r="G4019" i="1" s="1"/>
  <c r="G4020" i="1" s="1"/>
  <c r="G4021" i="1" s="1"/>
  <c r="G4022" i="1" s="1"/>
  <c r="G4023" i="1" s="1"/>
  <c r="G4024" i="1" s="1"/>
  <c r="G4025" i="1" s="1"/>
  <c r="G4026" i="1" s="1"/>
  <c r="G4027" i="1" s="1"/>
  <c r="G4028" i="1" s="1"/>
  <c r="G4029" i="1" s="1"/>
  <c r="G4030" i="1" s="1"/>
  <c r="G4031" i="1" s="1"/>
  <c r="G4032" i="1" s="1"/>
  <c r="G4033" i="1" s="1"/>
  <c r="G4034" i="1" s="1"/>
  <c r="G4035" i="1" s="1"/>
  <c r="G4036" i="1" s="1"/>
  <c r="G4037" i="1" s="1"/>
  <c r="G4038" i="1" s="1"/>
  <c r="G4039" i="1" s="1"/>
  <c r="G4040" i="1" s="1"/>
  <c r="G4041" i="1" s="1"/>
  <c r="G4042" i="1" s="1"/>
  <c r="G4043" i="1" s="1"/>
  <c r="G4044" i="1" s="1"/>
  <c r="G4045" i="1" s="1"/>
  <c r="G4046" i="1" s="1"/>
  <c r="G4047" i="1" s="1"/>
  <c r="G4048" i="1" s="1"/>
  <c r="G4049" i="1" s="1"/>
  <c r="G4050" i="1" s="1"/>
  <c r="G4051" i="1" s="1"/>
  <c r="G4052" i="1" s="1"/>
  <c r="G4053" i="1" s="1"/>
  <c r="G4054" i="1" s="1"/>
  <c r="G4055" i="1" s="1"/>
  <c r="G4056" i="1" s="1"/>
  <c r="G4057" i="1" s="1"/>
  <c r="G4058" i="1" s="1"/>
  <c r="G4059" i="1" s="1"/>
  <c r="G4060" i="1" s="1"/>
  <c r="G4061" i="1" s="1"/>
  <c r="G4062" i="1" s="1"/>
  <c r="G4063" i="1" s="1"/>
  <c r="G4064" i="1" s="1"/>
  <c r="G4065" i="1" s="1"/>
  <c r="G4066" i="1" s="1"/>
  <c r="G4067" i="1" s="1"/>
  <c r="G4068" i="1" s="1"/>
  <c r="G4069" i="1" s="1"/>
  <c r="G4070" i="1" s="1"/>
  <c r="G4071" i="1" s="1"/>
  <c r="G4072" i="1" s="1"/>
  <c r="G4073" i="1" s="1"/>
  <c r="G4074" i="1" s="1"/>
  <c r="G4075" i="1" s="1"/>
  <c r="G4076" i="1" s="1"/>
  <c r="G4077" i="1" s="1"/>
  <c r="G4078" i="1" s="1"/>
  <c r="G4079" i="1" s="1"/>
  <c r="G4080" i="1" s="1"/>
  <c r="G4081" i="1" s="1"/>
  <c r="G4082" i="1" s="1"/>
  <c r="G4083" i="1" s="1"/>
  <c r="G4084" i="1" s="1"/>
  <c r="G4085" i="1" s="1"/>
  <c r="G4086" i="1" s="1"/>
  <c r="G4087" i="1" s="1"/>
  <c r="G4088" i="1" s="1"/>
  <c r="G4089" i="1" s="1"/>
  <c r="G4090" i="1" s="1"/>
  <c r="G4091" i="1" s="1"/>
  <c r="G4092" i="1" s="1"/>
  <c r="G4093" i="1" s="1"/>
  <c r="G4094" i="1" s="1"/>
  <c r="G4095" i="1" s="1"/>
  <c r="G4096" i="1" s="1"/>
  <c r="G4097" i="1" s="1"/>
  <c r="G4098" i="1" s="1"/>
  <c r="G4099" i="1" s="1"/>
  <c r="G4100" i="1" s="1"/>
  <c r="G4101" i="1" s="1"/>
  <c r="G4102" i="1" s="1"/>
  <c r="G4103" i="1" s="1"/>
  <c r="G4104" i="1" s="1"/>
  <c r="G4105" i="1" s="1"/>
  <c r="G4106" i="1" s="1"/>
  <c r="G4107" i="1" s="1"/>
  <c r="G4108" i="1" s="1"/>
  <c r="G4109" i="1" s="1"/>
  <c r="G4110" i="1" s="1"/>
  <c r="G4111" i="1" s="1"/>
  <c r="G4112" i="1" s="1"/>
  <c r="G4113" i="1" s="1"/>
  <c r="G4114" i="1" s="1"/>
  <c r="G4115" i="1" s="1"/>
  <c r="G4116" i="1" s="1"/>
  <c r="G4117" i="1" s="1"/>
  <c r="G4118" i="1" s="1"/>
  <c r="G4119" i="1" s="1"/>
  <c r="G4120" i="1" s="1"/>
  <c r="G4121" i="1" s="1"/>
  <c r="G4122" i="1" s="1"/>
  <c r="G4123" i="1" s="1"/>
  <c r="G4124" i="1" s="1"/>
  <c r="G4125" i="1" s="1"/>
  <c r="G4126" i="1" s="1"/>
  <c r="G4127" i="1" s="1"/>
  <c r="G4128" i="1" s="1"/>
  <c r="G4129" i="1" s="1"/>
  <c r="G4130" i="1" s="1"/>
  <c r="G4131" i="1" s="1"/>
  <c r="G4132" i="1" s="1"/>
  <c r="G4133" i="1" s="1"/>
  <c r="G4134" i="1" s="1"/>
  <c r="G4135" i="1" s="1"/>
  <c r="G4136" i="1" s="1"/>
  <c r="G4137" i="1" s="1"/>
  <c r="G4138" i="1" s="1"/>
  <c r="G4139" i="1" s="1"/>
  <c r="G4140" i="1" s="1"/>
  <c r="G4141" i="1" s="1"/>
  <c r="G4142" i="1" s="1"/>
  <c r="G4143" i="1" s="1"/>
  <c r="G4144" i="1" s="1"/>
  <c r="G4145" i="1" s="1"/>
  <c r="G4146" i="1" s="1"/>
  <c r="G4147" i="1" s="1"/>
  <c r="G4148" i="1" s="1"/>
  <c r="G4149" i="1" s="1"/>
  <c r="G4150" i="1" s="1"/>
  <c r="G4151" i="1" s="1"/>
  <c r="G4152" i="1" s="1"/>
  <c r="G4153" i="1" s="1"/>
  <c r="G4154" i="1" s="1"/>
  <c r="G4155" i="1" s="1"/>
  <c r="G4156" i="1" s="1"/>
  <c r="G4157" i="1" s="1"/>
  <c r="G4158" i="1" s="1"/>
  <c r="G4159" i="1" s="1"/>
  <c r="G4160" i="1" s="1"/>
  <c r="G4161" i="1" s="1"/>
  <c r="G4162" i="1" s="1"/>
  <c r="G4163" i="1" s="1"/>
  <c r="G4164" i="1" s="1"/>
  <c r="G4165" i="1" s="1"/>
  <c r="G4166" i="1" s="1"/>
  <c r="G4167" i="1" s="1"/>
  <c r="G4168" i="1" s="1"/>
  <c r="G4169" i="1" s="1"/>
  <c r="G4170" i="1" s="1"/>
  <c r="G4171" i="1" s="1"/>
  <c r="G4172" i="1" s="1"/>
  <c r="G4173" i="1" s="1"/>
  <c r="G4174" i="1" s="1"/>
  <c r="G4175" i="1" s="1"/>
  <c r="G4176" i="1" s="1"/>
  <c r="G4177" i="1" s="1"/>
  <c r="G4178" i="1" s="1"/>
  <c r="G4179" i="1" s="1"/>
  <c r="G4180" i="1" s="1"/>
  <c r="G4181" i="1" s="1"/>
  <c r="G4182" i="1" s="1"/>
  <c r="G4183" i="1" s="1"/>
  <c r="G4184" i="1" s="1"/>
  <c r="G4185" i="1" s="1"/>
  <c r="G4186" i="1" s="1"/>
  <c r="G4187" i="1" s="1"/>
  <c r="G4188" i="1" s="1"/>
  <c r="G4189" i="1" s="1"/>
  <c r="G4190" i="1" s="1"/>
  <c r="G4191" i="1" s="1"/>
  <c r="G4192" i="1" s="1"/>
  <c r="G4193" i="1" s="1"/>
  <c r="G4194" i="1" s="1"/>
  <c r="G4195" i="1" s="1"/>
  <c r="G4196" i="1" s="1"/>
  <c r="G4197" i="1" s="1"/>
  <c r="G4198" i="1" s="1"/>
  <c r="G4199" i="1" s="1"/>
  <c r="G4200" i="1" s="1"/>
  <c r="G4201" i="1" s="1"/>
  <c r="G4202" i="1" s="1"/>
  <c r="G4203" i="1" s="1"/>
  <c r="G4204" i="1" s="1"/>
  <c r="G4205" i="1" s="1"/>
  <c r="G4206" i="1" s="1"/>
  <c r="G4207" i="1" s="1"/>
  <c r="G4208" i="1" s="1"/>
  <c r="G4209" i="1" s="1"/>
  <c r="G4210" i="1" s="1"/>
  <c r="G4211" i="1" s="1"/>
  <c r="G4212" i="1" s="1"/>
  <c r="G4213" i="1" s="1"/>
  <c r="G4214" i="1" s="1"/>
  <c r="G4215" i="1" s="1"/>
  <c r="G4216" i="1" s="1"/>
  <c r="G4217" i="1" s="1"/>
  <c r="G4218" i="1" s="1"/>
  <c r="G4219" i="1" s="1"/>
  <c r="G4220" i="1" s="1"/>
  <c r="G4221" i="1" s="1"/>
  <c r="G4222" i="1" s="1"/>
  <c r="G4223" i="1" s="1"/>
  <c r="G4224" i="1" s="1"/>
  <c r="G4225" i="1" s="1"/>
  <c r="G4226" i="1" s="1"/>
  <c r="G4227" i="1" s="1"/>
  <c r="G4228" i="1" s="1"/>
  <c r="G4229" i="1" s="1"/>
  <c r="G4230" i="1" s="1"/>
  <c r="G4231" i="1" s="1"/>
  <c r="G4232" i="1" s="1"/>
  <c r="G4233" i="1" s="1"/>
  <c r="G4234" i="1" s="1"/>
  <c r="G4235" i="1" s="1"/>
  <c r="G4236" i="1" s="1"/>
  <c r="G4237" i="1" s="1"/>
  <c r="G4238" i="1" s="1"/>
  <c r="G4239" i="1" s="1"/>
  <c r="G4240" i="1" s="1"/>
  <c r="G4241" i="1" s="1"/>
  <c r="G4242" i="1" s="1"/>
  <c r="G4243" i="1" s="1"/>
  <c r="G4244" i="1" s="1"/>
  <c r="G4245" i="1" s="1"/>
  <c r="G4246" i="1" s="1"/>
  <c r="G4247" i="1" s="1"/>
  <c r="G4248" i="1" s="1"/>
  <c r="G4249" i="1" s="1"/>
  <c r="G4250" i="1" s="1"/>
  <c r="G4251" i="1" s="1"/>
  <c r="G4252" i="1" s="1"/>
  <c r="G4253" i="1" s="1"/>
  <c r="G4254" i="1" s="1"/>
  <c r="G4255" i="1" s="1"/>
  <c r="G4256" i="1" s="1"/>
  <c r="G4257" i="1" s="1"/>
  <c r="G4258" i="1" s="1"/>
  <c r="G4259" i="1" s="1"/>
  <c r="G4260" i="1" s="1"/>
  <c r="G4261" i="1" s="1"/>
  <c r="G4262" i="1" s="1"/>
  <c r="G4263" i="1" s="1"/>
  <c r="G4264" i="1" s="1"/>
  <c r="G4265" i="1" s="1"/>
  <c r="G4266" i="1" s="1"/>
  <c r="G4267" i="1" s="1"/>
  <c r="G4268" i="1" s="1"/>
  <c r="G4269" i="1" s="1"/>
  <c r="G4270" i="1" s="1"/>
  <c r="G4271" i="1" s="1"/>
  <c r="G4272" i="1" s="1"/>
  <c r="G4273" i="1" s="1"/>
  <c r="G4274" i="1" s="1"/>
  <c r="G4275" i="1" s="1"/>
  <c r="G4276" i="1" s="1"/>
  <c r="G4277" i="1" s="1"/>
  <c r="G4278" i="1" s="1"/>
  <c r="G4279" i="1" s="1"/>
  <c r="G4280" i="1" s="1"/>
  <c r="G4281" i="1" s="1"/>
  <c r="G4282" i="1" s="1"/>
  <c r="G4283" i="1" s="1"/>
  <c r="G4284" i="1" s="1"/>
  <c r="G4285" i="1" s="1"/>
  <c r="G4286" i="1" s="1"/>
  <c r="G4287" i="1" s="1"/>
  <c r="G4288" i="1" s="1"/>
  <c r="G4289" i="1" s="1"/>
  <c r="G4290" i="1" s="1"/>
  <c r="G4291" i="1" s="1"/>
  <c r="G4292" i="1" s="1"/>
  <c r="G4293" i="1" s="1"/>
  <c r="G4294" i="1" s="1"/>
  <c r="G4295" i="1" s="1"/>
  <c r="G4296" i="1" s="1"/>
  <c r="G4297" i="1" s="1"/>
  <c r="G4298" i="1" s="1"/>
  <c r="G4299" i="1" s="1"/>
  <c r="G4300" i="1" s="1"/>
  <c r="G4301" i="1" s="1"/>
  <c r="G4302" i="1" s="1"/>
  <c r="G4303" i="1" s="1"/>
  <c r="G4304" i="1" s="1"/>
  <c r="G4305" i="1" s="1"/>
  <c r="G4306" i="1" s="1"/>
  <c r="G4307" i="1" s="1"/>
  <c r="G4308" i="1" s="1"/>
  <c r="G4309" i="1" s="1"/>
  <c r="G4310" i="1" s="1"/>
  <c r="G4311" i="1" s="1"/>
  <c r="G4312" i="1" s="1"/>
  <c r="G4313" i="1" s="1"/>
  <c r="G4314" i="1" s="1"/>
  <c r="G4315" i="1" s="1"/>
  <c r="G4316" i="1" s="1"/>
  <c r="G4317" i="1" s="1"/>
  <c r="G4318" i="1" s="1"/>
  <c r="G4319" i="1" s="1"/>
  <c r="G4320" i="1" s="1"/>
  <c r="G4321" i="1" s="1"/>
  <c r="G4322" i="1" s="1"/>
  <c r="G4323" i="1" s="1"/>
  <c r="G4324" i="1" s="1"/>
  <c r="G4325" i="1" s="1"/>
  <c r="G4326" i="1" s="1"/>
  <c r="G4327" i="1" s="1"/>
  <c r="G4328" i="1" s="1"/>
  <c r="G4329" i="1" s="1"/>
  <c r="G4330" i="1" s="1"/>
  <c r="G4331" i="1" s="1"/>
  <c r="G4332" i="1" s="1"/>
  <c r="G4333" i="1" s="1"/>
  <c r="G4334" i="1" s="1"/>
  <c r="G4335" i="1" s="1"/>
  <c r="G4336" i="1" s="1"/>
  <c r="G4337" i="1" s="1"/>
  <c r="G4338" i="1" s="1"/>
  <c r="G4339" i="1" s="1"/>
  <c r="G4340" i="1" s="1"/>
  <c r="G4341" i="1" s="1"/>
  <c r="G4342" i="1" s="1"/>
  <c r="G4343" i="1" s="1"/>
  <c r="G4344" i="1" s="1"/>
  <c r="G4345" i="1" s="1"/>
  <c r="G4346" i="1" s="1"/>
  <c r="G4347" i="1" s="1"/>
  <c r="G4348" i="1" s="1"/>
  <c r="G4349" i="1" s="1"/>
  <c r="G4350" i="1" s="1"/>
  <c r="G4351" i="1" s="1"/>
  <c r="G4352" i="1" s="1"/>
  <c r="G4353" i="1" s="1"/>
  <c r="G4354" i="1" s="1"/>
  <c r="G4355" i="1" s="1"/>
  <c r="G4356" i="1" s="1"/>
  <c r="G4357" i="1" s="1"/>
  <c r="G4358" i="1" s="1"/>
  <c r="G4359" i="1" s="1"/>
  <c r="G4360" i="1" s="1"/>
  <c r="G4361" i="1" s="1"/>
  <c r="G4362" i="1" s="1"/>
  <c r="G4363" i="1" s="1"/>
  <c r="G4364" i="1" s="1"/>
  <c r="G4365" i="1" s="1"/>
  <c r="G4366" i="1" s="1"/>
  <c r="G4367" i="1" s="1"/>
  <c r="G4368" i="1" s="1"/>
  <c r="G4369" i="1" s="1"/>
  <c r="G4370" i="1" s="1"/>
  <c r="G4371" i="1" s="1"/>
  <c r="G4372" i="1" s="1"/>
  <c r="G4373" i="1" s="1"/>
  <c r="G4374" i="1" s="1"/>
  <c r="G4375" i="1" s="1"/>
  <c r="G4376" i="1" s="1"/>
  <c r="G4377" i="1" s="1"/>
  <c r="G4378" i="1" s="1"/>
  <c r="G4379" i="1" s="1"/>
  <c r="G4380" i="1" s="1"/>
  <c r="G4381" i="1" s="1"/>
  <c r="G4382" i="1" s="1"/>
  <c r="G4383" i="1" s="1"/>
  <c r="G4384" i="1" s="1"/>
  <c r="G4385" i="1" s="1"/>
  <c r="G4386" i="1" s="1"/>
  <c r="G4387" i="1" s="1"/>
  <c r="G4388" i="1" s="1"/>
  <c r="G4389" i="1" s="1"/>
  <c r="G4390" i="1" s="1"/>
  <c r="G4391" i="1" s="1"/>
  <c r="G4392" i="1" s="1"/>
  <c r="G4393" i="1" s="1"/>
  <c r="G4394" i="1" s="1"/>
  <c r="G4395" i="1" s="1"/>
  <c r="G4396" i="1" s="1"/>
  <c r="G4397" i="1" s="1"/>
  <c r="G4398" i="1" s="1"/>
  <c r="G4399" i="1" s="1"/>
  <c r="G4400" i="1" s="1"/>
  <c r="G4401" i="1" s="1"/>
  <c r="G4402" i="1" s="1"/>
  <c r="G4403" i="1" s="1"/>
  <c r="G4404" i="1" s="1"/>
  <c r="G4405" i="1" s="1"/>
  <c r="G4406" i="1" s="1"/>
  <c r="G4407" i="1" s="1"/>
  <c r="G4408" i="1" s="1"/>
  <c r="G4409" i="1" s="1"/>
  <c r="G4410" i="1" s="1"/>
  <c r="G4411" i="1" s="1"/>
  <c r="G4412" i="1" s="1"/>
  <c r="G4413" i="1" s="1"/>
  <c r="G4414" i="1" s="1"/>
  <c r="G4415" i="1" s="1"/>
  <c r="G4416" i="1" s="1"/>
  <c r="G4417" i="1" s="1"/>
  <c r="G4418" i="1" s="1"/>
  <c r="G4419" i="1" s="1"/>
  <c r="G4420" i="1" s="1"/>
  <c r="G4421" i="1" s="1"/>
  <c r="G4422" i="1" s="1"/>
  <c r="G4423" i="1" s="1"/>
  <c r="G4424" i="1" s="1"/>
  <c r="G4425" i="1" s="1"/>
  <c r="G4426" i="1" s="1"/>
  <c r="G4427" i="1" s="1"/>
  <c r="G4428" i="1" s="1"/>
  <c r="G4429" i="1" s="1"/>
  <c r="G4430" i="1" s="1"/>
  <c r="G4431" i="1" s="1"/>
  <c r="G4432" i="1" s="1"/>
  <c r="G4433" i="1" s="1"/>
  <c r="G4434" i="1" s="1"/>
  <c r="G4435" i="1" s="1"/>
  <c r="G4436" i="1" s="1"/>
  <c r="G4437" i="1" s="1"/>
  <c r="G4438" i="1" s="1"/>
  <c r="G4439" i="1" s="1"/>
  <c r="G4440" i="1" s="1"/>
  <c r="G4441" i="1" s="1"/>
  <c r="G4442" i="1" s="1"/>
  <c r="G4443" i="1" s="1"/>
  <c r="G4444" i="1" s="1"/>
  <c r="G4445" i="1" s="1"/>
  <c r="G4446" i="1" s="1"/>
  <c r="G4447" i="1" s="1"/>
  <c r="G4448" i="1" s="1"/>
  <c r="G4449" i="1" s="1"/>
  <c r="G4450" i="1" s="1"/>
  <c r="G4451" i="1" s="1"/>
  <c r="G4452" i="1" s="1"/>
  <c r="G4453" i="1" s="1"/>
  <c r="G4454" i="1" s="1"/>
  <c r="G4455" i="1" s="1"/>
  <c r="G4456" i="1" s="1"/>
  <c r="G4457" i="1" s="1"/>
  <c r="G4458" i="1" s="1"/>
  <c r="G4459" i="1" s="1"/>
  <c r="G4460" i="1" s="1"/>
  <c r="G4461" i="1" s="1"/>
  <c r="G4462" i="1" s="1"/>
  <c r="G4463" i="1" s="1"/>
  <c r="G4464" i="1" s="1"/>
  <c r="G4465" i="1" s="1"/>
  <c r="G4466" i="1" s="1"/>
  <c r="G4467" i="1" s="1"/>
  <c r="G4468" i="1" s="1"/>
  <c r="G4469" i="1" s="1"/>
  <c r="G4470" i="1" s="1"/>
  <c r="G4471" i="1" s="1"/>
  <c r="G4472" i="1" s="1"/>
  <c r="G4473" i="1" s="1"/>
  <c r="G4474" i="1" s="1"/>
  <c r="G4475" i="1" s="1"/>
  <c r="G4476" i="1" s="1"/>
  <c r="G4477" i="1" s="1"/>
  <c r="G4478" i="1" s="1"/>
  <c r="G4479" i="1" s="1"/>
  <c r="G4480" i="1" s="1"/>
  <c r="G4481" i="1" s="1"/>
  <c r="G4482" i="1" s="1"/>
  <c r="G4483" i="1" s="1"/>
  <c r="G4484" i="1" s="1"/>
  <c r="G4485" i="1" s="1"/>
  <c r="G4486" i="1" s="1"/>
  <c r="G4487" i="1" s="1"/>
  <c r="G4488" i="1" s="1"/>
  <c r="G4489" i="1" s="1"/>
  <c r="G4490" i="1" s="1"/>
  <c r="G4491" i="1" s="1"/>
  <c r="G4492" i="1" s="1"/>
  <c r="G4493" i="1" s="1"/>
  <c r="G4494" i="1" s="1"/>
  <c r="G4495" i="1" s="1"/>
  <c r="G4496" i="1" s="1"/>
  <c r="G4497" i="1" s="1"/>
  <c r="G4498" i="1" s="1"/>
  <c r="G4499" i="1" s="1"/>
  <c r="G4500" i="1" s="1"/>
  <c r="G4501" i="1" s="1"/>
  <c r="G4502" i="1" s="1"/>
  <c r="G4503" i="1" s="1"/>
  <c r="G4504" i="1" s="1"/>
  <c r="G4505" i="1" s="1"/>
  <c r="G4506" i="1" s="1"/>
  <c r="G4507" i="1" s="1"/>
  <c r="G4508" i="1" s="1"/>
  <c r="G4509" i="1" s="1"/>
  <c r="G4510" i="1" s="1"/>
  <c r="G4511" i="1" s="1"/>
  <c r="G4512" i="1" s="1"/>
  <c r="G4513" i="1" s="1"/>
  <c r="G4514" i="1" s="1"/>
  <c r="G4515" i="1" s="1"/>
  <c r="G4516" i="1" s="1"/>
  <c r="G4517" i="1" s="1"/>
  <c r="G4518" i="1" s="1"/>
  <c r="G4519" i="1" s="1"/>
  <c r="G4520" i="1" s="1"/>
  <c r="G4521" i="1" s="1"/>
  <c r="G4522" i="1" s="1"/>
  <c r="G4523" i="1" s="1"/>
  <c r="G4524" i="1" s="1"/>
  <c r="G4525" i="1" s="1"/>
  <c r="G4526" i="1" s="1"/>
  <c r="G4527" i="1" s="1"/>
  <c r="G4528" i="1" s="1"/>
  <c r="G4529" i="1" s="1"/>
  <c r="G4530" i="1" s="1"/>
  <c r="G4531" i="1" s="1"/>
  <c r="G4532" i="1" s="1"/>
  <c r="G4533" i="1" s="1"/>
  <c r="G4534" i="1" s="1"/>
  <c r="G4535" i="1" s="1"/>
  <c r="G4536" i="1" s="1"/>
  <c r="G4537" i="1" s="1"/>
  <c r="G4538" i="1" s="1"/>
  <c r="G4539" i="1" s="1"/>
  <c r="G4540" i="1" s="1"/>
  <c r="G4541" i="1" s="1"/>
  <c r="G4542" i="1" s="1"/>
  <c r="G4543" i="1" s="1"/>
  <c r="G4544" i="1" s="1"/>
  <c r="G4545" i="1" s="1"/>
  <c r="G4546" i="1" s="1"/>
  <c r="G4547" i="1" s="1"/>
  <c r="G4548" i="1" s="1"/>
  <c r="G4549" i="1" s="1"/>
  <c r="G4550" i="1" s="1"/>
  <c r="G4551" i="1" s="1"/>
  <c r="G4552" i="1" s="1"/>
  <c r="G4553" i="1" s="1"/>
  <c r="G4554" i="1" s="1"/>
  <c r="G4555" i="1" s="1"/>
  <c r="G4556" i="1" s="1"/>
  <c r="G4557" i="1" s="1"/>
  <c r="G4558" i="1" s="1"/>
  <c r="G4559" i="1" s="1"/>
  <c r="G4560" i="1" s="1"/>
  <c r="G4561" i="1" s="1"/>
  <c r="G4562" i="1" s="1"/>
  <c r="G4563" i="1" s="1"/>
  <c r="G4564" i="1" s="1"/>
  <c r="G4565" i="1" s="1"/>
  <c r="G4566" i="1" s="1"/>
  <c r="G4567" i="1" s="1"/>
  <c r="G4568" i="1" s="1"/>
  <c r="G4569" i="1" s="1"/>
  <c r="G4570" i="1" s="1"/>
  <c r="G4571" i="1" s="1"/>
  <c r="G4572" i="1" s="1"/>
  <c r="G4573" i="1" s="1"/>
  <c r="G4574" i="1" s="1"/>
  <c r="G4575" i="1" s="1"/>
  <c r="G4576" i="1" s="1"/>
  <c r="G4577" i="1" s="1"/>
  <c r="G4578" i="1" s="1"/>
  <c r="G4579" i="1" s="1"/>
  <c r="G4580" i="1" s="1"/>
  <c r="G4581" i="1" s="1"/>
  <c r="G4582" i="1" s="1"/>
  <c r="G4583" i="1" s="1"/>
  <c r="G4584" i="1" s="1"/>
  <c r="G4585" i="1" s="1"/>
  <c r="G4586" i="1" s="1"/>
  <c r="G4587" i="1" s="1"/>
  <c r="G4588" i="1" s="1"/>
  <c r="G4589" i="1" s="1"/>
  <c r="G4590" i="1" s="1"/>
  <c r="G4591" i="1" s="1"/>
  <c r="G4592" i="1" s="1"/>
  <c r="G4593" i="1" s="1"/>
  <c r="G4594" i="1" s="1"/>
  <c r="G4595" i="1" s="1"/>
  <c r="G4596" i="1" s="1"/>
  <c r="G4597" i="1" s="1"/>
  <c r="G4598" i="1" s="1"/>
  <c r="G4599" i="1" s="1"/>
  <c r="G4600" i="1" s="1"/>
  <c r="G4601" i="1" s="1"/>
  <c r="G4602" i="1" s="1"/>
  <c r="G4603" i="1" s="1"/>
  <c r="G4604" i="1" s="1"/>
  <c r="G4605" i="1" s="1"/>
  <c r="G4606" i="1" s="1"/>
  <c r="G4607" i="1" s="1"/>
  <c r="G4608" i="1" s="1"/>
  <c r="G4609" i="1" s="1"/>
  <c r="G4610" i="1" s="1"/>
  <c r="G4611" i="1" s="1"/>
  <c r="G4612" i="1" s="1"/>
  <c r="G4613" i="1" s="1"/>
  <c r="G4614" i="1" s="1"/>
  <c r="G4615" i="1" s="1"/>
  <c r="G4616" i="1" s="1"/>
  <c r="G4617" i="1" s="1"/>
  <c r="G4618" i="1" s="1"/>
  <c r="G4619" i="1" s="1"/>
  <c r="G4620" i="1" s="1"/>
  <c r="G4621" i="1" s="1"/>
  <c r="G4622" i="1" s="1"/>
  <c r="G4623" i="1" s="1"/>
  <c r="G4624" i="1" s="1"/>
  <c r="G4625" i="1" s="1"/>
  <c r="G4626" i="1" s="1"/>
  <c r="G4627" i="1" s="1"/>
  <c r="G4628" i="1" s="1"/>
  <c r="G4629" i="1" s="1"/>
  <c r="G4630" i="1" s="1"/>
  <c r="G4631" i="1" s="1"/>
  <c r="G4632" i="1" s="1"/>
  <c r="G4633" i="1" s="1"/>
  <c r="G4634" i="1" s="1"/>
  <c r="G4635" i="1" s="1"/>
  <c r="G4636" i="1" s="1"/>
  <c r="G4637" i="1" s="1"/>
  <c r="G4638" i="1" s="1"/>
  <c r="G4639" i="1" s="1"/>
  <c r="G4640" i="1" s="1"/>
  <c r="G4641" i="1" s="1"/>
  <c r="G4642" i="1" s="1"/>
  <c r="G4643" i="1" s="1"/>
  <c r="G4644" i="1" s="1"/>
  <c r="G4645" i="1" s="1"/>
  <c r="G4646" i="1" s="1"/>
  <c r="G4647" i="1" s="1"/>
  <c r="G4648" i="1" s="1"/>
  <c r="G4649" i="1" s="1"/>
  <c r="G4650" i="1" s="1"/>
  <c r="G4651" i="1" s="1"/>
  <c r="G4652" i="1" s="1"/>
  <c r="G4653" i="1" s="1"/>
  <c r="G4654" i="1" s="1"/>
  <c r="G4655" i="1" s="1"/>
  <c r="G4656" i="1" s="1"/>
  <c r="G4657" i="1" s="1"/>
  <c r="G4658" i="1" s="1"/>
  <c r="G4659" i="1" s="1"/>
  <c r="G4660" i="1" s="1"/>
  <c r="G4661" i="1" s="1"/>
  <c r="G4662" i="1" s="1"/>
  <c r="G4663" i="1" s="1"/>
  <c r="G4664" i="1" s="1"/>
  <c r="G4665" i="1" s="1"/>
  <c r="G4666" i="1" s="1"/>
  <c r="G4667" i="1" s="1"/>
  <c r="G4668" i="1" s="1"/>
  <c r="G4669" i="1" s="1"/>
  <c r="G4670" i="1" s="1"/>
  <c r="G4671" i="1" s="1"/>
  <c r="G4672" i="1" s="1"/>
  <c r="G4673" i="1" s="1"/>
  <c r="G4674" i="1" s="1"/>
  <c r="G4675" i="1" s="1"/>
  <c r="G4676" i="1" s="1"/>
  <c r="G4677" i="1" s="1"/>
  <c r="G4678" i="1" s="1"/>
  <c r="G4679" i="1" s="1"/>
  <c r="G4680" i="1" s="1"/>
  <c r="G4681" i="1" s="1"/>
  <c r="G4682" i="1" s="1"/>
  <c r="G4683" i="1" s="1"/>
  <c r="G4684" i="1" s="1"/>
  <c r="G4685" i="1" s="1"/>
  <c r="G4686" i="1" s="1"/>
  <c r="G4687" i="1" s="1"/>
  <c r="G4688" i="1" s="1"/>
  <c r="G4689" i="1" s="1"/>
  <c r="G4690" i="1" s="1"/>
  <c r="G4691" i="1" s="1"/>
  <c r="G4692" i="1" s="1"/>
  <c r="G4693" i="1" s="1"/>
  <c r="G4694" i="1" s="1"/>
  <c r="G4695" i="1" s="1"/>
  <c r="G4696" i="1" s="1"/>
  <c r="G4697" i="1" s="1"/>
  <c r="G4698" i="1" s="1"/>
  <c r="G4699" i="1" s="1"/>
  <c r="G4700" i="1" s="1"/>
  <c r="G4701" i="1" s="1"/>
  <c r="G4702" i="1" s="1"/>
  <c r="G4703" i="1" s="1"/>
  <c r="G4704" i="1" s="1"/>
  <c r="G4705" i="1" s="1"/>
  <c r="G4706" i="1" s="1"/>
  <c r="G4707" i="1" s="1"/>
  <c r="G4708" i="1" s="1"/>
  <c r="G4709" i="1" s="1"/>
  <c r="G4710" i="1" s="1"/>
  <c r="G4711" i="1" s="1"/>
  <c r="G4712" i="1" s="1"/>
  <c r="G4713" i="1" s="1"/>
  <c r="G4714" i="1" s="1"/>
  <c r="G4715" i="1" s="1"/>
  <c r="G4716" i="1" s="1"/>
  <c r="G4717" i="1" s="1"/>
  <c r="G4718" i="1" s="1"/>
  <c r="G4719" i="1" s="1"/>
  <c r="G4720" i="1" s="1"/>
  <c r="G4721" i="1" s="1"/>
  <c r="G4722" i="1" s="1"/>
  <c r="G4723" i="1" s="1"/>
  <c r="G4724" i="1" s="1"/>
  <c r="G4725" i="1" s="1"/>
  <c r="G4726" i="1" s="1"/>
  <c r="G4727" i="1" s="1"/>
  <c r="G4728" i="1" s="1"/>
  <c r="G4729" i="1" s="1"/>
  <c r="G4730" i="1" s="1"/>
  <c r="G4731" i="1" s="1"/>
  <c r="G4732" i="1" s="1"/>
  <c r="G4733" i="1" s="1"/>
  <c r="G4734" i="1" s="1"/>
  <c r="G4735" i="1" s="1"/>
  <c r="G4736" i="1" s="1"/>
  <c r="G4737" i="1" s="1"/>
  <c r="G4738" i="1" s="1"/>
  <c r="G4739" i="1" s="1"/>
  <c r="G4740" i="1" s="1"/>
  <c r="G4741" i="1" s="1"/>
  <c r="G4742" i="1" s="1"/>
  <c r="G4743" i="1" s="1"/>
  <c r="G4744" i="1" s="1"/>
  <c r="G4745" i="1" s="1"/>
  <c r="G4746" i="1" s="1"/>
  <c r="G4747" i="1" s="1"/>
  <c r="G4748" i="1" s="1"/>
  <c r="G4749" i="1" s="1"/>
  <c r="G4750" i="1" s="1"/>
  <c r="G4751" i="1" s="1"/>
  <c r="G4752" i="1" s="1"/>
  <c r="G4753" i="1" s="1"/>
  <c r="G4754" i="1" s="1"/>
  <c r="G4755" i="1" s="1"/>
  <c r="G4756" i="1" s="1"/>
  <c r="G4757" i="1" s="1"/>
  <c r="G4758" i="1" s="1"/>
  <c r="G4759" i="1" s="1"/>
  <c r="G4760" i="1" s="1"/>
  <c r="G4761" i="1" s="1"/>
  <c r="G4762" i="1" s="1"/>
  <c r="G4763" i="1" s="1"/>
  <c r="G4764" i="1" s="1"/>
  <c r="G4765" i="1" s="1"/>
  <c r="G4766" i="1" s="1"/>
  <c r="G4767" i="1" s="1"/>
  <c r="G4768" i="1" s="1"/>
  <c r="G4769" i="1" s="1"/>
  <c r="G4770" i="1" s="1"/>
  <c r="G4771" i="1" s="1"/>
  <c r="G4772" i="1" s="1"/>
  <c r="G4773" i="1" s="1"/>
  <c r="G4774" i="1" s="1"/>
  <c r="G4775" i="1" s="1"/>
  <c r="G4776" i="1" s="1"/>
  <c r="G4777" i="1" s="1"/>
  <c r="G4778" i="1" s="1"/>
  <c r="G4779" i="1" s="1"/>
  <c r="G4780" i="1" s="1"/>
  <c r="G4781" i="1" s="1"/>
  <c r="G4782" i="1" s="1"/>
  <c r="G4783" i="1" s="1"/>
  <c r="G4784" i="1" s="1"/>
  <c r="G4785" i="1" s="1"/>
  <c r="G4786" i="1" s="1"/>
  <c r="G4787" i="1" s="1"/>
  <c r="G4788" i="1" s="1"/>
  <c r="G4789" i="1" s="1"/>
  <c r="G4790" i="1" s="1"/>
  <c r="G4791" i="1" s="1"/>
  <c r="G4792" i="1" s="1"/>
  <c r="G4793" i="1" s="1"/>
  <c r="G4794" i="1" s="1"/>
  <c r="G4795" i="1" s="1"/>
  <c r="G4796" i="1" s="1"/>
  <c r="G4797" i="1" s="1"/>
  <c r="G4798" i="1" s="1"/>
  <c r="G4799" i="1" s="1"/>
  <c r="G4800" i="1" s="1"/>
  <c r="G4801" i="1" s="1"/>
  <c r="G4802" i="1" s="1"/>
  <c r="G4803" i="1" s="1"/>
  <c r="G4804" i="1" s="1"/>
  <c r="G4805" i="1" s="1"/>
  <c r="G4806" i="1" s="1"/>
  <c r="G4807" i="1" s="1"/>
  <c r="G4808" i="1" s="1"/>
  <c r="G4809" i="1" s="1"/>
  <c r="G4810" i="1" s="1"/>
  <c r="G4811" i="1" s="1"/>
  <c r="G4812" i="1" s="1"/>
  <c r="G4813" i="1" s="1"/>
  <c r="G4814" i="1" s="1"/>
  <c r="G4815" i="1" s="1"/>
  <c r="G4816" i="1" s="1"/>
  <c r="G4817" i="1" s="1"/>
  <c r="G4818" i="1" s="1"/>
  <c r="G4819" i="1" s="1"/>
  <c r="G4820" i="1" s="1"/>
  <c r="G4821" i="1" s="1"/>
  <c r="G4822" i="1" s="1"/>
  <c r="G4823" i="1" s="1"/>
  <c r="G4824" i="1" s="1"/>
  <c r="G4825" i="1" s="1"/>
  <c r="G4826" i="1" s="1"/>
  <c r="G4827" i="1" s="1"/>
  <c r="G4828" i="1" s="1"/>
  <c r="G4829" i="1" s="1"/>
  <c r="G4830" i="1" s="1"/>
  <c r="G4831" i="1" s="1"/>
  <c r="G4832" i="1" s="1"/>
  <c r="G4833" i="1" s="1"/>
  <c r="G4834" i="1" s="1"/>
  <c r="G4835" i="1" s="1"/>
  <c r="G4836" i="1" s="1"/>
  <c r="G4837" i="1" s="1"/>
  <c r="G4838" i="1" s="1"/>
  <c r="G4839" i="1" s="1"/>
  <c r="G4840" i="1" s="1"/>
  <c r="G4841" i="1" s="1"/>
  <c r="G4842" i="1" s="1"/>
  <c r="G4843" i="1" s="1"/>
  <c r="G4844" i="1" s="1"/>
  <c r="G4845" i="1" s="1"/>
  <c r="G4846" i="1" s="1"/>
  <c r="G4847" i="1" s="1"/>
  <c r="G4848" i="1" s="1"/>
  <c r="G4849" i="1" s="1"/>
  <c r="G4850" i="1" s="1"/>
  <c r="G4851" i="1" s="1"/>
  <c r="G4852" i="1" s="1"/>
  <c r="G4853" i="1" s="1"/>
  <c r="G4854" i="1" s="1"/>
  <c r="G4855" i="1" s="1"/>
  <c r="G4856" i="1" s="1"/>
  <c r="G4857" i="1" s="1"/>
  <c r="G4858" i="1" s="1"/>
  <c r="G4859" i="1" s="1"/>
  <c r="G4860" i="1" s="1"/>
  <c r="G4861" i="1" s="1"/>
  <c r="G4862" i="1" s="1"/>
  <c r="G4863" i="1" s="1"/>
  <c r="G4864" i="1" s="1"/>
  <c r="G4865" i="1" s="1"/>
  <c r="G4866" i="1" s="1"/>
  <c r="G4867" i="1" s="1"/>
  <c r="G4868" i="1" s="1"/>
  <c r="G4869" i="1" s="1"/>
  <c r="G4870" i="1" s="1"/>
  <c r="G4871" i="1" s="1"/>
  <c r="G4872" i="1" s="1"/>
  <c r="G4873" i="1" s="1"/>
  <c r="G4874" i="1" s="1"/>
  <c r="G4875" i="1" s="1"/>
  <c r="G4876" i="1" s="1"/>
  <c r="G4877" i="1" s="1"/>
  <c r="G4878" i="1" s="1"/>
  <c r="G4879" i="1" s="1"/>
  <c r="G4880" i="1" s="1"/>
  <c r="G4881" i="1" s="1"/>
  <c r="G4882" i="1" s="1"/>
  <c r="G4883" i="1" s="1"/>
  <c r="G4884" i="1" s="1"/>
  <c r="G4885" i="1" s="1"/>
  <c r="G4886" i="1" s="1"/>
  <c r="G4887" i="1" s="1"/>
  <c r="G4888" i="1" s="1"/>
  <c r="G4889" i="1" s="1"/>
  <c r="G4890" i="1" s="1"/>
  <c r="G4891" i="1" s="1"/>
  <c r="G4892" i="1" s="1"/>
  <c r="G4893" i="1" s="1"/>
  <c r="G4894" i="1" s="1"/>
  <c r="G4895" i="1" s="1"/>
  <c r="G4896" i="1" s="1"/>
  <c r="G4897" i="1" s="1"/>
  <c r="G4898" i="1" s="1"/>
  <c r="G4899" i="1" s="1"/>
  <c r="G4900" i="1" s="1"/>
  <c r="G4901" i="1" s="1"/>
  <c r="G4902" i="1" s="1"/>
  <c r="G4903" i="1" s="1"/>
  <c r="G4904" i="1" s="1"/>
  <c r="G4905" i="1" s="1"/>
  <c r="G4906" i="1" s="1"/>
  <c r="G4907" i="1" s="1"/>
  <c r="G4908" i="1" s="1"/>
  <c r="G4909" i="1" s="1"/>
  <c r="G4910" i="1" s="1"/>
  <c r="G4911" i="1" s="1"/>
  <c r="G4912" i="1" s="1"/>
  <c r="G4913" i="1" s="1"/>
  <c r="G4914" i="1" s="1"/>
  <c r="G4915" i="1" s="1"/>
  <c r="G4916" i="1" s="1"/>
  <c r="G4917" i="1" s="1"/>
  <c r="G4918" i="1" s="1"/>
  <c r="G4919" i="1" s="1"/>
  <c r="G4920" i="1" s="1"/>
  <c r="G4921" i="1" s="1"/>
  <c r="G4922" i="1" s="1"/>
  <c r="G4923" i="1" s="1"/>
  <c r="G4924" i="1" s="1"/>
  <c r="G4925" i="1" s="1"/>
  <c r="G4926" i="1" s="1"/>
  <c r="G4927" i="1" s="1"/>
  <c r="G4928" i="1" s="1"/>
  <c r="G4929" i="1" s="1"/>
  <c r="G4930" i="1" s="1"/>
  <c r="G4931" i="1" s="1"/>
  <c r="G4932" i="1" s="1"/>
  <c r="G4933" i="1" s="1"/>
  <c r="G4934" i="1" s="1"/>
  <c r="G4935" i="1" s="1"/>
  <c r="G4936" i="1" s="1"/>
  <c r="G4937" i="1" s="1"/>
  <c r="G4938" i="1" s="1"/>
  <c r="G4939" i="1" s="1"/>
  <c r="G4940" i="1" s="1"/>
  <c r="G4941" i="1" s="1"/>
  <c r="G4942" i="1" s="1"/>
  <c r="G4943" i="1" s="1"/>
  <c r="G4944" i="1" s="1"/>
  <c r="G4945" i="1" s="1"/>
  <c r="G4946" i="1" s="1"/>
  <c r="G4947" i="1" s="1"/>
  <c r="G4948" i="1" s="1"/>
  <c r="G4949" i="1" s="1"/>
  <c r="G4950" i="1" s="1"/>
  <c r="G4951" i="1" s="1"/>
  <c r="G4952" i="1" s="1"/>
  <c r="G4953" i="1" s="1"/>
  <c r="G4954" i="1" s="1"/>
  <c r="G4955" i="1" s="1"/>
  <c r="G4956" i="1" s="1"/>
  <c r="G4957" i="1" s="1"/>
  <c r="G4958" i="1" s="1"/>
  <c r="G4959" i="1" s="1"/>
  <c r="G4960" i="1" s="1"/>
  <c r="G4961" i="1" s="1"/>
  <c r="G4962" i="1" s="1"/>
  <c r="G4963" i="1" s="1"/>
  <c r="G4964" i="1" s="1"/>
  <c r="G4965" i="1" s="1"/>
  <c r="G4966" i="1" s="1"/>
  <c r="G4967" i="1" s="1"/>
  <c r="G4968" i="1" s="1"/>
  <c r="G4969" i="1" s="1"/>
  <c r="G4970" i="1" s="1"/>
  <c r="G4971" i="1" s="1"/>
  <c r="G4972" i="1" s="1"/>
  <c r="G4973" i="1" s="1"/>
  <c r="G4974" i="1" s="1"/>
  <c r="G4975" i="1" s="1"/>
  <c r="G4976" i="1" s="1"/>
  <c r="G4977" i="1" s="1"/>
  <c r="G4978" i="1" s="1"/>
  <c r="G4979" i="1" s="1"/>
  <c r="G4980" i="1" s="1"/>
  <c r="G4981" i="1" s="1"/>
  <c r="G4982" i="1" s="1"/>
  <c r="G4983" i="1" s="1"/>
  <c r="G4984" i="1" s="1"/>
  <c r="G4985" i="1" s="1"/>
  <c r="G4986" i="1" s="1"/>
  <c r="G4987" i="1" s="1"/>
  <c r="G4988" i="1" s="1"/>
  <c r="G4989" i="1" s="1"/>
  <c r="G4990" i="1" s="1"/>
  <c r="G4991" i="1" s="1"/>
  <c r="G4992" i="1" s="1"/>
  <c r="G4993" i="1" s="1"/>
  <c r="G4994" i="1" s="1"/>
  <c r="G4995" i="1" s="1"/>
  <c r="G4996" i="1" s="1"/>
  <c r="G4997" i="1" s="1"/>
  <c r="G4998" i="1" s="1"/>
  <c r="G4999" i="1" s="1"/>
  <c r="G5000" i="1" s="1"/>
  <c r="G5001" i="1" s="1"/>
  <c r="G5002" i="1" s="1"/>
  <c r="G5003" i="1" s="1"/>
  <c r="G5004" i="1" s="1"/>
  <c r="G5005" i="1" s="1"/>
  <c r="G5006" i="1" s="1"/>
  <c r="G5007" i="1" s="1"/>
  <c r="G5008" i="1" s="1"/>
  <c r="G5009" i="1" s="1"/>
  <c r="G5010" i="1" s="1"/>
  <c r="G5011" i="1" s="1"/>
  <c r="G5012" i="1" s="1"/>
  <c r="G5013" i="1" s="1"/>
  <c r="G5014" i="1" s="1"/>
  <c r="G5015" i="1" s="1"/>
  <c r="G5016" i="1" s="1"/>
  <c r="G5017" i="1" s="1"/>
  <c r="G5018" i="1" s="1"/>
  <c r="G5019" i="1" s="1"/>
  <c r="G5020" i="1" s="1"/>
  <c r="G5021" i="1" s="1"/>
  <c r="G5022" i="1" s="1"/>
  <c r="G5023" i="1" s="1"/>
  <c r="G5024" i="1" s="1"/>
  <c r="G5025" i="1" s="1"/>
  <c r="G5026" i="1" s="1"/>
  <c r="G5027" i="1" s="1"/>
  <c r="G5028" i="1" s="1"/>
  <c r="G5029" i="1" s="1"/>
  <c r="G5030" i="1" s="1"/>
  <c r="G5031" i="1" s="1"/>
  <c r="G5032" i="1" s="1"/>
  <c r="G5033" i="1" s="1"/>
  <c r="G5034" i="1" s="1"/>
  <c r="G5035" i="1" s="1"/>
  <c r="G5036" i="1" s="1"/>
  <c r="G5037" i="1" s="1"/>
  <c r="G5038" i="1" s="1"/>
  <c r="G5039" i="1" s="1"/>
  <c r="G5040" i="1" s="1"/>
  <c r="G5041" i="1" s="1"/>
  <c r="G5042" i="1" s="1"/>
  <c r="G5043" i="1" s="1"/>
  <c r="G5044" i="1" s="1"/>
  <c r="G5045" i="1" s="1"/>
  <c r="G5046" i="1" s="1"/>
  <c r="G5047" i="1" s="1"/>
  <c r="G5048" i="1" s="1"/>
  <c r="G5049" i="1" s="1"/>
  <c r="G5050" i="1" s="1"/>
  <c r="G5051" i="1" s="1"/>
  <c r="G5052" i="1" s="1"/>
  <c r="G5053" i="1" s="1"/>
  <c r="G5054" i="1" s="1"/>
  <c r="G5055" i="1" s="1"/>
  <c r="G5056" i="1" s="1"/>
  <c r="G5057" i="1" s="1"/>
  <c r="G5058" i="1" s="1"/>
  <c r="G5059" i="1" s="1"/>
  <c r="G5060" i="1" s="1"/>
  <c r="G5061" i="1" s="1"/>
  <c r="G5062" i="1" s="1"/>
  <c r="G5063" i="1" s="1"/>
  <c r="G5064" i="1" s="1"/>
  <c r="G5065" i="1" s="1"/>
  <c r="G5066" i="1" s="1"/>
  <c r="G5067" i="1" s="1"/>
  <c r="G5068" i="1" s="1"/>
  <c r="G5069" i="1" s="1"/>
  <c r="G5070" i="1" s="1"/>
  <c r="G5071" i="1" s="1"/>
  <c r="G5072" i="1" s="1"/>
  <c r="G5073" i="1" s="1"/>
  <c r="G5074" i="1" s="1"/>
  <c r="G5075" i="1" s="1"/>
  <c r="G5076" i="1" s="1"/>
  <c r="G5077" i="1" s="1"/>
  <c r="G5078" i="1" s="1"/>
  <c r="G5079" i="1" s="1"/>
  <c r="G5080" i="1" s="1"/>
  <c r="G5081" i="1" s="1"/>
  <c r="G5082" i="1" s="1"/>
  <c r="G5083" i="1" s="1"/>
  <c r="G5084" i="1" s="1"/>
  <c r="G5085" i="1" s="1"/>
  <c r="G5086" i="1" s="1"/>
  <c r="G5087" i="1" s="1"/>
  <c r="G5088" i="1" s="1"/>
  <c r="G5089" i="1" s="1"/>
  <c r="G5090" i="1" s="1"/>
  <c r="G5091" i="1" s="1"/>
  <c r="G5092" i="1" s="1"/>
  <c r="G5093" i="1" s="1"/>
  <c r="G5094" i="1" s="1"/>
  <c r="G5095" i="1" s="1"/>
  <c r="G5096" i="1" s="1"/>
  <c r="G5097" i="1" s="1"/>
  <c r="G5098" i="1" s="1"/>
  <c r="G5099" i="1" s="1"/>
  <c r="G5100" i="1" s="1"/>
  <c r="G5101" i="1" s="1"/>
  <c r="G5102" i="1" s="1"/>
  <c r="G5103" i="1" s="1"/>
  <c r="G5104" i="1" s="1"/>
  <c r="G5105" i="1" s="1"/>
  <c r="G5106" i="1" s="1"/>
  <c r="G5107" i="1" s="1"/>
  <c r="G5108" i="1" s="1"/>
  <c r="G5109" i="1" s="1"/>
  <c r="G5110" i="1" s="1"/>
  <c r="G5111" i="1" s="1"/>
  <c r="G5112" i="1" s="1"/>
  <c r="G5113" i="1" s="1"/>
  <c r="G5114" i="1" s="1"/>
  <c r="G5115" i="1" s="1"/>
  <c r="G5116" i="1" s="1"/>
  <c r="G5117" i="1" s="1"/>
  <c r="G5118" i="1" s="1"/>
  <c r="G5119" i="1" s="1"/>
  <c r="G5120" i="1" s="1"/>
  <c r="G5121" i="1" s="1"/>
  <c r="G5122" i="1" s="1"/>
  <c r="G5123" i="1" s="1"/>
  <c r="G5124" i="1" s="1"/>
  <c r="G5125" i="1" s="1"/>
  <c r="G5126" i="1" s="1"/>
  <c r="G5127" i="1" s="1"/>
  <c r="G5128" i="1" s="1"/>
  <c r="G5129" i="1" s="1"/>
  <c r="G5130" i="1" s="1"/>
  <c r="G5131" i="1" s="1"/>
  <c r="G5132" i="1" s="1"/>
  <c r="G5133" i="1" s="1"/>
  <c r="G5134" i="1" s="1"/>
  <c r="G5135" i="1" s="1"/>
  <c r="G5136" i="1" s="1"/>
  <c r="G5137" i="1" s="1"/>
  <c r="G5138" i="1" s="1"/>
  <c r="G5139" i="1" s="1"/>
  <c r="G5140" i="1" s="1"/>
  <c r="G5141" i="1" s="1"/>
  <c r="G5142" i="1" s="1"/>
  <c r="G5143" i="1" s="1"/>
  <c r="G5144" i="1" s="1"/>
  <c r="G5145" i="1" s="1"/>
  <c r="G5146" i="1" s="1"/>
  <c r="G5147" i="1" s="1"/>
  <c r="G5148" i="1" s="1"/>
  <c r="G5149" i="1" s="1"/>
  <c r="G5150" i="1" s="1"/>
  <c r="G5151" i="1" s="1"/>
  <c r="G5152" i="1" s="1"/>
  <c r="G5153" i="1" s="1"/>
  <c r="G5154" i="1" s="1"/>
  <c r="G5155" i="1" s="1"/>
  <c r="G5156" i="1" s="1"/>
  <c r="G5157" i="1" s="1"/>
  <c r="G5158" i="1" s="1"/>
  <c r="G5159" i="1" s="1"/>
  <c r="G5160" i="1" s="1"/>
  <c r="G5161" i="1" s="1"/>
  <c r="G5162" i="1" s="1"/>
  <c r="G5163" i="1" s="1"/>
  <c r="G5164" i="1" s="1"/>
  <c r="G5165" i="1" s="1"/>
  <c r="G5166" i="1" s="1"/>
  <c r="G5167" i="1" s="1"/>
  <c r="G5168" i="1" s="1"/>
  <c r="G5169" i="1" s="1"/>
  <c r="G5170" i="1" s="1"/>
  <c r="G5171" i="1" s="1"/>
  <c r="G5172" i="1" s="1"/>
  <c r="G5173" i="1" s="1"/>
  <c r="G5174" i="1" s="1"/>
  <c r="G5175" i="1" s="1"/>
  <c r="G5176" i="1" s="1"/>
  <c r="G5177" i="1" s="1"/>
  <c r="G5178" i="1" s="1"/>
  <c r="G5179" i="1" s="1"/>
  <c r="G5180" i="1" s="1"/>
  <c r="G5181" i="1" s="1"/>
  <c r="G5182" i="1" s="1"/>
  <c r="G5183" i="1" s="1"/>
  <c r="G5184" i="1" s="1"/>
  <c r="G5185" i="1" s="1"/>
  <c r="G5186" i="1" s="1"/>
  <c r="G5187" i="1" s="1"/>
  <c r="G5188" i="1" s="1"/>
  <c r="G5189" i="1" s="1"/>
  <c r="G5190" i="1" s="1"/>
  <c r="G5191" i="1" s="1"/>
  <c r="G5192" i="1" s="1"/>
  <c r="G5193" i="1" s="1"/>
  <c r="G5194" i="1" s="1"/>
  <c r="G5195" i="1" s="1"/>
  <c r="G5196" i="1" s="1"/>
  <c r="G5197" i="1" s="1"/>
  <c r="G5198" i="1" s="1"/>
  <c r="G5199" i="1" s="1"/>
  <c r="G5200" i="1" s="1"/>
  <c r="G5201" i="1" s="1"/>
  <c r="G5202" i="1" s="1"/>
  <c r="G5203" i="1" s="1"/>
  <c r="G5204" i="1" s="1"/>
  <c r="G5205" i="1" s="1"/>
  <c r="G5206" i="1" s="1"/>
  <c r="G5207" i="1" s="1"/>
  <c r="G5208" i="1" s="1"/>
  <c r="G5209" i="1" s="1"/>
  <c r="G5210" i="1" s="1"/>
  <c r="G5211" i="1" s="1"/>
  <c r="G5212" i="1" s="1"/>
  <c r="G5213" i="1" s="1"/>
  <c r="G5214" i="1" s="1"/>
  <c r="G5215" i="1" s="1"/>
  <c r="G5216" i="1" s="1"/>
  <c r="G5217" i="1" s="1"/>
  <c r="G5218" i="1" s="1"/>
  <c r="G5219" i="1" s="1"/>
  <c r="G5220" i="1" s="1"/>
  <c r="G5221" i="1" s="1"/>
  <c r="G5222" i="1" s="1"/>
  <c r="G5223" i="1" s="1"/>
  <c r="G5224" i="1" s="1"/>
  <c r="G5225" i="1" s="1"/>
  <c r="G5226" i="1" s="1"/>
  <c r="G5227" i="1" s="1"/>
  <c r="G5228" i="1" s="1"/>
  <c r="G5229" i="1" s="1"/>
  <c r="G5230" i="1" s="1"/>
  <c r="G5231" i="1" s="1"/>
  <c r="G5232" i="1" s="1"/>
  <c r="G5233" i="1" s="1"/>
  <c r="G5234" i="1" s="1"/>
  <c r="G5235" i="1" s="1"/>
  <c r="G5236" i="1" s="1"/>
  <c r="G5237" i="1" s="1"/>
  <c r="G5238" i="1" s="1"/>
  <c r="G5239" i="1" s="1"/>
  <c r="G5240" i="1" s="1"/>
  <c r="G5241" i="1" s="1"/>
  <c r="G5242" i="1" s="1"/>
  <c r="G5243" i="1" s="1"/>
  <c r="G5244" i="1" s="1"/>
  <c r="G5245" i="1" s="1"/>
  <c r="G5246" i="1" s="1"/>
  <c r="G5247" i="1" s="1"/>
  <c r="G5248" i="1" s="1"/>
  <c r="G5249" i="1" s="1"/>
  <c r="G5250" i="1" s="1"/>
  <c r="G5251" i="1" s="1"/>
  <c r="G5252" i="1" s="1"/>
  <c r="G5253" i="1" s="1"/>
  <c r="G5254" i="1" s="1"/>
  <c r="G5255" i="1" s="1"/>
  <c r="G5256" i="1" s="1"/>
  <c r="G5257" i="1" s="1"/>
  <c r="G5258" i="1" s="1"/>
  <c r="G5259" i="1" s="1"/>
  <c r="G5260" i="1" s="1"/>
  <c r="G5261" i="1" s="1"/>
  <c r="G5262" i="1" s="1"/>
  <c r="G5263" i="1" s="1"/>
  <c r="G5264" i="1" s="1"/>
  <c r="G5265" i="1" s="1"/>
  <c r="G5266" i="1" s="1"/>
  <c r="G5267" i="1" s="1"/>
  <c r="G5268" i="1" s="1"/>
  <c r="G5269" i="1" s="1"/>
  <c r="G5270" i="1" s="1"/>
  <c r="G5271" i="1" s="1"/>
  <c r="G5272" i="1" s="1"/>
  <c r="G5273" i="1" s="1"/>
  <c r="G5274" i="1" s="1"/>
  <c r="G5275" i="1" s="1"/>
  <c r="G5276" i="1" s="1"/>
  <c r="G5277" i="1" s="1"/>
  <c r="G5278" i="1" s="1"/>
  <c r="G5279" i="1" s="1"/>
  <c r="G5280" i="1" s="1"/>
  <c r="G5281" i="1" s="1"/>
  <c r="G5282" i="1" s="1"/>
  <c r="G5283" i="1" s="1"/>
  <c r="G5284" i="1" s="1"/>
  <c r="G5285" i="1" s="1"/>
  <c r="G5286" i="1" s="1"/>
  <c r="G5287" i="1" s="1"/>
  <c r="G5288" i="1" s="1"/>
  <c r="G5289" i="1" s="1"/>
  <c r="G5290" i="1" s="1"/>
  <c r="G5291" i="1" s="1"/>
  <c r="G5292" i="1" s="1"/>
  <c r="G5293" i="1" s="1"/>
  <c r="G5294" i="1" s="1"/>
  <c r="G5295" i="1" s="1"/>
  <c r="G5296" i="1" s="1"/>
  <c r="G5297" i="1" s="1"/>
  <c r="G5298" i="1" s="1"/>
  <c r="G5299" i="1" s="1"/>
  <c r="G5300" i="1" s="1"/>
  <c r="G5301" i="1" s="1"/>
  <c r="G5302" i="1" s="1"/>
  <c r="G5303" i="1" s="1"/>
  <c r="G5304" i="1" s="1"/>
  <c r="G5305" i="1" s="1"/>
  <c r="G5306" i="1" s="1"/>
  <c r="G5307" i="1" s="1"/>
  <c r="G5308" i="1" s="1"/>
  <c r="G5309" i="1" s="1"/>
  <c r="G5310" i="1" s="1"/>
  <c r="G5311" i="1" s="1"/>
  <c r="G5312" i="1" s="1"/>
  <c r="G5313" i="1" s="1"/>
  <c r="G5314" i="1" s="1"/>
  <c r="G5315" i="1" s="1"/>
  <c r="G5316" i="1" s="1"/>
  <c r="G5317" i="1" s="1"/>
  <c r="G5318" i="1" s="1"/>
  <c r="G5319" i="1" s="1"/>
  <c r="G5320" i="1" s="1"/>
  <c r="G5321" i="1" s="1"/>
  <c r="G5322" i="1" s="1"/>
  <c r="G5323" i="1" s="1"/>
  <c r="F5236" i="1"/>
  <c r="F1635" i="1"/>
  <c r="F1511" i="1"/>
  <c r="F1217" i="1"/>
  <c r="F1145" i="1"/>
  <c r="F1129" i="1"/>
  <c r="F766" i="1"/>
  <c r="F565" i="1"/>
  <c r="F564" i="1"/>
  <c r="F563" i="1"/>
  <c r="F546" i="1"/>
  <c r="C5" i="1" l="1"/>
  <c r="C4" i="1"/>
  <c r="D8" i="50"/>
  <c r="C6" i="1" l="1"/>
  <c r="D9" i="50"/>
  <c r="D4" i="50"/>
  <c r="D7" i="50"/>
  <c r="D6" i="50"/>
  <c r="D5" i="50"/>
  <c r="D10" i="50" l="1"/>
  <c r="R5" i="1" l="1"/>
  <c r="S4" i="1"/>
  <c r="C18" i="3" l="1"/>
  <c r="B18" i="3"/>
  <c r="D16" i="3"/>
  <c r="D5" i="3"/>
  <c r="D12" i="3"/>
  <c r="D14" i="3"/>
  <c r="D10" i="3"/>
  <c r="D8" i="3"/>
  <c r="D4" i="3"/>
  <c r="D6" i="3"/>
  <c r="D18" i="3" l="1"/>
</calcChain>
</file>

<file path=xl/comments1.xml><?xml version="1.0" encoding="utf-8"?>
<comments xmlns="http://schemas.openxmlformats.org/spreadsheetml/2006/main">
  <authors>
    <author>Auteur</author>
  </authors>
  <commentList>
    <comment ref="B155" authorId="0">
      <text>
        <r>
          <rPr>
            <b/>
            <sz val="9"/>
            <color indexed="81"/>
            <rFont val="Tahoma"/>
            <family val="2"/>
          </rPr>
          <t>Auteur:</t>
        </r>
        <r>
          <rPr>
            <sz val="9"/>
            <color indexed="81"/>
            <rFont val="Tahoma"/>
            <family val="2"/>
          </rPr>
          <t xml:space="preserve">
Tard suis rentré à la maison c'est le début des entretiens portant recrutement du personnel (juriste &amp; enqueteurs)PALF, Nicolas ,Stirve et julvain.</t>
        </r>
      </text>
    </comment>
    <comment ref="B156" authorId="0">
      <text>
        <r>
          <rPr>
            <b/>
            <sz val="9"/>
            <color indexed="81"/>
            <rFont val="Tahoma"/>
            <family val="2"/>
          </rPr>
          <t>Auteur:</t>
        </r>
        <r>
          <rPr>
            <sz val="9"/>
            <color indexed="81"/>
            <rFont val="Tahoma"/>
            <family val="2"/>
          </rPr>
          <t xml:space="preserve">
IL nous a permi d'avoir accès à l'espace pour entretenir des enqueteurs.</t>
        </r>
      </text>
    </comment>
    <comment ref="B177" authorId="0">
      <text>
        <r>
          <rPr>
            <b/>
            <sz val="9"/>
            <color indexed="81"/>
            <rFont val="Tahoma"/>
            <family val="2"/>
          </rPr>
          <t>Auteur:</t>
        </r>
        <r>
          <rPr>
            <sz val="9"/>
            <color indexed="81"/>
            <rFont val="Tahoma"/>
            <family val="2"/>
          </rPr>
          <t xml:space="preserve">
C'est la période d'entretien: l'achat était comme une location du lieu pour facilité des entretiens des enqueteurs (Nicolas et julvain).</t>
        </r>
      </text>
    </comment>
    <comment ref="B183" authorId="0">
      <text>
        <r>
          <rPr>
            <b/>
            <sz val="9"/>
            <color indexed="81"/>
            <rFont val="Tahoma"/>
            <family val="2"/>
          </rPr>
          <t>Auteur:</t>
        </r>
        <r>
          <rPr>
            <sz val="9"/>
            <color indexed="81"/>
            <rFont val="Tahoma"/>
            <family val="2"/>
          </rPr>
          <t xml:space="preserve">
C'est pour les entretiens des enqueteurs.</t>
        </r>
      </text>
    </comment>
    <comment ref="I531" authorId="0">
      <text>
        <r>
          <rPr>
            <b/>
            <sz val="9"/>
            <color indexed="81"/>
            <rFont val="Tahoma"/>
            <family val="2"/>
          </rPr>
          <t xml:space="preserve">Justificatif dans le mail de Maguelone </t>
        </r>
        <r>
          <rPr>
            <sz val="9"/>
            <color indexed="81"/>
            <rFont val="Tahoma"/>
            <family val="2"/>
          </rPr>
          <t xml:space="preserve">
</t>
        </r>
      </text>
    </comment>
    <comment ref="F550" authorId="0">
      <text>
        <r>
          <rPr>
            <b/>
            <sz val="9"/>
            <color indexed="81"/>
            <rFont val="Tahoma"/>
            <family val="2"/>
          </rPr>
          <t>Auteur:</t>
        </r>
        <r>
          <rPr>
            <sz val="9"/>
            <color indexed="81"/>
            <rFont val="Tahoma"/>
            <family val="2"/>
          </rPr>
          <t xml:space="preserve">
1500 !!</t>
        </r>
      </text>
    </comment>
    <comment ref="I577" authorId="0">
      <text>
        <r>
          <rPr>
            <b/>
            <sz val="9"/>
            <color indexed="81"/>
            <rFont val="Tahoma"/>
            <family val="2"/>
          </rPr>
          <t>Auteur:</t>
        </r>
        <r>
          <rPr>
            <sz val="9"/>
            <color indexed="81"/>
            <rFont val="Tahoma"/>
            <family val="2"/>
          </rPr>
          <t xml:space="preserve">
il faut par carte</t>
        </r>
      </text>
    </comment>
    <comment ref="I593" authorId="0">
      <text>
        <r>
          <rPr>
            <b/>
            <sz val="9"/>
            <color indexed="81"/>
            <rFont val="Tahoma"/>
            <family val="2"/>
          </rPr>
          <t>Auteur:</t>
        </r>
        <r>
          <rPr>
            <sz val="9"/>
            <color indexed="81"/>
            <rFont val="Tahoma"/>
            <family val="2"/>
          </rPr>
          <t xml:space="preserve">
CARNET DE RECU
</t>
        </r>
      </text>
    </comment>
    <comment ref="B667" authorId="0">
      <text>
        <r>
          <rPr>
            <b/>
            <sz val="9"/>
            <color indexed="81"/>
            <rFont val="Tahoma"/>
            <family val="2"/>
          </rPr>
          <t>Perrine: Sending by a friend of mine to investigator in Ivory Coast</t>
        </r>
        <r>
          <rPr>
            <sz val="9"/>
            <color indexed="81"/>
            <rFont val="Tahoma"/>
            <family val="2"/>
          </rPr>
          <t xml:space="preserve">
</t>
        </r>
      </text>
    </comment>
    <comment ref="B684" authorId="0">
      <text>
        <r>
          <rPr>
            <b/>
            <sz val="9"/>
            <color indexed="81"/>
            <rFont val="Tahoma"/>
            <family val="2"/>
          </rPr>
          <t>Perrine:</t>
        </r>
        <r>
          <rPr>
            <sz val="9"/>
            <color indexed="81"/>
            <rFont val="Tahoma"/>
            <family val="2"/>
          </rPr>
          <t xml:space="preserve">
Mission Cécile Bloch coming from Sénégal (SALF) for 10 days</t>
        </r>
      </text>
    </comment>
    <comment ref="B685" authorId="0">
      <text>
        <r>
          <rPr>
            <b/>
            <sz val="9"/>
            <color indexed="81"/>
            <rFont val="Tahoma"/>
            <family val="2"/>
          </rPr>
          <t xml:space="preserve">Perrine : </t>
        </r>
        <r>
          <rPr>
            <sz val="9"/>
            <color indexed="81"/>
            <rFont val="Tahoma"/>
            <family val="2"/>
          </rPr>
          <t xml:space="preserve">Mission Cécile Bloch coming from Sénégal (SALF) for 10 days
</t>
        </r>
      </text>
    </comment>
    <comment ref="B686" authorId="0">
      <text>
        <r>
          <rPr>
            <b/>
            <sz val="9"/>
            <color indexed="81"/>
            <rFont val="Tahoma"/>
            <family val="2"/>
          </rPr>
          <t xml:space="preserve">Perrine : </t>
        </r>
        <r>
          <rPr>
            <sz val="9"/>
            <color indexed="81"/>
            <rFont val="Tahoma"/>
            <family val="2"/>
          </rPr>
          <t xml:space="preserve">Mission Cécile Bloch coming from Sénégal (SALF) for 10 days
</t>
        </r>
      </text>
    </comment>
    <comment ref="B702" authorId="0">
      <text>
        <r>
          <rPr>
            <b/>
            <sz val="9"/>
            <color indexed="81"/>
            <rFont val="Tahoma"/>
            <family val="2"/>
          </rPr>
          <t xml:space="preserve">Perrine : </t>
        </r>
        <r>
          <rPr>
            <sz val="9"/>
            <color indexed="81"/>
            <rFont val="Tahoma"/>
            <family val="2"/>
          </rPr>
          <t xml:space="preserve">Mission Cécile Bloch coming from Sénégal (SALF) for 10 days
</t>
        </r>
      </text>
    </comment>
    <comment ref="B703" authorId="0">
      <text>
        <r>
          <rPr>
            <b/>
            <sz val="9"/>
            <color indexed="81"/>
            <rFont val="Tahoma"/>
            <family val="2"/>
          </rPr>
          <t xml:space="preserve">Perrine : </t>
        </r>
        <r>
          <rPr>
            <sz val="9"/>
            <color indexed="81"/>
            <rFont val="Tahoma"/>
            <family val="2"/>
          </rPr>
          <t xml:space="preserve">Mission Cécile Bloch coming from Sénégal (SALF) for 10 days
</t>
        </r>
      </text>
    </comment>
    <comment ref="B704" authorId="0">
      <text>
        <r>
          <rPr>
            <b/>
            <sz val="9"/>
            <color indexed="81"/>
            <rFont val="Tahoma"/>
            <family val="2"/>
          </rPr>
          <t xml:space="preserve">Perrine : </t>
        </r>
        <r>
          <rPr>
            <sz val="9"/>
            <color indexed="81"/>
            <rFont val="Tahoma"/>
            <family val="2"/>
          </rPr>
          <t xml:space="preserve">Mission Cécile Bloch coming from Sénégal (SALF) for 10 days
</t>
        </r>
      </text>
    </comment>
    <comment ref="B706" authorId="0">
      <text>
        <r>
          <rPr>
            <b/>
            <sz val="9"/>
            <color indexed="81"/>
            <rFont val="Tahoma"/>
            <family val="2"/>
          </rPr>
          <t xml:space="preserve">Perrine : </t>
        </r>
        <r>
          <rPr>
            <sz val="9"/>
            <color indexed="81"/>
            <rFont val="Tahoma"/>
            <family val="2"/>
          </rPr>
          <t>Mission Cécile Bloch coming from Sénégal (SALF) for 10 days</t>
        </r>
      </text>
    </comment>
    <comment ref="B707" authorId="0">
      <text>
        <r>
          <rPr>
            <b/>
            <sz val="9"/>
            <color indexed="81"/>
            <rFont val="Tahoma"/>
            <family val="2"/>
          </rPr>
          <t xml:space="preserve">Perrine : </t>
        </r>
        <r>
          <rPr>
            <sz val="9"/>
            <color indexed="81"/>
            <rFont val="Tahoma"/>
            <family val="2"/>
          </rPr>
          <t>Mission Cécile Bloch coming from Sénégal (SALF) for 10 days</t>
        </r>
      </text>
    </comment>
    <comment ref="B708" authorId="0">
      <text>
        <r>
          <rPr>
            <b/>
            <sz val="9"/>
            <color indexed="81"/>
            <rFont val="Tahoma"/>
            <family val="2"/>
          </rPr>
          <t xml:space="preserve">Perrine : </t>
        </r>
        <r>
          <rPr>
            <sz val="9"/>
            <color indexed="81"/>
            <rFont val="Tahoma"/>
            <family val="2"/>
          </rPr>
          <t xml:space="preserve">Mission Cécile Bloch coming from Sénégal (SALF) for 10 days
</t>
        </r>
      </text>
    </comment>
    <comment ref="B753" authorId="0">
      <text>
        <r>
          <rPr>
            <b/>
            <sz val="9"/>
            <color indexed="81"/>
            <rFont val="Tahoma"/>
            <family val="2"/>
          </rPr>
          <t>Auteur:</t>
        </r>
        <r>
          <rPr>
            <sz val="9"/>
            <color indexed="81"/>
            <rFont val="Tahoma"/>
            <family val="2"/>
          </rPr>
          <t xml:space="preserve">
dépos Lettre d'invitation à la Mairie
</t>
        </r>
      </text>
    </comment>
    <comment ref="B754" authorId="0">
      <text>
        <r>
          <rPr>
            <b/>
            <sz val="9"/>
            <color indexed="81"/>
            <rFont val="Tahoma"/>
            <family val="2"/>
          </rPr>
          <t>Auteur:</t>
        </r>
        <r>
          <rPr>
            <sz val="9"/>
            <color indexed="81"/>
            <rFont val="Tahoma"/>
            <family val="2"/>
          </rPr>
          <t xml:space="preserve">
Tentative de retrait Lettre d'invitation à la Mairie
</t>
        </r>
      </text>
    </comment>
  </commentList>
</comments>
</file>

<file path=xl/sharedStrings.xml><?xml version="1.0" encoding="utf-8"?>
<sst xmlns="http://schemas.openxmlformats.org/spreadsheetml/2006/main" count="39503" uniqueCount="3873">
  <si>
    <t>Date</t>
  </si>
  <si>
    <t>Details</t>
  </si>
  <si>
    <t>Type de dépenses</t>
  </si>
  <si>
    <t>Received</t>
  </si>
  <si>
    <t>Spent</t>
  </si>
  <si>
    <t>Balance</t>
  </si>
  <si>
    <t>Name</t>
  </si>
  <si>
    <t>Receipt</t>
  </si>
  <si>
    <t>Donor</t>
  </si>
  <si>
    <t>Bank fees</t>
  </si>
  <si>
    <t>Office</t>
  </si>
  <si>
    <t>UBA</t>
  </si>
  <si>
    <t>Transport</t>
  </si>
  <si>
    <t>Management</t>
  </si>
  <si>
    <t>Stirve</t>
  </si>
  <si>
    <t>Groupe Charden Farell</t>
  </si>
  <si>
    <t>Transfer fees</t>
  </si>
  <si>
    <t>Travel subsistence</t>
  </si>
  <si>
    <t>Legal</t>
  </si>
  <si>
    <t>Taxi</t>
  </si>
  <si>
    <t>Investigations</t>
  </si>
  <si>
    <t>i6</t>
  </si>
  <si>
    <t>Telephone</t>
  </si>
  <si>
    <t>Bérényce</t>
  </si>
  <si>
    <t>Office materials</t>
  </si>
  <si>
    <t>Achat Billet vol,i6</t>
  </si>
  <si>
    <t xml:space="preserve">Stirve </t>
  </si>
  <si>
    <t>Internet</t>
  </si>
  <si>
    <t>Food allowance</t>
  </si>
  <si>
    <t>Déplacement bureau-UBA-bureau</t>
  </si>
  <si>
    <t>EAGLE-US</t>
  </si>
  <si>
    <t>Julvain</t>
  </si>
  <si>
    <t>Achat carte Mtn julvain</t>
  </si>
  <si>
    <t>Déplacement bureau-City center-bureau</t>
  </si>
  <si>
    <t>Bonus</t>
  </si>
  <si>
    <t>Personnel</t>
  </si>
  <si>
    <t>Services</t>
  </si>
  <si>
    <t xml:space="preserve"> Charges on salaries transfer -UBA</t>
  </si>
  <si>
    <t>Lawyer fees</t>
  </si>
  <si>
    <t>Hotel</t>
  </si>
  <si>
    <t>Food</t>
  </si>
  <si>
    <t>Departement</t>
  </si>
  <si>
    <t>Recharge MTN</t>
  </si>
  <si>
    <t>Recharge Airtel</t>
  </si>
  <si>
    <t>APN</t>
  </si>
  <si>
    <t>Hotel:1 nuitee i6 p/n</t>
  </si>
  <si>
    <t>Transport local:maison-palf-moungali-palf-maison</t>
  </si>
  <si>
    <t>Transport local:maison-palf-total-moungali-mikalou-palf-total-maison</t>
  </si>
  <si>
    <t>PN-Dolisie</t>
  </si>
  <si>
    <t>Étiquettes de lignes</t>
  </si>
  <si>
    <t>Total général</t>
  </si>
  <si>
    <t>Étiquettes de colonnes</t>
  </si>
  <si>
    <t>Somme de Spent</t>
  </si>
  <si>
    <t>Total</t>
  </si>
  <si>
    <t>Déplacement domicile-Bureau-Chenile</t>
  </si>
  <si>
    <t>16.MOU.01.0001</t>
  </si>
  <si>
    <t>16.MOU.01.0008</t>
  </si>
  <si>
    <t xml:space="preserve">Billets avion Bzv-Pnr Bérényce et Julvain </t>
  </si>
  <si>
    <t>16.MOU.01.0005</t>
  </si>
  <si>
    <t>16.TEL.01.0002</t>
  </si>
  <si>
    <t>Déplacement taxi</t>
  </si>
  <si>
    <t>16.BED.01.0001</t>
  </si>
  <si>
    <t>16.BED.01.0004</t>
  </si>
  <si>
    <t>Domicile-Aeroport (Bzv)</t>
  </si>
  <si>
    <t>16.MIS.01.0001</t>
  </si>
  <si>
    <t>Aeroport-Aero gare (bere et julvain)</t>
  </si>
  <si>
    <t>16.MIS.01.0005</t>
  </si>
  <si>
    <t>Aero gare-Hotel (Dolisie)</t>
  </si>
  <si>
    <t>16.MIS.01.0002</t>
  </si>
  <si>
    <t>16.MIS.01.0003</t>
  </si>
  <si>
    <t>16.MOU.01.0004</t>
  </si>
  <si>
    <t>Hotel-DDEFN (Berenyce et julvain)</t>
  </si>
  <si>
    <t>DDEFN-Cyber-</t>
  </si>
  <si>
    <t>DDEFN-Charden Farell-Parquet</t>
  </si>
  <si>
    <t>Cabinet d'Avocat-Hotel</t>
  </si>
  <si>
    <t>Transport local:maison-aeroport-hotel</t>
  </si>
  <si>
    <t>Food allowance:1 jour ,i6 p/n</t>
  </si>
  <si>
    <t>16.BED.01.0002</t>
  </si>
  <si>
    <t>16.BED.01.0003</t>
  </si>
  <si>
    <t>Transport local:hotel-la ville-grand marche-port-</t>
  </si>
  <si>
    <t>Hotel-secretariat-Cabinet d'Avocat</t>
  </si>
  <si>
    <t>Cabinet - Parquet -DDEFN (Berenyce et julvain)</t>
  </si>
  <si>
    <t>DDEFN-Charden -DDEFN (Berenyce et julvain)</t>
  </si>
  <si>
    <t>Commission sur émission chèque</t>
  </si>
  <si>
    <t>16.UBA.01.0014</t>
  </si>
  <si>
    <t>HP cartouche 122 black</t>
  </si>
  <si>
    <t>Déplacement en ville</t>
  </si>
  <si>
    <t>Médicament</t>
  </si>
  <si>
    <t>16.MOU.01.0009</t>
  </si>
  <si>
    <t xml:space="preserve">Billets avion Pnr-Bzv Bérényce et Julvain </t>
  </si>
  <si>
    <t>Hotel-DDEFN-Cabinet Avocat</t>
  </si>
  <si>
    <t>Cabinet Avocat-TGI-Hotel</t>
  </si>
  <si>
    <t>Transport local:hotel-la ville-grand marche-les quartier</t>
  </si>
  <si>
    <t>Transport local:hotel-la ville-tie-tie-port- movis-hotel</t>
  </si>
  <si>
    <t>Hotel-gare routiere</t>
  </si>
  <si>
    <t>Dolisie-Pointe noire</t>
  </si>
  <si>
    <t>Gare routiere-Hotel (Pointe noire)</t>
  </si>
  <si>
    <t>Hotel-Aeroport</t>
  </si>
  <si>
    <t>Aeropoert-Domicile</t>
  </si>
  <si>
    <t>Transport local:hotel-la ville-tie-tie-port- grd maeche-hotel</t>
  </si>
  <si>
    <t>Transport local:hotel-la ville-tie-tie-port- grd maeche-hotel-tie-tie-hotel</t>
  </si>
  <si>
    <t xml:space="preserve">Déplacement taxi </t>
  </si>
  <si>
    <t>Ruddy</t>
  </si>
  <si>
    <t>Transport local:hotel-la ville-tie-tie-hotel-tie-tie-hotel</t>
  </si>
  <si>
    <t>16.BED.01.0005</t>
  </si>
  <si>
    <t>Transport local:hotel-la ville-tie-tie-fouarre-gd marche-tie-tie-hotel</t>
  </si>
  <si>
    <t>Transport local:hotel-la ville-tie-tie-port-hotel-tie-tie-hotel</t>
  </si>
  <si>
    <t>HP122 couleur &amp; classeur</t>
  </si>
  <si>
    <t>Passport julvain</t>
  </si>
  <si>
    <t>16.MIS.01.0006</t>
  </si>
  <si>
    <t>Office-Prefecture-Office julvain</t>
  </si>
  <si>
    <t xml:space="preserve">Activation forfait internet </t>
  </si>
  <si>
    <t>16.INT.01.0002</t>
  </si>
  <si>
    <t>Déplacement taxi Rheena;Berenyce &amp; Stirve</t>
  </si>
  <si>
    <t>Transport local:hotel-fd-tie-tie-aeroport-total-maison</t>
  </si>
  <si>
    <t>Remb. Frais visa Reena</t>
  </si>
  <si>
    <t>16.NAB.01.0013</t>
  </si>
  <si>
    <t xml:space="preserve">Feeding </t>
  </si>
  <si>
    <t>Déplacement taxi-Stirve</t>
  </si>
  <si>
    <t>Déplacement et autres frais Nicolas</t>
  </si>
  <si>
    <t>16.CHA.01.0001</t>
  </si>
  <si>
    <t>Office-Resta-Office-Domicile (Tard)</t>
  </si>
  <si>
    <t>Achat de boissons</t>
  </si>
  <si>
    <t>16.MIS.01.0007</t>
  </si>
  <si>
    <t>Transport local:maison-palf-case-palf-maison</t>
  </si>
  <si>
    <t>Transport local:maison-palf-case-palf-mtn-palf-maison</t>
  </si>
  <si>
    <t>Transport local:maison-palf-mikalou-palf-maison</t>
  </si>
  <si>
    <t>Office-Resto-Office</t>
  </si>
  <si>
    <t>Office-Domicile (Tard)</t>
  </si>
  <si>
    <t>SMS charges Dec 2015-UBA</t>
  </si>
  <si>
    <t>HP122; Boisson &amp; outils d'entretien</t>
  </si>
  <si>
    <t>Food allowance Rheena (10 jours)</t>
  </si>
  <si>
    <t>Frais d'entretien bureau PALF</t>
  </si>
  <si>
    <t>Jus et Cristal</t>
  </si>
  <si>
    <t>16.MOU.01.0013</t>
  </si>
  <si>
    <t>Office-Restaurant-Office (Nicolas et julvain)</t>
  </si>
  <si>
    <t>Achat boissons</t>
  </si>
  <si>
    <t>Transport local:maison-palf-mikalou-palf-case-maison</t>
  </si>
  <si>
    <t>Transport local:maison-palf-la gard-mikalou-palf-case-maison</t>
  </si>
  <si>
    <t>16.MIS.01.0004</t>
  </si>
  <si>
    <t xml:space="preserve">Achat de de boissons </t>
  </si>
  <si>
    <t xml:space="preserve">Billets avion Bzv-Pnr  Julvain </t>
  </si>
  <si>
    <t>16.MOU.01.0002</t>
  </si>
  <si>
    <t>transport local: maison-guest passage, PALF-maison</t>
  </si>
  <si>
    <t>transport local: maison-PALF, PALF-maison</t>
  </si>
  <si>
    <t>Telephone Blackberry 9900</t>
  </si>
  <si>
    <t>Aeroport-Hotel-Cabinet Avocat-DDEFPK</t>
  </si>
  <si>
    <t>DDEFPK-TGI-Hotel</t>
  </si>
  <si>
    <t>16.MIS.O1.0003</t>
  </si>
  <si>
    <t>Transport local:maison-palf-la -mikalou-palf--maison</t>
  </si>
  <si>
    <t>Hotel-Aeroprt Pointe noire</t>
  </si>
  <si>
    <t>Aeroport-Domicile</t>
  </si>
  <si>
    <t xml:space="preserve">Frais courses taxi </t>
  </si>
  <si>
    <t>Food allowance Rheena (10 jours): 29/01 to 07/02</t>
  </si>
  <si>
    <t>Office-Agence Ethiopiane-Office</t>
  </si>
  <si>
    <t>Office-Mtn-Office</t>
  </si>
  <si>
    <t>Pénalités pour report voyage Nicolas</t>
  </si>
  <si>
    <t>Cartes de visite et rame de papier</t>
  </si>
  <si>
    <t>Hebergement &amp; restauration Nicolas</t>
  </si>
  <si>
    <t>16.CHA.01.0003</t>
  </si>
  <si>
    <t>2 Etuis Black berry</t>
  </si>
  <si>
    <t xml:space="preserve"> Achat du charger de  ordinateur</t>
  </si>
  <si>
    <t>16.BED.01.0006</t>
  </si>
  <si>
    <t>transport local: maison-guest passage, PALF-Hotel Royal, PALF-maison</t>
  </si>
  <si>
    <t>HP 122 Noir &amp; Rame de papier</t>
  </si>
  <si>
    <t xml:space="preserve">Office-Restaurant-Office </t>
  </si>
  <si>
    <t>Arrêté compte Janvier 2016</t>
  </si>
  <si>
    <t>transport local: maison-guest passage</t>
  </si>
  <si>
    <t xml:space="preserve"> Development des photos en formatA4</t>
  </si>
  <si>
    <t>Transport local:maison-palf-case-palf-labo photos-maison</t>
  </si>
  <si>
    <t>Transport local:maison-case p-maison</t>
  </si>
  <si>
    <t>Union européenne</t>
  </si>
  <si>
    <t>BONDERMAN(WCS-CONGO)</t>
  </si>
  <si>
    <t>THE ASPINALL FOUNDATION</t>
  </si>
  <si>
    <t>WWF Netherlands(Dogs program)</t>
  </si>
  <si>
    <t>EAGLE-US/USFWS</t>
  </si>
  <si>
    <t>Office-Agence (Air Congo)-Office</t>
  </si>
  <si>
    <t>16.MIS.02.0001</t>
  </si>
  <si>
    <t>EAGLE-USFWS</t>
  </si>
  <si>
    <t>Maison d'arret-Agence (Air Congo)-Office</t>
  </si>
  <si>
    <t>Achat de carte julvain</t>
  </si>
  <si>
    <t>16.MIS.02.0004</t>
  </si>
  <si>
    <t>16.BED.02.0001</t>
  </si>
  <si>
    <t>Déplacement taxi-Samba</t>
  </si>
  <si>
    <t>16.MOU.02.0001</t>
  </si>
  <si>
    <t>16.TEL.02.0002</t>
  </si>
  <si>
    <t>16.MAK.02.0010</t>
  </si>
  <si>
    <t>Déplacement bureau-city center-bureau</t>
  </si>
  <si>
    <t>16.MOU.02.0008</t>
  </si>
  <si>
    <t>Déplacement bureau-Ecair-bureau</t>
  </si>
  <si>
    <t>Billets Bzv-Pnr Bérényce &amp; Julvain</t>
  </si>
  <si>
    <t>16.MOU.02.0005</t>
  </si>
  <si>
    <t>2 Carnet de reçus</t>
  </si>
  <si>
    <t>Banane; côte et jus</t>
  </si>
  <si>
    <t>16.MOU.02.0007</t>
  </si>
  <si>
    <t>SMS charges Janv 2016-UBA</t>
  </si>
  <si>
    <t>16.UBA.02.0014</t>
  </si>
  <si>
    <t>Maison-aeroport-hotel-DDEF-cybert-2cybert -oci-hotel</t>
  </si>
  <si>
    <t>16.MIA.02.0001</t>
  </si>
  <si>
    <t>Transport local:maison-palf-case-hotel bold-palf-burotop-palf-maison</t>
  </si>
  <si>
    <t>Aeroport-Hotel (Dolisie)</t>
  </si>
  <si>
    <t>16.MIS.02.0003</t>
  </si>
  <si>
    <t>16.MIS.02.0002</t>
  </si>
  <si>
    <t>Taxi Bureau journal officil direction de la gendarmeri pour recherche documents couvrant le detachement d'un agent en uniforme aupres d'une  o.n.g(demandee par arthur)</t>
  </si>
  <si>
    <t>Ewing</t>
  </si>
  <si>
    <t>Hotel-Secretariat-DDEFNiari</t>
  </si>
  <si>
    <t>Photocopie des documents (Kits juridique)</t>
  </si>
  <si>
    <t>16.MIS.02.0005</t>
  </si>
  <si>
    <t>Hotel-radio mayombe-radio RTNA-hotel</t>
  </si>
  <si>
    <t>Impession plus copie</t>
  </si>
  <si>
    <t>16.MIA.02.0007</t>
  </si>
  <si>
    <t>16.MOU.02.0004</t>
  </si>
  <si>
    <t>16.MOU.02.0018</t>
  </si>
  <si>
    <t>1 ampoule pour Bureau</t>
  </si>
  <si>
    <t>Virement salaire Janvier-Stirve</t>
  </si>
  <si>
    <t>16.MOU.02.0009</t>
  </si>
  <si>
    <t>Virement salaire Janvier-i6</t>
  </si>
  <si>
    <t>16.BED.02.0003</t>
  </si>
  <si>
    <t>Virement salaire Janvier-Mésange</t>
  </si>
  <si>
    <t>16.CIG.02.0011</t>
  </si>
  <si>
    <t>Virement salaire Janvier-Bérényce</t>
  </si>
  <si>
    <t>16.MIA.02.0003</t>
  </si>
  <si>
    <t>Hotel-DDEF-radio-charden farrel-hotel</t>
  </si>
  <si>
    <t>Interview</t>
  </si>
  <si>
    <t>16.MIA.02.0005</t>
  </si>
  <si>
    <t>16.MIA.02.0004</t>
  </si>
  <si>
    <t>DDEFNiari-Hotel (Berenyce et moi)</t>
  </si>
  <si>
    <t>Hotel-Agence (GCF)-Hotel</t>
  </si>
  <si>
    <t>Crédit MTN</t>
  </si>
  <si>
    <t>oui</t>
  </si>
  <si>
    <t>Légalisation lettres d'invitation Luc et Perrine</t>
  </si>
  <si>
    <t>Guardian Allowance Janvier 2016 -Robert</t>
  </si>
  <si>
    <t>16.MOU.02.0013</t>
  </si>
  <si>
    <t>Guardian Allowance Janvier 2016 -Ciryl</t>
  </si>
  <si>
    <t>Déplacement taxi Bureau-Case Palf-Maison</t>
  </si>
  <si>
    <t>Billets Bzv-Pnr-Bzv Bérényce</t>
  </si>
  <si>
    <t>Crédit MTN pour couvrir la communication avec arthur et son agent transitaire  pour affaire d'un collis d'uniformes en provenance de paris</t>
  </si>
  <si>
    <t>Hotel-Palais de justice-Hotel</t>
  </si>
  <si>
    <t>Hotel-garre routiere-TGI-hotel-depeche de brazza-TGI-hotel</t>
  </si>
  <si>
    <t>Dolisie- PN</t>
  </si>
  <si>
    <t>Publication d'un monture de deux articles</t>
  </si>
  <si>
    <t>Hotel-Depeche de brazza-radio pn-casino-hotel-aeroport-maison</t>
  </si>
  <si>
    <t>Hotel- gare routière (Dolisie)</t>
  </si>
  <si>
    <t>Transport intercity: Dolisie-Pointe noire</t>
  </si>
  <si>
    <t>16.MIS.02.0006</t>
  </si>
  <si>
    <t>Fourniture (Achat carnet de reçu)</t>
  </si>
  <si>
    <t>16.BED.02.0002</t>
  </si>
  <si>
    <t>Transport local:maison-palf-maison</t>
  </si>
  <si>
    <t xml:space="preserve">Credit MTN </t>
  </si>
  <si>
    <t>Allowance Janvier 2016-Julvain</t>
  </si>
  <si>
    <t>16.MIS.02.0013</t>
  </si>
  <si>
    <t>Food allowance Rheena (10 jours): 08 to 29/02</t>
  </si>
  <si>
    <t>16.NAB.02.0013</t>
  </si>
  <si>
    <t>Déplacement bureau-OCH-bureau</t>
  </si>
  <si>
    <t>Bureau-semaine afr-bureau top-marche mougli-bureau</t>
  </si>
  <si>
    <t>Achat  registre</t>
  </si>
  <si>
    <t>Bureau - bureau top-bureau</t>
  </si>
  <si>
    <t>Transport local:maison-palf-burotop-maison</t>
  </si>
  <si>
    <t>Bureau-marche total-bureau</t>
  </si>
  <si>
    <t xml:space="preserve"> 3 DocumentS relier</t>
  </si>
  <si>
    <t>Taxi maison d'arret pour visite(detenu STIBA)</t>
  </si>
  <si>
    <t>Déplacement Maison-BCI-Bureau</t>
  </si>
  <si>
    <t>Achat produits pharmaceutique</t>
  </si>
  <si>
    <t>16.MIS.02.0007</t>
  </si>
  <si>
    <t>Bureau-semaine afr-la base-office</t>
  </si>
  <si>
    <t xml:space="preserve">Publication </t>
  </si>
  <si>
    <t>Achat billet d'avion Brazzaville/Nairobi</t>
  </si>
  <si>
    <t>Perrine Odier</t>
  </si>
  <si>
    <t>OUI</t>
  </si>
  <si>
    <t>Main d'œuvre réparation serrure</t>
  </si>
  <si>
    <t>Canot Laperche</t>
  </si>
  <si>
    <t>Main d'œuvre électricien</t>
  </si>
  <si>
    <t>Taxi airport/Hippocampe</t>
  </si>
  <si>
    <t>Achat carte sim + crédit téléphone</t>
  </si>
  <si>
    <t>Taxi Avocat/Hippocampe</t>
  </si>
  <si>
    <t>Taxi MTN/bureau</t>
  </si>
  <si>
    <t>Office-Agence (Ecair)-Office (Achat billet)</t>
  </si>
  <si>
    <t>Office-Cabinet d'avocat Mtre Deviller (perrine,berenyce,ewing et julvain)</t>
  </si>
  <si>
    <t>Cabinet d'avocat-Domicile</t>
  </si>
  <si>
    <t>taxi Bureau cabinet jouridique maitre De villers(prendre conseil au sujet de l'affaire STIBA detenu sorti de la maison d'arret de Brazzaville journal officil direction de la gendarmeri pour recherche documents couvrant le detachement d'un agent en uniforme aupres d'une  o.n.g(demandee par arthur)</t>
  </si>
  <si>
    <t>Aeroport-Hotel (pointe-noire)</t>
  </si>
  <si>
    <t>Hotel-DDEFPK-Cabinet Karl-Hotel</t>
  </si>
  <si>
    <t>5000 carte regarde MTN TEL</t>
  </si>
  <si>
    <t>Taxi Hippocampe Bureau</t>
  </si>
  <si>
    <t>Taxi Bureau Min eaux et forets</t>
  </si>
  <si>
    <t>Taxi Min eaux et foret Bureau</t>
  </si>
  <si>
    <t>Taxi Min eaux et foret Hippocampe</t>
  </si>
  <si>
    <t>Taxi Bureau Hippocampe</t>
  </si>
  <si>
    <t>Hotel-TGI (Pointe-Noire)-Hotel</t>
  </si>
  <si>
    <t>Bureau-BCI-bureau</t>
  </si>
  <si>
    <t>Déplacement Bureau-TAF</t>
  </si>
  <si>
    <t>Reproduction des photos Berthin &amp; Stirve</t>
  </si>
  <si>
    <t>Déplacement BCI-Orchidée N-Bureau</t>
  </si>
  <si>
    <t>Déplacement Maison-centre ville-TAF</t>
  </si>
  <si>
    <t>Printer Laser HPM127</t>
  </si>
  <si>
    <t>Déplacement Bureau-Maison</t>
  </si>
  <si>
    <t>Hotel-Aeroport (P.N)</t>
  </si>
  <si>
    <t>Taxi Office/Chez Noura meeting avec Matthieu et Bertin, Luc</t>
  </si>
  <si>
    <t>Maison/Office</t>
  </si>
  <si>
    <t>Credit MTN Internet</t>
  </si>
  <si>
    <t>Office/Hippocampe</t>
  </si>
  <si>
    <t>Hippocampe/Maison</t>
  </si>
  <si>
    <t>Transport local:maison-palf- virage maya-maya-IFC-bacongo-palf-maison</t>
  </si>
  <si>
    <t>Maison/Ministère Eaux-et-Forets</t>
  </si>
  <si>
    <t>Min/Office</t>
  </si>
  <si>
    <t>Office/ credit congolais</t>
  </si>
  <si>
    <t>crédit congolais/MTN</t>
  </si>
  <si>
    <t>MTN/Office</t>
  </si>
  <si>
    <t>Transfert Credit MTN Internet</t>
  </si>
  <si>
    <t>Office/home</t>
  </si>
  <si>
    <t>Transport local:maison-palf -bacongo-palf-maison</t>
  </si>
  <si>
    <t>Bureau-ecaire-bureau</t>
  </si>
  <si>
    <t>Credit MTN</t>
  </si>
  <si>
    <t xml:space="preserve">Credit MTN pour l'envoi de dossiers a Cecil neel </t>
  </si>
  <si>
    <t>Maison-aeroport-fond sté sté-mont mcaba-hotel</t>
  </si>
  <si>
    <t>Transport local:maison-palf-IFC-bayardele-palf-maison</t>
  </si>
  <si>
    <t>Home/Office</t>
  </si>
  <si>
    <t>Carte MTN</t>
  </si>
  <si>
    <t xml:space="preserve">Repas </t>
  </si>
  <si>
    <t>marché Bouémba/office</t>
  </si>
  <si>
    <t>Recharge MTN-Perrine &amp; BB Julvain</t>
  </si>
  <si>
    <t>Recharge MTN pour renewal forfait BB Julvain</t>
  </si>
  <si>
    <t>Reliure rapport PALF</t>
  </si>
  <si>
    <t>Rame de papier</t>
  </si>
  <si>
    <t>HP122 noir &amp; couleur</t>
  </si>
  <si>
    <t xml:space="preserve">Taxi Office/ Marché Bouemba/ Garre PK Mfilou </t>
  </si>
  <si>
    <t>I48L</t>
  </si>
  <si>
    <t>GarePK Mfilou</t>
  </si>
  <si>
    <t xml:space="preserve">Credit Airtel </t>
  </si>
  <si>
    <t>Repas</t>
  </si>
  <si>
    <t xml:space="preserve">MTN forfait </t>
  </si>
  <si>
    <t>Transport local:maison-palf-buro top-encien radio-palf-maison</t>
  </si>
  <si>
    <t>Hotel-DDEF-cabinet avocat-TGI-restaurant- cabinet avocat-DDEF- hotel</t>
  </si>
  <si>
    <t>Honoraire d'avocat cas BABOUTILA (reliquat)</t>
  </si>
  <si>
    <t>16.MIA.02.0006</t>
  </si>
  <si>
    <t>Transport local:maison-palf-la ville-total-chardon farel-palf</t>
  </si>
  <si>
    <t xml:space="preserve">Office/Aspinall Foundation </t>
  </si>
  <si>
    <t>Aspinall Foundation/ Office</t>
  </si>
  <si>
    <t>Marché Total/office</t>
  </si>
  <si>
    <t xml:space="preserve">Taxi Mamiwatta à Yoto </t>
  </si>
  <si>
    <t xml:space="preserve">Taxi Yoro à Thomas Sankara </t>
  </si>
  <si>
    <t xml:space="preserve">Taxi Thomas Sankara Rdt Point Mampassi </t>
  </si>
  <si>
    <t xml:space="preserve">Taxi Mampassi /Bureau </t>
  </si>
  <si>
    <t>Déplacement pour achat produits PCR</t>
  </si>
  <si>
    <t>Hotel-gare routiere-hotel-aeroport-maison</t>
  </si>
  <si>
    <t>Déplacement Bureau-TAF-Mairie Pto pto-bureau</t>
  </si>
  <si>
    <t>Légalisation lettre d'invitation Danielle</t>
  </si>
  <si>
    <t>Home/office</t>
  </si>
  <si>
    <t>16.BED.02.0004</t>
  </si>
  <si>
    <t>Marché poto-poto/office</t>
  </si>
  <si>
    <t>Marché plateaux ville/off</t>
  </si>
  <si>
    <t>Marché TOMA-SANK</t>
  </si>
  <si>
    <t>Marché plateaux-aeroport</t>
  </si>
  <si>
    <t>Aeropor-et port yoro</t>
  </si>
  <si>
    <t>yoro-bouemba</t>
  </si>
  <si>
    <t>Dragage bureaux</t>
  </si>
  <si>
    <t>carte warid</t>
  </si>
  <si>
    <t>Bureau-depeche de brazzaville-bureau</t>
  </si>
  <si>
    <t>Publication annoce au Depeche de brazzaville</t>
  </si>
  <si>
    <t>Déplacements Reena</t>
  </si>
  <si>
    <t>16.NAB.02.0001</t>
  </si>
  <si>
    <t>Recharge MTN Reena</t>
  </si>
  <si>
    <t>16.NAB.02.0003</t>
  </si>
  <si>
    <t>achat tenues investigations</t>
  </si>
  <si>
    <t>achat 2 chemises investigations i6</t>
  </si>
  <si>
    <t xml:space="preserve">Food allowance Rheena </t>
  </si>
  <si>
    <t>USFWS Dogs</t>
  </si>
  <si>
    <t>Grants Reçus</t>
  </si>
  <si>
    <t>Dépenses</t>
  </si>
  <si>
    <t>Solde</t>
  </si>
  <si>
    <t>Bailleur</t>
  </si>
  <si>
    <t>PCR</t>
  </si>
  <si>
    <t>Liste des bailleurs du  Programme Chiens Renifleurs</t>
  </si>
  <si>
    <t>Période: années 2015 et 2016</t>
  </si>
  <si>
    <t>Somme de Received</t>
  </si>
  <si>
    <t>Taxi Maison-Bureau-Maison</t>
  </si>
  <si>
    <t>16.MOU.03.0001</t>
  </si>
  <si>
    <t>CONGO</t>
  </si>
  <si>
    <t>Salaire Février-Julvain</t>
  </si>
  <si>
    <t>16.MIS.03.0013</t>
  </si>
  <si>
    <t>Main d'œuvre réparation verrou</t>
  </si>
  <si>
    <t>16.MOU.03.0008</t>
  </si>
  <si>
    <t xml:space="preserve">Recharge MTN </t>
  </si>
  <si>
    <t>16.TEL.03.0002</t>
  </si>
  <si>
    <t>Taxi Maison-TAF-Potopoto-Bureau</t>
  </si>
  <si>
    <t>Taxi Bureau-Potopoto-DGST-BCI-Bureau</t>
  </si>
  <si>
    <t>Taxi Office meeting to visit the house</t>
  </si>
  <si>
    <t>Taxi visit houses / office</t>
  </si>
  <si>
    <t xml:space="preserve">Frais de prospection pour appartement </t>
  </si>
  <si>
    <t>Marché port yoro/office</t>
  </si>
  <si>
    <t>Marché Mikalou/office</t>
  </si>
  <si>
    <t>Marché plateaux/office</t>
  </si>
  <si>
    <t>Marché poto poto/office</t>
  </si>
  <si>
    <t>16.BED.03.0001</t>
  </si>
  <si>
    <t>Taxi Maison-DGST-centre ville-Bureau</t>
  </si>
  <si>
    <t>Taxi Maison-Bureau-UBA-Bureau</t>
  </si>
  <si>
    <t>Journal officiel-semaine afr-bureau</t>
  </si>
  <si>
    <t>16.MIA.03.0001</t>
  </si>
  <si>
    <t xml:space="preserve">Achat  encre pour imprimante </t>
  </si>
  <si>
    <t>16.BED.03.0003</t>
  </si>
  <si>
    <t>Transport local:maison-palf-la ville-total-airtel-palf-maison</t>
  </si>
  <si>
    <t>Marché ouenzé/office</t>
  </si>
  <si>
    <t>Aeroport-maya-maya</t>
  </si>
  <si>
    <t>Aeroport-Bureau</t>
  </si>
  <si>
    <t>Marché Texaco/office</t>
  </si>
  <si>
    <t>Port mami wata /viaduc</t>
  </si>
  <si>
    <t>Office/ Saint Nicolas pour vérifier l'endroit d'interview</t>
  </si>
  <si>
    <t>Saint Nicolas/Office</t>
  </si>
  <si>
    <t xml:space="preserve">Office/Location immeuble </t>
  </si>
  <si>
    <t>Location immeuble/ Office</t>
  </si>
  <si>
    <t xml:space="preserve">Avance sur caution de l'appartement </t>
  </si>
  <si>
    <t>Rent &amp; Utilities</t>
  </si>
  <si>
    <t xml:space="preserve">oui </t>
  </si>
  <si>
    <t>Marché Moukondo/office</t>
  </si>
  <si>
    <t>Retour Bureau</t>
  </si>
  <si>
    <t>Marché Moungali</t>
  </si>
  <si>
    <t xml:space="preserve">Port / ATC </t>
  </si>
  <si>
    <t>Transport local:maison-palf-l hopital-palf-labo photo-palf-maison</t>
  </si>
  <si>
    <t>Developement  photos</t>
  </si>
  <si>
    <t>16.BED.03.0002</t>
  </si>
  <si>
    <t>Taxi palais de justice Bureau</t>
  </si>
  <si>
    <t>Médicaments Stirve</t>
  </si>
  <si>
    <t>16.MOU.03.0009</t>
  </si>
  <si>
    <t>Bureau/Bacongo</t>
  </si>
  <si>
    <t>Bacongo/marché ouenzé</t>
  </si>
  <si>
    <t>Ouenzé/ Dragage</t>
  </si>
  <si>
    <t>Marché pk/office</t>
  </si>
  <si>
    <t>retour bureau</t>
  </si>
  <si>
    <t xml:space="preserve">Mtn Crédit </t>
  </si>
  <si>
    <t>SMS charges Fev 2016-UBA</t>
  </si>
  <si>
    <t>16.UBA.03.0014</t>
  </si>
  <si>
    <t>Credit MTN pour la communication au service</t>
  </si>
  <si>
    <t>Frais d'hospitalisation</t>
  </si>
  <si>
    <t>Office/Lieu Interviwe Palais Nicolas</t>
  </si>
  <si>
    <t>Lieu Interviews palais Nicolas/ Office</t>
  </si>
  <si>
    <t>Office/CHU</t>
  </si>
  <si>
    <t>CHU/banque</t>
  </si>
  <si>
    <t>banque/ Office</t>
  </si>
  <si>
    <t>Office/Home</t>
  </si>
  <si>
    <t>Marché bouémba/office</t>
  </si>
  <si>
    <t>Achat  de carnet de facture</t>
  </si>
  <si>
    <t>Transport local:maison-palf-moungali-total-bouro-total-palf-maison</t>
  </si>
  <si>
    <t>Transport local:maison-palf-congo pharmacie-yes club-scab-palf-maison</t>
  </si>
  <si>
    <t>Aeroport Maya-Maya</t>
  </si>
  <si>
    <t>Counter cheque charges</t>
  </si>
  <si>
    <t>Caution de 2 mois pour l'appart</t>
  </si>
  <si>
    <t xml:space="preserve">Comission </t>
  </si>
  <si>
    <t>Home/Office Office/home</t>
  </si>
  <si>
    <t>Office/interview batignole</t>
  </si>
  <si>
    <t xml:space="preserve">interview batignole / Plateaux des 15 ans </t>
  </si>
  <si>
    <t>Plateau des 15 ans/office</t>
  </si>
  <si>
    <t>Office / appartement pharmacie jagger/ Office</t>
  </si>
  <si>
    <t>Pavillon nicolas - bureau</t>
  </si>
  <si>
    <t>Reliure</t>
  </si>
  <si>
    <t>16.MIA.03.0007</t>
  </si>
  <si>
    <t>Office/home/office</t>
  </si>
  <si>
    <t>Office/ kenya airways</t>
  </si>
  <si>
    <t xml:space="preserve">Kenya airways/ CHU Stirve </t>
  </si>
  <si>
    <t>CHU Stirve/office</t>
  </si>
  <si>
    <t xml:space="preserve">Kenya airways décalage billet retour Perrine Kenya </t>
  </si>
  <si>
    <t>centre ville</t>
  </si>
  <si>
    <t>Transport local:maison-palf-total-palf-maison</t>
  </si>
  <si>
    <t>Achat  des cartons pour le demenagement Et du scocht pour coler les cartons</t>
  </si>
  <si>
    <t>Transport local:maison-palf-total-angola libre-palf-maison</t>
  </si>
  <si>
    <t>Marché poto poto/officeTransport</t>
  </si>
  <si>
    <t>place de la gare</t>
  </si>
  <si>
    <t>port</t>
  </si>
  <si>
    <t>Photocopie Journal officiel</t>
  </si>
  <si>
    <t>Bureau-depeche de brazzaville-maison</t>
  </si>
  <si>
    <t>Publication d'appel d'offre</t>
  </si>
  <si>
    <t>16.MIA.03.0005</t>
  </si>
  <si>
    <t>Canapé Liane/ 2Lits bois blancs, Nsana Omer SA</t>
  </si>
  <si>
    <t>Avance 2 x Bureau Bois blanc</t>
  </si>
  <si>
    <t xml:space="preserve">Achat 2 matelas pour logement coordination </t>
  </si>
  <si>
    <t>Home_Office_Home</t>
  </si>
  <si>
    <t>Office / appartement pharmacie jagger</t>
  </si>
  <si>
    <t>appartement pharmacie jagger/ station totale matelas</t>
  </si>
  <si>
    <t>Station totale matelas/ appartement pharmacie jagger</t>
  </si>
  <si>
    <t>pharmacie jagger/chez noura (Berthin)</t>
  </si>
  <si>
    <t>Chez Noura (Berthin)/office</t>
  </si>
  <si>
    <t xml:space="preserve">Bifouity-  N-Bureau </t>
  </si>
  <si>
    <t>Transport local:maison-total-palf-av matsoua-palf</t>
  </si>
  <si>
    <t xml:space="preserve">12 verres, 2 couteaux, 1 sac (poche pour transport) </t>
  </si>
  <si>
    <t xml:space="preserve">6 assiettes plates, 3 assiettes creuses, 2 couteaux à dents, 1 décapsuleur </t>
  </si>
  <si>
    <t>6 fourchettes/4cuillères</t>
  </si>
  <si>
    <t>6 cups</t>
  </si>
  <si>
    <t xml:space="preserve">seau </t>
  </si>
  <si>
    <t>1 bouilloire</t>
  </si>
  <si>
    <t xml:space="preserve">4 éponges </t>
  </si>
  <si>
    <t>Plateau des 15 ans/Marché Totale(achat matériels appartement)</t>
  </si>
  <si>
    <t>crédit MTN</t>
  </si>
  <si>
    <t>Taxi Bureau-UBA-Bureau</t>
  </si>
  <si>
    <t>Taxi Bureau-Nouveau bureau-Centre ville-Bureau</t>
  </si>
  <si>
    <t>Frais prestations entretien bureau PALF</t>
  </si>
  <si>
    <t>Taxi Bureau-OCH-Bureau</t>
  </si>
  <si>
    <t>Office/ambassade de France/pffice</t>
  </si>
  <si>
    <t>Bureau/Marché bouro</t>
  </si>
  <si>
    <t>Marché bouro/PORT</t>
  </si>
  <si>
    <t>PORT OUENZé /BUR</t>
  </si>
  <si>
    <t>Transport local:maison-total-palf-centre sportif-palf-maison</t>
  </si>
  <si>
    <t xml:space="preserve">Réliure des documents </t>
  </si>
  <si>
    <t>Transport local:maison-palf-congo pharmacie-palf-maison</t>
  </si>
  <si>
    <t xml:space="preserve">Cartouche encres imprimante non laser, 1 en couleur à 12000, 1 en noir et blanc à 12000 </t>
  </si>
  <si>
    <t>Taxi Bureau-UBA-Nouveau bureau-Bureau</t>
  </si>
  <si>
    <t>Office/ministère eaux-et-foret/ACFAP/Office</t>
  </si>
  <si>
    <t>GD POSTE-BUREAU</t>
  </si>
  <si>
    <t>Transport local:maison-palf-la ville-palf-maison</t>
  </si>
  <si>
    <t>Taxi Maison-UBA-Pl 15ans-Bureau</t>
  </si>
  <si>
    <t>Taxi Bureau-Ecair-Bureau-Maison</t>
  </si>
  <si>
    <t>Billets Bzv-Pnr-Bzv Bérényce &amp; Ewing</t>
  </si>
  <si>
    <t>16.MOU.03.0005</t>
  </si>
  <si>
    <t>Office/Pharmacie Jagger nouvel office</t>
  </si>
  <si>
    <t xml:space="preserve">2 Etagères rottins </t>
  </si>
  <si>
    <t xml:space="preserve">2 bureaux en bois blanc livraison au bureau </t>
  </si>
  <si>
    <t xml:space="preserve">Avance 50 000 fcfa pour 2 nouveaux bureaux pour le nouvel office à livrer le 4 avril </t>
  </si>
  <si>
    <t>Achat 5000 MTN</t>
  </si>
  <si>
    <t>Bireau/Mikalou/office</t>
  </si>
  <si>
    <t>Mikalou/Bifouity/office</t>
  </si>
  <si>
    <t>Bifouity/Apartement</t>
  </si>
  <si>
    <t>Apartement/PK/office</t>
  </si>
  <si>
    <t>PK/office/ Apartement</t>
  </si>
  <si>
    <t>Taxi descente palais-bureau</t>
  </si>
  <si>
    <t>Taxi Bureau-UBA-Bureau-maison</t>
  </si>
  <si>
    <t>Taxi Bureau-Nouveau bureau-Bureau-maison</t>
  </si>
  <si>
    <t>Feeding pendant le déménagement</t>
  </si>
  <si>
    <t>Team building</t>
  </si>
  <si>
    <t>Maison -aeroport-hotel-TGI</t>
  </si>
  <si>
    <t>TGI-hotel-resto-hotel</t>
  </si>
  <si>
    <t xml:space="preserve">Mission a pointe noire </t>
  </si>
  <si>
    <t>Hotel: 2 nuitées à AGNESSE INGO</t>
  </si>
  <si>
    <t>Food allowance 2 jours à PNR</t>
  </si>
  <si>
    <t>Décharge</t>
  </si>
  <si>
    <t>Bureau/Apartement</t>
  </si>
  <si>
    <t>Déménagement meuble + archives de Odzala au nouvel office</t>
  </si>
  <si>
    <t xml:space="preserve">Plateaux des 15 ans/aéroport </t>
  </si>
  <si>
    <t>Transport local:maison-palf-congo pharmacie-palf-mnt-palf-case passage-palf</t>
  </si>
  <si>
    <t>Reparation imprimante</t>
  </si>
  <si>
    <t>Transport local:maison-palf-nouneau bureaux-palf-la banque-maison</t>
  </si>
  <si>
    <t>BUREAU-PORT/OFFIC</t>
  </si>
  <si>
    <t>PORT-C&amp;ville/ccf</t>
  </si>
  <si>
    <t>Hotel - resto-hotel-aeroport-maison</t>
  </si>
  <si>
    <t>16.MIA.03.0003</t>
  </si>
  <si>
    <t>16.MIA.03.0004</t>
  </si>
  <si>
    <t>Taxi Maison-Pl 15ans-Bureau-Maison</t>
  </si>
  <si>
    <t>Taxi Maison-Pl 15ans-Bureau-Centre ville-Maison</t>
  </si>
  <si>
    <t>Solde salaire Mars-i6</t>
  </si>
  <si>
    <t>Achat cartes de recharge pour renouvellement forfait BB</t>
  </si>
  <si>
    <t>Achat cartes de recharge pour Modem</t>
  </si>
  <si>
    <t xml:space="preserve"> TOTAL- MAFOUTA</t>
  </si>
  <si>
    <t>Mafouta- Aeroport</t>
  </si>
  <si>
    <t>Aeroport -Maison</t>
  </si>
  <si>
    <t>Maison -Aeroport</t>
  </si>
  <si>
    <t>Billet Avion B/V P/NOIR</t>
  </si>
  <si>
    <t>Aeroport -Hotel</t>
  </si>
  <si>
    <t xml:space="preserve">Taxi.recherches sieges de la commussion anti-corruption </t>
  </si>
  <si>
    <t>Credit MTN. recherches. Les artistes activistes congolais</t>
  </si>
  <si>
    <t>Taxi Maison-Bureau-Centre ville-Bureau</t>
  </si>
  <si>
    <t>Taxi Maison-Bureau-Pl 15ans-Bureau-Maison</t>
  </si>
  <si>
    <t>Taxi Maison-TAF-Poto poto-Bureau</t>
  </si>
  <si>
    <t>Taxi Bureau-Poto poto-Bureau-Maison</t>
  </si>
  <si>
    <t>HOTEL -VINDOULOU</t>
  </si>
  <si>
    <t>P/noir Dolisie par bus</t>
  </si>
  <si>
    <t>Dolisie -Sibiti par Taxi</t>
  </si>
  <si>
    <t>prefecture - Hotel</t>
  </si>
  <si>
    <t>Bacongo/Aéroport</t>
  </si>
  <si>
    <t>BILLET/brazza-P/NOIR PLUS TIMBRE</t>
  </si>
  <si>
    <t>Aérop/centre ville-P/N</t>
  </si>
  <si>
    <t>Hebergement</t>
  </si>
  <si>
    <t>Taxi Maison-Bureau-Poto poto-DGST-Bureau-Maison</t>
  </si>
  <si>
    <t>Légalisation lettres d'invitation Danielle</t>
  </si>
  <si>
    <t>16.MOU.03.0018</t>
  </si>
  <si>
    <t>Centre ville/Marché</t>
  </si>
  <si>
    <t>G Marché/galerie central</t>
  </si>
  <si>
    <t>Galerie/marché Tié-Tié</t>
  </si>
  <si>
    <t>Marché Tié-Tié Hotel</t>
  </si>
  <si>
    <t>Hotel  -Marche sibiti</t>
  </si>
  <si>
    <t>Maison-bureau-marche total-marche moungali-bureau</t>
  </si>
  <si>
    <t>Bureau-parken shop-bureau-maison</t>
  </si>
  <si>
    <t>Bouteille de gaz</t>
  </si>
  <si>
    <t>Liquide vaiselle-netoyant multi-serpilliere</t>
  </si>
  <si>
    <t>Brosse toilette-culliere en bois</t>
  </si>
  <si>
    <t>Rechaud-tuyaux de gaz - detendeur</t>
  </si>
  <si>
    <t>Frais de tenue de compte Mars 2016</t>
  </si>
  <si>
    <t>16.UBA.04.0014</t>
  </si>
  <si>
    <t>Taxi Maison-Bureau</t>
  </si>
  <si>
    <t>16.MOU.04.0001</t>
  </si>
  <si>
    <t>16.MOU.04.0002</t>
  </si>
  <si>
    <t>Taxi Bureau-Centre ville-Bureau</t>
  </si>
  <si>
    <t>Solde confection 2bureaux PALF</t>
  </si>
  <si>
    <t>16.MOU.04.0008</t>
  </si>
  <si>
    <t>Taxi Bureau-Rond point Bifouiti-Bureau</t>
  </si>
  <si>
    <t>2 classeurs et rame papiers</t>
  </si>
  <si>
    <t>16.MOU.04.0004</t>
  </si>
  <si>
    <t>Achat drap</t>
  </si>
  <si>
    <t>16.MIA.04.0005</t>
  </si>
  <si>
    <t>Netoyage des draps</t>
  </si>
  <si>
    <t>Achat du sechoir pour assiette</t>
  </si>
  <si>
    <t>16.MIA.04.0001</t>
  </si>
  <si>
    <t>HOTEL-PORT Maritime</t>
  </si>
  <si>
    <t>PORT-maritime/marché</t>
  </si>
  <si>
    <t>Marché /Aéroport</t>
  </si>
  <si>
    <t>Repas du 30/03 au 01/04</t>
  </si>
  <si>
    <t>Sibiti -Mbila-Sibiti</t>
  </si>
  <si>
    <t>Heubergement 4 nuitées à Sbti</t>
  </si>
  <si>
    <t>SIBITI- MAPATI-SIBITI</t>
  </si>
  <si>
    <t>SIBITI - DOLISIE</t>
  </si>
  <si>
    <t>Garre -routier Agence/v</t>
  </si>
  <si>
    <t>garre -routier hotel</t>
  </si>
  <si>
    <t>Hebergement 1 nuitée à PNR</t>
  </si>
  <si>
    <t>Hebergement 2 nuitée à PNR</t>
  </si>
  <si>
    <t>HOTEL-PORT Pecheur</t>
  </si>
  <si>
    <t>PORT Pecheur/bas koui</t>
  </si>
  <si>
    <t>BAS kouilou/P/Noir</t>
  </si>
  <si>
    <t>CENTRE ville/Aéroport</t>
  </si>
  <si>
    <t>Aéroport/hotel</t>
  </si>
  <si>
    <t>Repas du 02/04</t>
  </si>
  <si>
    <t>HOTEL /Aéroport</t>
  </si>
  <si>
    <t>BILLET/P/N-BRAZZAPLus ti,bre</t>
  </si>
  <si>
    <t>Aéroport-Bacongo</t>
  </si>
  <si>
    <t>16.MOU.04.0018</t>
  </si>
  <si>
    <t>Taxi Maison-DGST-UBA</t>
  </si>
  <si>
    <t>hotel -Aeroport p/n</t>
  </si>
  <si>
    <t>Aeroport B/v -Maison</t>
  </si>
  <si>
    <t>_</t>
  </si>
  <si>
    <t>16.TEL.04.0002</t>
  </si>
  <si>
    <t>Taxi Maison-DGST</t>
  </si>
  <si>
    <t>Taxi DGST-Centre ville-Bureau</t>
  </si>
  <si>
    <t>Materiels d'entretien bureau</t>
  </si>
  <si>
    <t>Frais d'études Congo telecom</t>
  </si>
  <si>
    <t>Tissus pour rideaux PALF</t>
  </si>
  <si>
    <t>Taxi pour courses achat tissus &amp; confection</t>
  </si>
  <si>
    <t>04 Tiges rideaux PALF</t>
  </si>
  <si>
    <t>Canon &amp; tourne-vice</t>
  </si>
  <si>
    <t>Papier toilette+savon BF</t>
  </si>
  <si>
    <t>Taxi sur achat tiges et autres</t>
  </si>
  <si>
    <t>4 carnets de reçus</t>
  </si>
  <si>
    <t>16.BED.04.0001</t>
  </si>
  <si>
    <t>Frais de virement salaires Mars 2016</t>
  </si>
  <si>
    <t>Transport local:maison-palf-makelekele-palf-maison-palf-makelekele-maison</t>
  </si>
  <si>
    <t>Main d'œuvre fixation bacà rideaux</t>
  </si>
  <si>
    <t>Transport local:maison-Kizito-maison</t>
  </si>
  <si>
    <t xml:space="preserve">Office WCS Office </t>
  </si>
  <si>
    <t>Recharge modem Airtel</t>
  </si>
  <si>
    <t>CCU</t>
  </si>
  <si>
    <t>Transport local:maison-palf-rada cilicome brazzar-palf-maison</t>
  </si>
  <si>
    <t>Achat cate pour modem</t>
  </si>
  <si>
    <t>16.MIA.04.0006</t>
  </si>
  <si>
    <t>Achat carte de recharge</t>
  </si>
  <si>
    <t>bureau - Port-bacongo-bureau</t>
  </si>
  <si>
    <t>Park N shop/office</t>
  </si>
  <si>
    <t>Produits d'entretien bureau</t>
  </si>
  <si>
    <t>RETOur Bureau/MEN</t>
  </si>
  <si>
    <t>ASIA/OFFICE/TOTAL</t>
  </si>
  <si>
    <t>ASIA OFFICE/BUREAU</t>
  </si>
  <si>
    <t>Mami-wata/office</t>
  </si>
  <si>
    <t>Retour bureau</t>
  </si>
  <si>
    <t>Marché plateau- Centre ville</t>
  </si>
  <si>
    <t>Repas à Brazzaville</t>
  </si>
  <si>
    <t>Scan documents PALF</t>
  </si>
  <si>
    <t>bureau -Bacongo-corniche--yoro-bureau</t>
  </si>
  <si>
    <t>Bureau-cabinet devillers-bureau-cabinet maison</t>
  </si>
  <si>
    <t>Transport local:maison-total-palf-moungali-la ville-palf-mtn-palf-maison</t>
  </si>
  <si>
    <t>Chaises de bureau</t>
  </si>
  <si>
    <t>16.BED.04.0005</t>
  </si>
  <si>
    <t>Taxi Maison-Congo telecom-Bureau</t>
  </si>
  <si>
    <t>Transport local:maison-Total-palf-maison</t>
  </si>
  <si>
    <t>16.BED.04.0006</t>
  </si>
  <si>
    <t>Bureau -maison d'arret-bureau</t>
  </si>
  <si>
    <t>Bureau-corniche-burequ-bacongo</t>
  </si>
  <si>
    <t>Bureau/Marché total</t>
  </si>
  <si>
    <t>Rue bolloyi ouenze</t>
  </si>
  <si>
    <t xml:space="preserve">Déplacement </t>
  </si>
  <si>
    <t>Wcs depeche de brazza-wcs-bureau</t>
  </si>
  <si>
    <t>Transport local:maison-3francs-Total-palf-Total-palf-maison</t>
  </si>
  <si>
    <t>Taxi Bureau-WCS-Bureau</t>
  </si>
  <si>
    <t>Transport local:maison-total-palf-moungali-total-bouro-total-wcs-palf-maison</t>
  </si>
  <si>
    <t>Credit</t>
  </si>
  <si>
    <t>Bacongo total</t>
  </si>
  <si>
    <t>Bureau-PLATEAU/VILLE</t>
  </si>
  <si>
    <t>Bureau-Aéroport Maya-Maya-Bureau</t>
  </si>
  <si>
    <t>resto- ciras- aéroport Maya Maya-Bureau</t>
  </si>
  <si>
    <t>Frais de réparation ordi</t>
  </si>
  <si>
    <t xml:space="preserve">recharge crédit </t>
  </si>
  <si>
    <t>SMS charges Mars 2016-UBA</t>
  </si>
  <si>
    <t>Taxi Bureau-WCS-UBA-WCS-Bureau</t>
  </si>
  <si>
    <t>16.MOU.04.0021</t>
  </si>
  <si>
    <t>16.MOU.04.0022</t>
  </si>
  <si>
    <t>16.MOU.04.0023</t>
  </si>
  <si>
    <t>16.MOU.04.0024</t>
  </si>
  <si>
    <t>Transport local:maison-palf-Moungali-talangai-mikalou-talanga-mikalou-mampassi-moungali-palf</t>
  </si>
  <si>
    <t>Bureau-marche bouemba-poto-poto-yoro-beach-CCF-bureau</t>
  </si>
  <si>
    <t>Mikalou/Bureau</t>
  </si>
  <si>
    <t>Bureau-Aéroport/ Maya-May</t>
  </si>
  <si>
    <t>Aéroport/ ATC/ ILE</t>
  </si>
  <si>
    <t>Bureau-mikalou-talagai-stieme-intendance-bureau</t>
  </si>
  <si>
    <t>Transport local:maison-palf-total-moungali-centre culturelnsoni laboutansi-palf-aeroport-maison</t>
  </si>
  <si>
    <t>16.BED.04.0007</t>
  </si>
  <si>
    <t>Adaptateur alimentation ordi</t>
  </si>
  <si>
    <t>16.MOU.04.0025</t>
  </si>
  <si>
    <t>Cotisation 1er trim 2016</t>
  </si>
  <si>
    <t>16.CNSS.04.0009</t>
  </si>
  <si>
    <t>Bureau-cabinet Deviller-maison</t>
  </si>
  <si>
    <t>Achat billet d'avion</t>
  </si>
  <si>
    <t>16.MIA.04.0008</t>
  </si>
  <si>
    <t>Maison-aeroport-hotel-TGI-resto-hotel</t>
  </si>
  <si>
    <t xml:space="preserve">Office_ambassade de France </t>
  </si>
  <si>
    <t xml:space="preserve">Ambassade de France_Direction de la Faune et des Aires Protégées </t>
  </si>
  <si>
    <t xml:space="preserve">Direction de la Faune et des Aires Protégées_Office </t>
  </si>
  <si>
    <t>Office_WCS_Office</t>
  </si>
  <si>
    <t xml:space="preserve">Avance sur tablette </t>
  </si>
  <si>
    <t>Transport local:maison-aeroport-hotel-hotel-itorro</t>
  </si>
  <si>
    <t>16.BED.04.0002</t>
  </si>
  <si>
    <t>Credit internet Blackberry</t>
  </si>
  <si>
    <t>Bureau-mikalou-congo pharmacie-total-bureau</t>
  </si>
  <si>
    <t>Carte Airtel</t>
  </si>
  <si>
    <t>Ceintre; Ampoule, ralonge, etc.</t>
  </si>
  <si>
    <t>2 draps pour PALF</t>
  </si>
  <si>
    <t>Autres matériels PALF</t>
  </si>
  <si>
    <t>1 lampe(veilleuse)</t>
  </si>
  <si>
    <t>Rideau et boîte à rideau</t>
  </si>
  <si>
    <t>3 futs PALF</t>
  </si>
  <si>
    <t>Bureau-Marché poto-poto-Bureau-Marché-Bureau</t>
  </si>
  <si>
    <t>Ceintres, ralonge &amp; té d'oreillé</t>
  </si>
  <si>
    <t>Draps pour PALF</t>
  </si>
  <si>
    <t>Marché poto-poto</t>
  </si>
  <si>
    <t>Perchoire; café &amp; autres accessoires</t>
  </si>
  <si>
    <t>Bacongo-kombo-pk45-malloukou-45-tsieme-bacongo</t>
  </si>
  <si>
    <t>Carte airtel</t>
  </si>
  <si>
    <t>16.BED.04.0003</t>
  </si>
  <si>
    <t>Achats de deux bijoux</t>
  </si>
  <si>
    <t>16.BED.04.0004</t>
  </si>
  <si>
    <t>Main d'œuvre Entretien et installat°</t>
  </si>
  <si>
    <t>16.MOU.04.0026</t>
  </si>
  <si>
    <t xml:space="preserve">recharge crédit MTN </t>
  </si>
  <si>
    <t>Paiement 2ème Partie de la tablette chambre guest + 8 tiges bois blanc pour pose de Moustiquiaire (Menuisier Olivier)</t>
  </si>
  <si>
    <t>Hotel-TGI-charden farell-TGI-hotel</t>
  </si>
  <si>
    <t>Hotel-pharmacie-resto-hotel-aeroport-hotel</t>
  </si>
  <si>
    <t>Decision de justice</t>
  </si>
  <si>
    <t>PLATEAU/VILLE</t>
  </si>
  <si>
    <t>Aéroport Maya-Maya</t>
  </si>
  <si>
    <t>Réparation Ventilo PALF</t>
  </si>
  <si>
    <t>Bureau-la gare-yoro-CCF-aeroport-bureau</t>
  </si>
  <si>
    <t>Hotel- aeroport-maison</t>
  </si>
  <si>
    <t>16.MIA.04.0004</t>
  </si>
  <si>
    <t>16.MIA.04.0003</t>
  </si>
  <si>
    <t xml:space="preserve">Office&gt; WCS </t>
  </si>
  <si>
    <t>Classeurs et autres ftures</t>
  </si>
  <si>
    <t xml:space="preserve">10 Classeurs </t>
  </si>
  <si>
    <t>Frais de séjour-Danielle</t>
  </si>
  <si>
    <t>16.MOU.04.0027</t>
  </si>
  <si>
    <t>Transport local:hotel-la ville-village voiller-entre came4-hotel</t>
  </si>
  <si>
    <t>Transport local:hotel-aeroport p/n-maison</t>
  </si>
  <si>
    <t>CCF-grande poste-brasserie-la gare-ccf</t>
  </si>
  <si>
    <t>Bureau-talangai-aeroport-bureau</t>
  </si>
  <si>
    <t>Office &gt; MEFDD</t>
  </si>
  <si>
    <t>MEFDD&gt; WCS</t>
  </si>
  <si>
    <t xml:space="preserve">WCS &gt; Office </t>
  </si>
  <si>
    <t>Carton rame et Etiquettes</t>
  </si>
  <si>
    <t>Taxi Bureau-Marché Moungali-Bureau</t>
  </si>
  <si>
    <t>Transport-maison-palf-maison</t>
  </si>
  <si>
    <t>Marché mikalou/</t>
  </si>
  <si>
    <t>Mikalou bureau</t>
  </si>
  <si>
    <t>Maison -Mikalou</t>
  </si>
  <si>
    <t>Billet ocean du Nord Bzv-Owando</t>
  </si>
  <si>
    <t>Hotel Marché owando</t>
  </si>
  <si>
    <t>Gare routière-hotel</t>
  </si>
  <si>
    <t>Marché owando H</t>
  </si>
  <si>
    <t>Transport-maison-palf-lycee toma-soprogie-talangai-manpassi</t>
  </si>
  <si>
    <t xml:space="preserve">5 Classeurs </t>
  </si>
  <si>
    <t>office&gt; ccf meeting avec lieutenant-col + Comm gend</t>
  </si>
  <si>
    <t>ccf &gt; min economie forestière dd (DG)</t>
  </si>
  <si>
    <t xml:space="preserve">MEFDD &gt; Office </t>
  </si>
  <si>
    <t>recharge credit MTN</t>
  </si>
  <si>
    <t>Office&gt; MEFDD</t>
  </si>
  <si>
    <t>décharge</t>
  </si>
  <si>
    <t xml:space="preserve">MEFDD &gt; WCS </t>
  </si>
  <si>
    <t>Taxi Ouvrier pour livraison chaises</t>
  </si>
  <si>
    <t>Transport-maison-palf-total-ouenze-palf-maison</t>
  </si>
  <si>
    <t>Bacongo-talangai-gare routiere-hotel-port-marche</t>
  </si>
  <si>
    <t>Bzv-Gamboma</t>
  </si>
  <si>
    <t>2 Chaises en bois garni</t>
  </si>
  <si>
    <t xml:space="preserve">Obanga Owando of </t>
  </si>
  <si>
    <t>Repas  CONTACTE</t>
  </si>
  <si>
    <t>Hebergement et repas Hotel Frido</t>
  </si>
  <si>
    <t>Hotel-Gare routière</t>
  </si>
  <si>
    <t>Repas 1 jour à Boundji</t>
  </si>
  <si>
    <t>Billet Boundji-Oyo</t>
  </si>
  <si>
    <t>Oui</t>
  </si>
  <si>
    <t>Hotel-marche-</t>
  </si>
  <si>
    <t>Transpor-palf-la ville-palf-mampassi-mikalou-lycee-mampassi</t>
  </si>
  <si>
    <t>Cartouche d'encre HP 83A</t>
  </si>
  <si>
    <t xml:space="preserve">Office&gt; DFAP </t>
  </si>
  <si>
    <t>DFAP &gt; WCS</t>
  </si>
  <si>
    <t>recharge crdit MTN</t>
  </si>
  <si>
    <t>Credit mtn</t>
  </si>
  <si>
    <t>Mésange</t>
  </si>
  <si>
    <t>Taxi bureau-maison</t>
  </si>
  <si>
    <t>Office&gt; DFAP&gt;Hippocampe (meeting with the responsible of the "service contentieux et relation publique" &gt; Office</t>
  </si>
  <si>
    <t>Avance sur salaire Avril-Stirve</t>
  </si>
  <si>
    <t>16.MOU.04.0009</t>
  </si>
  <si>
    <t>Transport-palf-moungali-poto-poto-palf</t>
  </si>
  <si>
    <t>Hotel-gare routiere-gamboma-oyo-gare routire-hotel</t>
  </si>
  <si>
    <t>Hotel-port-marche-hotel</t>
  </si>
  <si>
    <t>Hebergement à Auberge Boundji</t>
  </si>
  <si>
    <t>Hotel garre routier</t>
  </si>
  <si>
    <t>Billet oyo brazzaville</t>
  </si>
  <si>
    <t>Mikalou-Maison</t>
  </si>
  <si>
    <t>Hotel-port-marche-district edou-oyo</t>
  </si>
  <si>
    <t>bureau-gendarmerie</t>
  </si>
  <si>
    <t>16.CIG.01.0001</t>
  </si>
  <si>
    <t>gendarmerie-bureau</t>
  </si>
  <si>
    <t>credit mtn</t>
  </si>
  <si>
    <t>16.CIG.01.0004</t>
  </si>
  <si>
    <t>bureau-chenil</t>
  </si>
  <si>
    <t>chenil-bureau</t>
  </si>
  <si>
    <t>bureau-mtn</t>
  </si>
  <si>
    <t>mtn-bureau</t>
  </si>
  <si>
    <t xml:space="preserve">internet mtn </t>
  </si>
  <si>
    <t>16.CIG.01.0002</t>
  </si>
  <si>
    <t>bureau-agence depeches</t>
  </si>
  <si>
    <t>publication offre</t>
  </si>
  <si>
    <t>Media</t>
  </si>
  <si>
    <t>16.CIG.01.0003</t>
  </si>
  <si>
    <t xml:space="preserve">agence depeches-cabinet </t>
  </si>
  <si>
    <t>cabinet-aeroprt</t>
  </si>
  <si>
    <t>aeroport-bureau</t>
  </si>
  <si>
    <t>bureau-cabinet devillers</t>
  </si>
  <si>
    <t>cabinet devillers-bureau</t>
  </si>
  <si>
    <t>bureau-EU</t>
  </si>
  <si>
    <t>EU-bureau</t>
  </si>
  <si>
    <t>bureau-Ambassade USA</t>
  </si>
  <si>
    <t>Ambassade-bureau</t>
  </si>
  <si>
    <t>bureau-parc zoo</t>
  </si>
  <si>
    <t>parc zoo-bureau</t>
  </si>
  <si>
    <t>16.TEL.05.0002</t>
  </si>
  <si>
    <t>Cartouche HP 122 Noir</t>
  </si>
  <si>
    <t>16.MOU.05.0008</t>
  </si>
  <si>
    <t>16.CIG.05.0002</t>
  </si>
  <si>
    <t>bureau-parquet</t>
  </si>
  <si>
    <t>16.CIG.05.0001</t>
  </si>
  <si>
    <t xml:space="preserve"> </t>
  </si>
  <si>
    <t>parquet-bureau</t>
  </si>
  <si>
    <t>bureau-maison</t>
  </si>
  <si>
    <t>16.MIA.05.0006</t>
  </si>
  <si>
    <t xml:space="preserve">Bonus/Prime fin de mois avril Stagiaire EWING Legal advisor </t>
  </si>
  <si>
    <t>Virement salaire Avril 2016-Legal</t>
  </si>
  <si>
    <t>Virement salaire Avril 2016-Stirve</t>
  </si>
  <si>
    <t>Virement salaire Avril 2016-i6</t>
  </si>
  <si>
    <t>Frais virement salaires</t>
  </si>
  <si>
    <t>Pavillion Nicolas &gt; Office (Interview Juriste)</t>
  </si>
  <si>
    <t>Office &gt; Pavillion Nicolas &gt; Office</t>
  </si>
  <si>
    <t>Credit téléphone MTN</t>
  </si>
  <si>
    <t>bureau-pavillon nicolas</t>
  </si>
  <si>
    <t>Marché poto-POTO</t>
  </si>
  <si>
    <t>Carte de recharge MTN</t>
  </si>
  <si>
    <t>16.BED.05.0005</t>
  </si>
  <si>
    <t>Transport-palf-moungali-poto-poto-palf-</t>
  </si>
  <si>
    <t>16.BED.05.0001</t>
  </si>
  <si>
    <t>Achat a grafeuse et classeur</t>
  </si>
  <si>
    <t>16.BED.05.0004</t>
  </si>
  <si>
    <t>Transport-palf-moungali-ABC-bicita-total-aeroport-palf</t>
  </si>
  <si>
    <t>16.MOU.05.0022</t>
  </si>
  <si>
    <t>Savon lessivage</t>
  </si>
  <si>
    <t>Frais prestations Avril-Odile</t>
  </si>
  <si>
    <t>Bonus Avril i6</t>
  </si>
  <si>
    <t>16.MOU.05.0021</t>
  </si>
  <si>
    <t>Bonus Avril -Stirve</t>
  </si>
  <si>
    <t>Bonus Avril-Bérényce</t>
  </si>
  <si>
    <t>pavillon-ministere justice</t>
  </si>
  <si>
    <t>ministere-moungali</t>
  </si>
  <si>
    <t>moungali-parquet</t>
  </si>
  <si>
    <t>Bureau-MEFDD-MAE-Bureau</t>
  </si>
  <si>
    <t>16.MIA.05.0001</t>
  </si>
  <si>
    <t>Legalisation</t>
  </si>
  <si>
    <t>16.MIA.05.0008</t>
  </si>
  <si>
    <t>Office&gt; WCS &gt; Office</t>
  </si>
  <si>
    <t>bureau-banque uba</t>
  </si>
  <si>
    <t>uba-hotel de ville</t>
  </si>
  <si>
    <t>hotel de ville-parquet</t>
  </si>
  <si>
    <t>16.CIG.05.0003</t>
  </si>
  <si>
    <t>Transport-palf-aeroport-bureau top-total-palf</t>
  </si>
  <si>
    <t>Achat Billet vol,i6 et timbre</t>
  </si>
  <si>
    <t>16.BED.05.0007</t>
  </si>
  <si>
    <t>Achat marqueure,chifond tableau</t>
  </si>
  <si>
    <t xml:space="preserve">credit telephone </t>
  </si>
  <si>
    <t>crédit téléphone</t>
  </si>
  <si>
    <t>Achat produits médicaux</t>
  </si>
  <si>
    <t>16.MOU.05.0009</t>
  </si>
  <si>
    <t>Bureau-MEFDD-Bureau</t>
  </si>
  <si>
    <t>Bureau-parquet-bureau</t>
  </si>
  <si>
    <t>Transport-maison-aeroport-hotel-marcher-hotel</t>
  </si>
  <si>
    <t>Food allowance:1 jour ,i6 impfondo</t>
  </si>
  <si>
    <t>16.BED.05.0002</t>
  </si>
  <si>
    <t>Hotel:1 nuitee i6 impfondo</t>
  </si>
  <si>
    <t>16.BED.05.0003</t>
  </si>
  <si>
    <t>Transport local:hotel-port-hotel</t>
  </si>
  <si>
    <t>Achats des bière avec le dealer à Impfondo</t>
  </si>
  <si>
    <t>16.BED.05.0006</t>
  </si>
  <si>
    <t>16.MOU.05.0004</t>
  </si>
  <si>
    <t>Achat credit</t>
  </si>
  <si>
    <t>Avance commande Bureau</t>
  </si>
  <si>
    <t xml:space="preserve">Hotel:1 nuitee i6 impfondo </t>
  </si>
  <si>
    <t>Bureau-Centre-ville (Av Nelson M)</t>
  </si>
  <si>
    <t>Junior</t>
  </si>
  <si>
    <t>Centre-ville (City Center)</t>
  </si>
  <si>
    <t>Centre-villle (Av Foch)</t>
  </si>
  <si>
    <t>Centre-ville- bureau</t>
  </si>
  <si>
    <t xml:space="preserve">billet retour Brazzaville/nairobi décalé </t>
  </si>
  <si>
    <t>Office-DGST/DGST-Credit CONGO/Crédit du CONGO-DGST/DGST-office</t>
  </si>
  <si>
    <t>Carte de séjour (1 an) Perrine Odier</t>
  </si>
  <si>
    <t xml:space="preserve">MTN Internet (3G) pour 1 mois </t>
  </si>
  <si>
    <t>bureau-banque  ecobanque</t>
  </si>
  <si>
    <t>ecobanque-parquet</t>
  </si>
  <si>
    <t>bureau-marche plateau</t>
  </si>
  <si>
    <t>marche plateau-bureau</t>
  </si>
  <si>
    <t xml:space="preserve">  </t>
  </si>
  <si>
    <t>Transport local:hotel-port-marche-port-gar routier-hotel</t>
  </si>
  <si>
    <t>16.BED.05.0008</t>
  </si>
  <si>
    <t>Transport local:hotel-port-hotel-aeroport -maison</t>
  </si>
  <si>
    <t>bureau-moungali</t>
  </si>
  <si>
    <t>mbochis-bataclan</t>
  </si>
  <si>
    <t>bataclan-bureau</t>
  </si>
  <si>
    <t>bureau-super sonic</t>
  </si>
  <si>
    <t>super sonic-bureau</t>
  </si>
  <si>
    <t>carte memoire</t>
  </si>
  <si>
    <t>16.CIG.05.0004</t>
  </si>
  <si>
    <t>Commande bureaux à Bifouiti</t>
  </si>
  <si>
    <t>Carte sim</t>
  </si>
  <si>
    <t>Centre-ville (congotelecom)</t>
  </si>
  <si>
    <t>Palais de justice</t>
  </si>
  <si>
    <t>Carte de credit</t>
  </si>
  <si>
    <t>Office_Ministère EFDDE</t>
  </si>
  <si>
    <t>Achat carte MTN</t>
  </si>
  <si>
    <t>i23c</t>
  </si>
  <si>
    <t>Taxi Bureau-Marché Poto-poto-Marché Latsieme</t>
  </si>
  <si>
    <t>Taxi Marché Latsieme-Marché Moungali-Bureau</t>
  </si>
  <si>
    <t>Taxi Bureau-la Corniche-Marché Talangaï</t>
  </si>
  <si>
    <t>Taxi Marché Talangai-Marché Dragage-Maison</t>
  </si>
  <si>
    <t>Bureau-Casino /office -bureau.</t>
  </si>
  <si>
    <t>Transport local:Palf-mougnali-congo pharmacie-palf</t>
  </si>
  <si>
    <t>16.BED.05.0009</t>
  </si>
  <si>
    <t>Achat des rame a papier</t>
  </si>
  <si>
    <t>Transport-palf-la ville palf-poto-poto-palf</t>
  </si>
  <si>
    <t>Bureau-Aeroport-Bureau.</t>
  </si>
  <si>
    <t>Maison-Bureau</t>
  </si>
  <si>
    <t>Taxi Bureu-La corniche-olympic palace</t>
  </si>
  <si>
    <t>Taxi Olympc-Poto-poto-Mpila</t>
  </si>
  <si>
    <t>Taxi Mpila-Talangai-Ouenze</t>
  </si>
  <si>
    <t>Taxi Ouenze-Mongali-Bas Congo</t>
  </si>
  <si>
    <t>Taxi Bas Congo-Makélékélé-Maison</t>
  </si>
  <si>
    <t>Taxi  Bureau-Centre ville-Bureau</t>
  </si>
  <si>
    <t>Recharge MTN BB</t>
  </si>
  <si>
    <t>Taxi Bureau-La corniche-Marché Total</t>
  </si>
  <si>
    <t>Taxi Marché Total-Marché Mongali-Bureau</t>
  </si>
  <si>
    <t>Taxi Bureau-Marché Dragage-Maison</t>
  </si>
  <si>
    <t>maison-bureau</t>
  </si>
  <si>
    <t>bureau-cnns</t>
  </si>
  <si>
    <t>cnss-bureau</t>
  </si>
  <si>
    <t xml:space="preserve"> Bureau -Marche total -ParKeN Shop</t>
  </si>
  <si>
    <t>Park N shop/Casino- Bureau.</t>
  </si>
  <si>
    <t>Achat des Agraffes</t>
  </si>
  <si>
    <t>Transport-palf- mampassi-tieme-mikalou-lycee-mampassi-palf</t>
  </si>
  <si>
    <t>Ministère dela justice</t>
  </si>
  <si>
    <t>Bureau-DHL-ministere de la justice-bureau</t>
  </si>
  <si>
    <t>Bureau -Aeroport-Bureau</t>
  </si>
  <si>
    <t>Taxi Bureau-SLOG-Marché total</t>
  </si>
  <si>
    <t>Bus Marché Total-CCF-Bureau</t>
  </si>
  <si>
    <t>Taxi Bureau-Maison</t>
  </si>
  <si>
    <t>Taxi Maison-La corniche-Maison</t>
  </si>
  <si>
    <t>Taxi  Bureau-Centre ville-WCS-Bureau</t>
  </si>
  <si>
    <t>bureau-tresor</t>
  </si>
  <si>
    <t>tresor-bureau</t>
  </si>
  <si>
    <t>Office _ WCS_office</t>
  </si>
  <si>
    <t>Office_Pavillon Nicolas_Office (interview de 7 candidats)</t>
  </si>
  <si>
    <t>Taxi Maison-Congo pharmacie-Maison</t>
  </si>
  <si>
    <t>Maison Aeroport achat billet Ecair</t>
  </si>
  <si>
    <t>Achat billet Avion Ecair</t>
  </si>
  <si>
    <t>Aeroport Marche total tirage photo</t>
  </si>
  <si>
    <t>Tirage photo au Labo Marche total</t>
  </si>
  <si>
    <t>Marche Total- retour-Maison</t>
  </si>
  <si>
    <t>Taxi Bureau-Mfilou-Plateau ville</t>
  </si>
  <si>
    <t>Taxi Plateau-Congo Pharmcie-Maison</t>
  </si>
  <si>
    <t xml:space="preserve">   </t>
  </si>
  <si>
    <t>maison-direction airtel</t>
  </si>
  <si>
    <t>airtel-gare</t>
  </si>
  <si>
    <t>carte sim</t>
  </si>
  <si>
    <t>16.CIG.05.0005</t>
  </si>
  <si>
    <t>gare-maison mobi internet</t>
  </si>
  <si>
    <t>mobi-bureau</t>
  </si>
  <si>
    <t>Maison/ Aeroport Maya-Maya</t>
  </si>
  <si>
    <t>Aeroport de Pointe/noire - hotel</t>
  </si>
  <si>
    <t>hotel- grand marche p/n</t>
  </si>
  <si>
    <t>Grand marche -galerie sueco.</t>
  </si>
  <si>
    <t>Sueco- fond Tie-tie</t>
  </si>
  <si>
    <t>Fond Tie-tie / Quartier Revolution</t>
  </si>
  <si>
    <t>Repas pour gagner la confiance</t>
  </si>
  <si>
    <t xml:space="preserve">Carte MTN </t>
  </si>
  <si>
    <t>Quartier Revolution -hotel</t>
  </si>
  <si>
    <t>Bureau-depeche de brazzaville- bayarder-bureau</t>
  </si>
  <si>
    <t>Domicile-Bureau</t>
  </si>
  <si>
    <t>Bureau-Domicile</t>
  </si>
  <si>
    <t>Transport-palf-ntm-palf</t>
  </si>
  <si>
    <t>bureau-auto ecole</t>
  </si>
  <si>
    <t>auto-mtn</t>
  </si>
  <si>
    <t>mtn-moungali</t>
  </si>
  <si>
    <t>moungali-bureau</t>
  </si>
  <si>
    <t>Etui Blackberry</t>
  </si>
  <si>
    <t>16.CIG.05.0006</t>
  </si>
  <si>
    <t>2 cartouches laser HP 83A</t>
  </si>
  <si>
    <t>Taxi Bureau-CNSS-LIME-BUROTOP-WCS-Bureau</t>
  </si>
  <si>
    <t>16.MOU.05.0001</t>
  </si>
  <si>
    <t>Frais confection chaises bureau</t>
  </si>
  <si>
    <t>Hotel -Marche de vounvou</t>
  </si>
  <si>
    <t>Marche vounvou/Marche paka</t>
  </si>
  <si>
    <t>Marche paka/Marche 8 des dalete</t>
  </si>
  <si>
    <t>Marche 8 des dalete/Marche ngoyo</t>
  </si>
  <si>
    <t>Marche ngoyo/Marche deTystere</t>
  </si>
  <si>
    <t>Marche Tystere/Marche vindoulou</t>
  </si>
  <si>
    <t>Marche vindoulou/grand marche</t>
  </si>
  <si>
    <t>Grand marche -Hotel</t>
  </si>
  <si>
    <t>Marche oui/marche mongo-poukou</t>
  </si>
  <si>
    <t>Marche mongo/marche tchibamba</t>
  </si>
  <si>
    <t>Marche tchibamba/marche mongo kamba</t>
  </si>
  <si>
    <t>Marche mongo kamba/marche L</t>
  </si>
  <si>
    <t>Marche Louango/marche fond Tie</t>
  </si>
  <si>
    <t>Marche fond tie-tie/hotel</t>
  </si>
  <si>
    <t>Taxi Bureau-Mongali-Maison</t>
  </si>
  <si>
    <t>Bureau-wcs-bureau</t>
  </si>
  <si>
    <t>PALF/Palais de justice</t>
  </si>
  <si>
    <t>Palais de justice/PALF</t>
  </si>
  <si>
    <t>Office_WCS</t>
  </si>
  <si>
    <t>crédit telephonique</t>
  </si>
  <si>
    <t>PALF/Congotelecom</t>
  </si>
  <si>
    <t>Congotelecom/PALF</t>
  </si>
  <si>
    <t>PALF/Domicile</t>
  </si>
  <si>
    <t>4 Document relier</t>
  </si>
  <si>
    <t>16.MIA.05.0007</t>
  </si>
  <si>
    <t>Bureau-DHL- bureau</t>
  </si>
  <si>
    <t>mtn-airtel</t>
  </si>
  <si>
    <t>airtel-wcs</t>
  </si>
  <si>
    <t>wcs-ddef</t>
  </si>
  <si>
    <t>ddef-bureau</t>
  </si>
  <si>
    <t>Expédition rapports à Lbv</t>
  </si>
  <si>
    <t>Carte MTN/Gagner confiance</t>
  </si>
  <si>
    <t>Marche ville/hotel</t>
  </si>
  <si>
    <t>Hotel/ marche voumvou</t>
  </si>
  <si>
    <t>Billet P/noire-Madingou Kaye</t>
  </si>
  <si>
    <t>Madingou-kaye poste/grand marche</t>
  </si>
  <si>
    <t xml:space="preserve">Grand marche Bas Kouilou/ hotel </t>
  </si>
  <si>
    <t>Hotel/Marche de Nzabi</t>
  </si>
  <si>
    <t>Marche Nzabi/Sialivakou-conkouati</t>
  </si>
  <si>
    <t>Sialivakou-conkouati/Tchilounga</t>
  </si>
  <si>
    <t>Tchilounga/hotel a madingou Kaye</t>
  </si>
  <si>
    <t>Billet Bzv-Pnr-Bzv Perrine</t>
  </si>
  <si>
    <t>parquet-cabinet</t>
  </si>
  <si>
    <t>cabinet-moungali</t>
  </si>
  <si>
    <t>Transport-palf-aeroport-palf</t>
  </si>
  <si>
    <t>Domicile/PALF</t>
  </si>
  <si>
    <t>Taxi Maison-Marché Mongali-Ouenzé</t>
  </si>
  <si>
    <t>Taxi Ouenzé-Maison</t>
  </si>
  <si>
    <t>Hotel/Marche de loulema-tchiboula</t>
  </si>
  <si>
    <t>Marche de loulema/Hotel</t>
  </si>
  <si>
    <t>Hotel Madingou-kaye/P/noire</t>
  </si>
  <si>
    <t>Billet Avion  P/noire- Brazzaville</t>
  </si>
  <si>
    <t>Aeroport Maya-Maya/Bureau</t>
  </si>
  <si>
    <t>Bureau/Maison</t>
  </si>
  <si>
    <t>Taxi Bureau-UBA-WCS-Bureau</t>
  </si>
  <si>
    <t>Impression document</t>
  </si>
  <si>
    <t>Taxi La Gar-Ville plateau</t>
  </si>
  <si>
    <t>Taxi Bureau-Dragage-Maison</t>
  </si>
  <si>
    <t>bureau-affaire etrangere</t>
  </si>
  <si>
    <t>affaire etrangere-bureau</t>
  </si>
  <si>
    <t>Légalisation lettre d'invitation</t>
  </si>
  <si>
    <t>16.CIG.05.0007</t>
  </si>
  <si>
    <t>Bureau-depeche de brazzaville-ministere de la justice-bureau</t>
  </si>
  <si>
    <t>Food allowance:1 jour ,i6 gamboma</t>
  </si>
  <si>
    <t>Transport local:maison-gard routier-gamboma-hotel-terrain-hotel</t>
  </si>
  <si>
    <t>Achat medicament  doliprane et vixe vitago</t>
  </si>
  <si>
    <t>16.BED.05.0010</t>
  </si>
  <si>
    <t>Frais de tenue de compte</t>
  </si>
  <si>
    <t>consultation medicale-examen-carnet</t>
  </si>
  <si>
    <t>16.BED.05.0011</t>
  </si>
  <si>
    <t>Achat medicament  doliprane et confatrine</t>
  </si>
  <si>
    <t>16.MIA.05.0005</t>
  </si>
  <si>
    <t>Bureau-depeche de brazza-bureau</t>
  </si>
  <si>
    <t>bureau-MAE</t>
  </si>
  <si>
    <t>MAE-bureau</t>
  </si>
  <si>
    <t>Taxi Bureau-Océan-Mongali</t>
  </si>
  <si>
    <t>Taxi Mongali-Maison</t>
  </si>
  <si>
    <t>Expédition lettre à Lbv</t>
  </si>
  <si>
    <t>Taxi Bureau-UBA-DHL-Bureau</t>
  </si>
  <si>
    <t>Bonus Mai - i23c</t>
  </si>
  <si>
    <t>16.MOU.05.0023</t>
  </si>
  <si>
    <t>Bureau/Tribunal</t>
  </si>
  <si>
    <t>Tribunal/Bureau</t>
  </si>
  <si>
    <t>Alcool pour nettoyage tableaux et autre</t>
  </si>
  <si>
    <t>Charge batterie telephone</t>
  </si>
  <si>
    <t>Achat montre de bureau</t>
  </si>
  <si>
    <t>TAF</t>
  </si>
  <si>
    <t>EAGLE-PPI</t>
  </si>
  <si>
    <t>Frais prestations Mai-Odile</t>
  </si>
  <si>
    <t>16.CIG.06.0002</t>
  </si>
  <si>
    <t>Taxi Bureau-Mikalu-Bureau</t>
  </si>
  <si>
    <t>Congotelecom/Tribunal</t>
  </si>
  <si>
    <t>Tribunal/PALF</t>
  </si>
  <si>
    <t>Hotel:2 nuitee i6 Gamboma</t>
  </si>
  <si>
    <t>16.BED.06.0003</t>
  </si>
  <si>
    <t>16.BED.06.0002</t>
  </si>
  <si>
    <t>Carte recharge MTN</t>
  </si>
  <si>
    <t>16.BED.06.0004</t>
  </si>
  <si>
    <t>Transport local:hotel-rarroutiere gamboma-garred routiere brazza-maison</t>
  </si>
  <si>
    <t>16.BED.06.0001</t>
  </si>
  <si>
    <t>16.MOU.06.0001</t>
  </si>
  <si>
    <t>Taxi Bureau-City center-Bureau</t>
  </si>
  <si>
    <t>bureau&gt; Ministère de l'EFDDE &gt; hippocampe &gt; bureau</t>
  </si>
  <si>
    <t>Achat Billet véhicule pour Dolisie</t>
  </si>
  <si>
    <t>Taxi Maison-Mikalu (Océan)</t>
  </si>
  <si>
    <t>Taxi Terminus Dolisie-Balumbu(Hotel)</t>
  </si>
  <si>
    <t>Ration</t>
  </si>
  <si>
    <t>Paiement hotel</t>
  </si>
  <si>
    <t xml:space="preserve">Agence Tac -DHL-bureau-bureau -Tac-Ecaire-bureau </t>
  </si>
  <si>
    <t>16.MIA.06.0001</t>
  </si>
  <si>
    <t>16.MIA.06.0006</t>
  </si>
  <si>
    <t>16.CIG.06.0001</t>
  </si>
  <si>
    <t>mtn-parquet</t>
  </si>
  <si>
    <t>16.CIG.06.0003</t>
  </si>
  <si>
    <t>bureau-APC</t>
  </si>
  <si>
    <t>APC-ouenge</t>
  </si>
  <si>
    <t>ouenze-bureau</t>
  </si>
  <si>
    <t>Bureau- Marche poto-poto</t>
  </si>
  <si>
    <t>poto-poto/Marche Moungali</t>
  </si>
  <si>
    <t>Marche Moungali/ Bureau</t>
  </si>
  <si>
    <t>Taxi Hotel-Grand Marché-Marché Bourse de Travail</t>
  </si>
  <si>
    <t>Taxi Marché Bourse de Travail-Grand Marché-Hotel</t>
  </si>
  <si>
    <t>PALF/Ministère des Mines</t>
  </si>
  <si>
    <t>Ministère des Mines/PALF</t>
  </si>
  <si>
    <t>Taxi Domicile-Bureau-Domicile</t>
  </si>
  <si>
    <t>AEROPORT POINTE NOIRE-SOCOPRISE</t>
  </si>
  <si>
    <t>HOTEL-CARREFOUR MADINA-HOTEL</t>
  </si>
  <si>
    <t>CHAMBRE D'HOTEL à POINTE NOIRE</t>
  </si>
  <si>
    <t>Taxi Hotel-Centre Ville-Grand Marché-Hotel</t>
  </si>
  <si>
    <t>Paiement Hotel</t>
  </si>
  <si>
    <t>bureau-cnss</t>
  </si>
  <si>
    <t>cnss-moungali</t>
  </si>
  <si>
    <t>Bureau/Aereoport</t>
  </si>
  <si>
    <t>Aereoport/Bureau</t>
  </si>
  <si>
    <t>Bureau/Direction MTN</t>
  </si>
  <si>
    <t>Direction MTN/Bureau</t>
  </si>
  <si>
    <t>Bureau/Aereoport-Maya-Maya</t>
  </si>
  <si>
    <t>Maya-Maya/Bureau</t>
  </si>
  <si>
    <t>HOTEL-AEROPORT</t>
  </si>
  <si>
    <t>BUREAU-RADIO LIBERTE</t>
  </si>
  <si>
    <t>ACHAT BOISSON(echange avec elvis trafiquant)</t>
  </si>
  <si>
    <t>Trust building</t>
  </si>
  <si>
    <t>ACHAT CREDIT</t>
  </si>
  <si>
    <t>RADIO LIBERTE-BUREAU</t>
  </si>
  <si>
    <t>Taxi Hotel-Bourse de travail-Hotel</t>
  </si>
  <si>
    <t>Taxi Bourse de travail-Centre Ville-Hotel</t>
  </si>
  <si>
    <t>Achat papier Bristol</t>
  </si>
  <si>
    <t>Transport local:palf-mougnali-potopoto-palf</t>
  </si>
  <si>
    <t>SMS charges May 2016</t>
  </si>
  <si>
    <t>bureau-orchidee</t>
  </si>
  <si>
    <t>orchidee-bureau</t>
  </si>
  <si>
    <t>Mfilou/ville-</t>
  </si>
  <si>
    <t>Ville / Bureau</t>
  </si>
  <si>
    <t>Achat Materiel</t>
  </si>
  <si>
    <t xml:space="preserve">Hotel -Fond Tie-tie  </t>
  </si>
  <si>
    <t>Quartier Revolution -Packa</t>
  </si>
  <si>
    <t>Packa/Grand Marche</t>
  </si>
  <si>
    <t xml:space="preserve"> Marche/Hotel</t>
  </si>
  <si>
    <t>BUREAU-AEROPORT</t>
  </si>
  <si>
    <t>SOCOPRISE-TIE TIE</t>
  </si>
  <si>
    <t>ACHAT BOISSON(echange avec trafiquant look)</t>
  </si>
  <si>
    <t>ACHAT CREDIT(pour look pour contacter ses fournisseurs)</t>
  </si>
  <si>
    <t>TRANSPORT POUR LOOK(pour faire les courses)</t>
  </si>
  <si>
    <t>ACHAT BOISSON(echange avec moussa)</t>
  </si>
  <si>
    <t>ACHAT CREDIT(pour moussa pour contacter d'autres cibles pour se renseigner sur l'ivoire)</t>
  </si>
  <si>
    <t>REVOLUTION-SOCOPRISE</t>
  </si>
  <si>
    <t>ACHAT CREDIT(pour levis)</t>
  </si>
  <si>
    <t>MTN+FORFAIT INTERNET</t>
  </si>
  <si>
    <t>Taxi Hotel-Gare routière Dolisie</t>
  </si>
  <si>
    <t>Taxi Gare routière Dolisie-Gare routière Sibiti</t>
  </si>
  <si>
    <t>Taxi Grare routière Sibiti-Hotel</t>
  </si>
  <si>
    <t>Moto Hotel-Centre ville grand marché</t>
  </si>
  <si>
    <t>Moto Grand maché-Hotel</t>
  </si>
  <si>
    <t>Achat crédit MTN</t>
  </si>
  <si>
    <t>Moto Hotel-Agence GFC-Hotel</t>
  </si>
  <si>
    <t>Virement EAGLE-PPI</t>
  </si>
  <si>
    <t>parquet-cnss</t>
  </si>
  <si>
    <t>cnss-wcs</t>
  </si>
  <si>
    <t>wcs-bureau</t>
  </si>
  <si>
    <t>Hotel/fon Tie-Tie</t>
  </si>
  <si>
    <t>Quartier Revolution/Aereoport</t>
  </si>
  <si>
    <t>SOCOPRISE-CENTRE VILLE</t>
  </si>
  <si>
    <t>ACHAT CREDIT(POUR IBE)</t>
  </si>
  <si>
    <t>CENTRE VILLE-MARCHE PLATEAU POINTE NOIRE</t>
  </si>
  <si>
    <t>ACHAT BOISSON(echange avec blaise antiquaire)</t>
  </si>
  <si>
    <t>MARCHE PLATEAU-MARCHE FON TETE</t>
  </si>
  <si>
    <t>ACHAT BOISSON(pour look)</t>
  </si>
  <si>
    <t>ACHAT CREDIT(pour look)</t>
  </si>
  <si>
    <t>ACHAT BOISSON(echange avec blaise second RDV)</t>
  </si>
  <si>
    <t>PAKA-SOCOPRISE</t>
  </si>
  <si>
    <t>Taxi Hotel-Gare routière Sibiti</t>
  </si>
  <si>
    <t>Taxi Gare routièreSibiti-Gare routière Dolisie</t>
  </si>
  <si>
    <t>Taxi Gare routière Dolisie-Hotel</t>
  </si>
  <si>
    <t>Taxi Hotel-Terminus Océan-hotel</t>
  </si>
  <si>
    <t>PALF/Tribunal</t>
  </si>
  <si>
    <t>Transport local:palf-mougnali-CHU-ouenze-total-pond djoue-mansimou-ponddjoue</t>
  </si>
  <si>
    <t>bureau-uba</t>
  </si>
  <si>
    <t>uba-bureau</t>
  </si>
  <si>
    <t>Marche de Vounvou/Marche- oui</t>
  </si>
  <si>
    <t>Marche oui/marche Fond Tie-Tie</t>
  </si>
  <si>
    <t>SOCOPRISE-MARCHE FON TETE</t>
  </si>
  <si>
    <t>ACHAT BOISSON(pour look et mvouma)</t>
  </si>
  <si>
    <t>MARCHE FON TETE-MAISON LOOK</t>
  </si>
  <si>
    <t>ACHAT BOISSON ET REPAS(pour look et mvouama après avoir vu les peaux)</t>
  </si>
  <si>
    <t>ACHAT CREDIT(pour look et mvouma pour maintenir le contact avec les proprietaire des peaux)</t>
  </si>
  <si>
    <t>TRANSPORT POUR MVOUAMA ET LOOK</t>
  </si>
  <si>
    <t>TIE TIE-SOCOPRISE</t>
  </si>
  <si>
    <t>SOCOPRISE-ROUTE BASE-SOCOPRISE</t>
  </si>
  <si>
    <t>Achat billet Océan Dolisie-Brazzaville</t>
  </si>
  <si>
    <t xml:space="preserve">Taxi Hotel-Terminus Océan </t>
  </si>
  <si>
    <t>Taxi Terminus Océan à Brazzaville-Maison</t>
  </si>
  <si>
    <t>Hotel / Marché oui</t>
  </si>
  <si>
    <t>Marche oui/hotel</t>
  </si>
  <si>
    <t>Hotel /fond Tie-Tie/</t>
  </si>
  <si>
    <t>Fond Tie-tie / Patra</t>
  </si>
  <si>
    <t>Patra /PACKA</t>
  </si>
  <si>
    <t>Packa/Quartier Revolution</t>
  </si>
  <si>
    <t>Boisson</t>
  </si>
  <si>
    <t>Quartier Revolution /hotel</t>
  </si>
  <si>
    <t>Domicile/Aeroport</t>
  </si>
  <si>
    <t>Aeroport/PALF</t>
  </si>
  <si>
    <t>PALF/Aeroport</t>
  </si>
  <si>
    <t>Achat billet Perrine</t>
  </si>
  <si>
    <t>Achat billet Junior</t>
  </si>
  <si>
    <t>Ration journalière</t>
  </si>
  <si>
    <t>Hotel /Aeroport</t>
  </si>
  <si>
    <t>Aeroport/patra</t>
  </si>
  <si>
    <t>Patra / tietie</t>
  </si>
  <si>
    <t>Tietie/Paka</t>
  </si>
  <si>
    <t>Paka /fond Tietie</t>
  </si>
  <si>
    <t>Fon-tietie/Aeroport</t>
  </si>
  <si>
    <t>Aeroport/ Hotel</t>
  </si>
  <si>
    <t>Carte de recharge MTN-Stirve</t>
  </si>
  <si>
    <t>16.TEL.06.0002</t>
  </si>
  <si>
    <t xml:space="preserve">Bureau &gt; aéroport </t>
  </si>
  <si>
    <t>SOCOPRISE-MPAKA</t>
  </si>
  <si>
    <t>ACHAT BOISSON(pour mvouama)</t>
  </si>
  <si>
    <t>ACHAT CREDIT(pour mvouama de contacter les fournisseurs de brazza)</t>
  </si>
  <si>
    <t>MPAKA-SOCOPRISE</t>
  </si>
  <si>
    <t>Taxi Domicile-UBA-Domicile</t>
  </si>
  <si>
    <t>16.MOU.06.0004</t>
  </si>
  <si>
    <t>Bonus Opération (4 gendarmes lors de l'opération des peaux de panthères+ queue Elephants)</t>
  </si>
  <si>
    <t>Operations</t>
  </si>
  <si>
    <t xml:space="preserve">2 Taxis opérations arrestation de l'Hotel Aiwa au Poste Central de la gendarmerie </t>
  </si>
  <si>
    <t>SOCOPRISE-YES CLUB</t>
  </si>
  <si>
    <t>ACHAT BOISSON au restaurant chinois yes club(pour trafiquant edmond et complice)</t>
  </si>
  <si>
    <t>YES CLUB-SOCOPRISE</t>
  </si>
  <si>
    <t>TRANSPORT POUR EDMOND CIBLE</t>
  </si>
  <si>
    <t>CHAMBRE D'HOTEL à POINTE NOIRE(pour opération)</t>
  </si>
  <si>
    <t>Maison-bureau-TAC-maison-aeroport</t>
  </si>
  <si>
    <t>Aeroport-hotel-gendarmerie-depot prisonnier-gendarmerie-hotel-visite geole-hotel</t>
  </si>
  <si>
    <t>16.MIA.06.0003</t>
  </si>
  <si>
    <t>Hotel/  Aeroport</t>
  </si>
  <si>
    <t>Bureau/ Maison</t>
  </si>
  <si>
    <t>CHAMBRE D'HOTEL à POINTE NOIRE(5 nuits du 7 au 12/06/2016 soit 15000x5)</t>
  </si>
  <si>
    <t>HOTEL-aeroport-HOTEL(achat des billets)</t>
  </si>
  <si>
    <t>AERRPORT BRAZZA-BUREAU</t>
  </si>
  <si>
    <t>Hotel- gendarmerie-</t>
  </si>
  <si>
    <t>Paiement essence pour la perquisition</t>
  </si>
  <si>
    <t>Deplacement des prisonniers et des agents-gendarmerie-hotel</t>
  </si>
  <si>
    <t>Taxi Domicile-BCI-UBA-Bureau</t>
  </si>
  <si>
    <t>bureau-aeroport</t>
  </si>
  <si>
    <t>aeroport-moungali</t>
  </si>
  <si>
    <t>Bureau /Marche-bouemba</t>
  </si>
  <si>
    <t>Bouemba-Marche/ Mikalou</t>
  </si>
  <si>
    <t>Mikalou/Marche-ouenze</t>
  </si>
  <si>
    <t>Marche-ouenze/Bureau</t>
  </si>
  <si>
    <t>BUREAU-CENTRE VILLE</t>
  </si>
  <si>
    <t>CENTRE VILLE-POTO POTO</t>
  </si>
  <si>
    <t>POTO POTO-BUREAU</t>
  </si>
  <si>
    <t>Taxi Bureau-Ouenze Métro-Plateau</t>
  </si>
  <si>
    <t>Taxi Plateau-Ouenze Métro-Bureau</t>
  </si>
  <si>
    <t>Hôtel/Restaurant/Hôtel</t>
  </si>
  <si>
    <t>Transport palf-mampassi-mikalou-mampassi-moungali-mami wata-port-mami wata</t>
  </si>
  <si>
    <t>Hotel-DDEF-km4-gendarmerie-parquet-hotel</t>
  </si>
  <si>
    <t>Virement salaire Mai 2016-Stirve</t>
  </si>
  <si>
    <t>Virement salaire Mai 2016-i6</t>
  </si>
  <si>
    <t>Frais virement salaires Mai</t>
  </si>
  <si>
    <t>Taxi Bureau-BCI-Bureau</t>
  </si>
  <si>
    <t xml:space="preserve">transfert des prisonniers de la Compagnie Territoriale de la gendarmerie au Poste Centrale de la Gendarmerie. </t>
  </si>
  <si>
    <t>uba-parquet</t>
  </si>
  <si>
    <t>parquet-ouenze</t>
  </si>
  <si>
    <t>Maison /Bureau</t>
  </si>
  <si>
    <t>Bureau/ Marche -ouenze</t>
  </si>
  <si>
    <t>Ouenze /Bureau</t>
  </si>
  <si>
    <t>Recharge électronique MTN-Dealer</t>
  </si>
  <si>
    <t>Bureau /Maison</t>
  </si>
  <si>
    <t>ACHAT BOISSON(echange avec didier antiquaire)</t>
  </si>
  <si>
    <t>ACHAT OBJET D'ART(pour trust building)</t>
  </si>
  <si>
    <t>ACHAT BOISSON au restaurant(echange avec hassan antiquaire au marché plateau)</t>
  </si>
  <si>
    <t>ACHAT CREDIT(pour contacter certains de ses fournisseurs)</t>
  </si>
  <si>
    <t>ACHAT CREDIT(pour didier)</t>
  </si>
  <si>
    <t>CENTRE VILLE-BUREAU</t>
  </si>
  <si>
    <t>Taxi Bureau-Vers la gare-Ouenze</t>
  </si>
  <si>
    <t>Achat boisson</t>
  </si>
  <si>
    <t>Taxi Ouenze-Plateau vile-Bureau</t>
  </si>
  <si>
    <t>Impression de document</t>
  </si>
  <si>
    <t>Cyber/Hôtel</t>
  </si>
  <si>
    <t>Hotel/DD Eaux et Forêt</t>
  </si>
  <si>
    <t>DD Eaux et Forêts/Gendarmerie</t>
  </si>
  <si>
    <t>Restaurant/Hôtel</t>
  </si>
  <si>
    <t>western union</t>
  </si>
  <si>
    <t>16.BED.06.0006</t>
  </si>
  <si>
    <t>Transport palf-total-palf-bouemba-la ville-palf</t>
  </si>
  <si>
    <t>DDEF-cybert</t>
  </si>
  <si>
    <t xml:space="preserve">Impession </t>
  </si>
  <si>
    <t>16.MIA.06.0007</t>
  </si>
  <si>
    <t>DDEF-gendarmerie-parquet-hotel</t>
  </si>
  <si>
    <t>Photocopie</t>
  </si>
  <si>
    <t>hotel_centre-ville_WCS office_hotel</t>
  </si>
  <si>
    <t>paiement des vols pour Junior juriste et Perrine coordo retour de Pointe-Noire sur Brazza</t>
  </si>
  <si>
    <t>aéroport &gt; bureau</t>
  </si>
  <si>
    <t xml:space="preserve">chambre I73X 4 nuits, Perrine 5 nuits, Junior 5 nuits, Bérényce 4 nuits </t>
  </si>
  <si>
    <t>bueau-wcs</t>
  </si>
  <si>
    <t>Bureau /Marche-ouenze</t>
  </si>
  <si>
    <t>Ouenze /Marche Bouemba</t>
  </si>
  <si>
    <t>carte MTN</t>
  </si>
  <si>
    <t>ACHAT BOISSON(echange avec cesair trafiquant de perroquets et complices)</t>
  </si>
  <si>
    <t>ACHAT CREDIT(pour cesar pour contacter son fournisseur)</t>
  </si>
  <si>
    <t>Taxi Bureau-Mongali-Bureau</t>
  </si>
  <si>
    <t>Hôtel/Cyber</t>
  </si>
  <si>
    <t>Impression circulaire</t>
  </si>
  <si>
    <t>Cyber/Maison d'arrêt</t>
  </si>
  <si>
    <t>Sandwich des déténus</t>
  </si>
  <si>
    <t>Maison d'arrêt/Hôtel</t>
  </si>
  <si>
    <t>Hôtel/DD Eaux et Forêts</t>
  </si>
  <si>
    <t>DD Eaux et Forêts/Maison d'arrêt</t>
  </si>
  <si>
    <t>Maison d'arrêt/DD Eaux et Forêts</t>
  </si>
  <si>
    <t>DD Eaux et Forêts/Hôtel</t>
  </si>
  <si>
    <t>Aeroport/Domicile</t>
  </si>
  <si>
    <t>Transport palf-mampassi-mikalou-mampassi-moungali-palf-mami wata-palf</t>
  </si>
  <si>
    <t>Hotel-fond sté sté</t>
  </si>
  <si>
    <t>Gare routiere - hotel -DDEF-Avocat- palais-hotel</t>
  </si>
  <si>
    <t>16.MIA.06.0004</t>
  </si>
  <si>
    <t xml:space="preserve">bureau&gt; wsc &gt; bureau </t>
  </si>
  <si>
    <t>moungali-wcs</t>
  </si>
  <si>
    <t>Scanner documents</t>
  </si>
  <si>
    <t>16.CIG.06.0004</t>
  </si>
  <si>
    <t>Bureau /Marche Bouemba</t>
  </si>
  <si>
    <t>Bouemba-/Bureau</t>
  </si>
  <si>
    <t>ACHAT BOISSON(pour cesar et ses complices petit papa et milos pour cas perroquet)</t>
  </si>
  <si>
    <t>TRANSPORT POUR CESAR cible et ses complices</t>
  </si>
  <si>
    <t>MTN+FORFAIT INTERNET(pour suivre le cas d'ivoire au TOGO)</t>
  </si>
  <si>
    <t>TELEPHONE</t>
  </si>
  <si>
    <t>Achat Carte MTN</t>
  </si>
  <si>
    <t>Achat Repas</t>
  </si>
  <si>
    <t>Transport palf-mamiwata-mampassi-bouemba-mikalou-mampassi-moungali-</t>
  </si>
  <si>
    <t>Hotel-DDEF-palais de justice-cabinet avocat-palais de justice-DDEF-hotel</t>
  </si>
  <si>
    <t>Bonus opérations PNR-i6</t>
  </si>
  <si>
    <t>Bonus opérations PNR-Junior</t>
  </si>
  <si>
    <t>3 Carnets de reçus</t>
  </si>
  <si>
    <t>bureau-wcs</t>
  </si>
  <si>
    <t>wcs-IPC</t>
  </si>
  <si>
    <t>IPC-saint paul</t>
  </si>
  <si>
    <t>Bureau /Marche ouenze</t>
  </si>
  <si>
    <t>Marche ouenze/Bouemba</t>
  </si>
  <si>
    <t>Marche Bouemba/ Bureau</t>
  </si>
  <si>
    <t>BUREAU-MAMIWATA</t>
  </si>
  <si>
    <t>ACHAT BOISSON(echange avec hassan)</t>
  </si>
  <si>
    <t>MAMIWATA-BUREAU</t>
  </si>
  <si>
    <t>Gare routiere-cybert-TGI-cabinet d'avocat-DDEF- Charden farell- DDEF-cabinet d'avocat-TGI-hotel-aeroport-visite geole-hotel</t>
  </si>
  <si>
    <t>Honoraire d'avocat cas missamou</t>
  </si>
  <si>
    <t>16.MIA.06.0010</t>
  </si>
  <si>
    <t>ACHAT BOISON(pour cesar et milos)</t>
  </si>
  <si>
    <t>MTN+forfait internet</t>
  </si>
  <si>
    <t>Food allowance:1 jour ,i6 makoua</t>
  </si>
  <si>
    <t>Transport local:maison-lycee-oyo-owando-makoua</t>
  </si>
  <si>
    <t>Hotel-maison d'arret-TGI-hotel-aeroport-maison</t>
  </si>
  <si>
    <t>Mfilou/ Marche Bouemba</t>
  </si>
  <si>
    <t>Marche Bouemba/ Mfilou</t>
  </si>
  <si>
    <t>MTN</t>
  </si>
  <si>
    <t>Transport local:makoua-ouesso-pokola-coursse potola</t>
  </si>
  <si>
    <t>Achats des bierre avec les dealers a pokola</t>
  </si>
  <si>
    <t>16.BED.06.0005</t>
  </si>
  <si>
    <t>Virement EAGLE-US</t>
  </si>
  <si>
    <t>bureau-imprimerie saint aul</t>
  </si>
  <si>
    <t>saint paul-imprimerie nationale</t>
  </si>
  <si>
    <t>nationale-wcs</t>
  </si>
  <si>
    <t>Bureau /Marche Moukondo</t>
  </si>
  <si>
    <t>Marche -Moukondo/Lombre</t>
  </si>
  <si>
    <t>Marche-Lombre/ Bureau</t>
  </si>
  <si>
    <t>Bureau/ Lampadeur</t>
  </si>
  <si>
    <t>Lampadeur/Mfilou</t>
  </si>
  <si>
    <t>Taxi Bureau-Marché Mongali-Bureau</t>
  </si>
  <si>
    <t>Achat Balance</t>
  </si>
  <si>
    <t>Carte de credit MTN</t>
  </si>
  <si>
    <t>Hotel:1 nuitee i6 pokola</t>
  </si>
  <si>
    <t>Food allowance:1 jour ,i6 pokola</t>
  </si>
  <si>
    <t>Transport local:Taxi moto dans pokola</t>
  </si>
  <si>
    <t>Bureau-air congo-Agence tac-aeroport-bureau</t>
  </si>
  <si>
    <t>Bureau-maison-aeroport-hotel-cabinet-resto-hotel</t>
  </si>
  <si>
    <t>Taxi Bureau-Marché Drage-Talangai-Mikalu</t>
  </si>
  <si>
    <t>Taxi Mikalu-Bureau</t>
  </si>
  <si>
    <t>Avance /Impression Guide jurid.</t>
  </si>
  <si>
    <t>Taxi Maison-BCI-DHL-TAF</t>
  </si>
  <si>
    <t>Taxi Hyppocampe-BCI-Bureau</t>
  </si>
  <si>
    <t>Expédition 2 demandes  à CEEAC &amp; UE</t>
  </si>
  <si>
    <t>16.MOU.06.0008</t>
  </si>
  <si>
    <t>moungali-imprimerie nationale</t>
  </si>
  <si>
    <t>nationale-saint paul</t>
  </si>
  <si>
    <t>saint paul-bureau</t>
  </si>
  <si>
    <t>APC-bureau</t>
  </si>
  <si>
    <t>Bureau /Marche Comission</t>
  </si>
  <si>
    <t>Marche-comission/Boureau</t>
  </si>
  <si>
    <t>Boureau/Bureau</t>
  </si>
  <si>
    <t>Bureau-Tribunal</t>
  </si>
  <si>
    <t>Blondel</t>
  </si>
  <si>
    <t>16.Blo.06.0001</t>
  </si>
  <si>
    <t>Tribunal-Bureau</t>
  </si>
  <si>
    <t>Cartede credit MTN</t>
  </si>
  <si>
    <t>16.Blo.06.0002</t>
  </si>
  <si>
    <t>Transport local:Taxi pokola port-port ouesso-hotel-ocean-hotel</t>
  </si>
  <si>
    <t xml:space="preserve">Achat Billet ocean,i6 </t>
  </si>
  <si>
    <t>16.BED.06.0007</t>
  </si>
  <si>
    <t>Hotel -TGI-DD-TGI-cabinet d'avicat-TGI-DD-TGI-resto-hotel</t>
  </si>
  <si>
    <t>Photocopie+deux sous chemises + Impression</t>
  </si>
  <si>
    <t>Extrait plumitif</t>
  </si>
  <si>
    <t>Bureau/ Marche -toma-sankara</t>
  </si>
  <si>
    <t>Marche-toma-sankara/Bouemba</t>
  </si>
  <si>
    <t>Bouemba/Marche-Mikalou</t>
  </si>
  <si>
    <t>Billet Bus/NGO</t>
  </si>
  <si>
    <t>Taxi Bureau-Marché Mampasi-Marché PK</t>
  </si>
  <si>
    <t>Taxi Marché PK-Bureau</t>
  </si>
  <si>
    <t>Achat bière</t>
  </si>
  <si>
    <t>Taxi Bureai-Maison</t>
  </si>
  <si>
    <t>PALF/Min. de la Justice/PALF</t>
  </si>
  <si>
    <t>Hotel:1 nuitee i6 Ouesso</t>
  </si>
  <si>
    <t>Food allowance:1 jour ,i6 ouesso</t>
  </si>
  <si>
    <t>Transport local:Taxi Ocean-maison</t>
  </si>
  <si>
    <t>Hotel-maison d'arret-TGI-depeche de brazza-TGI-DD-hotel-depeche de brazza-maison d'arret-hotel- charden farell-aeroport-hotel</t>
  </si>
  <si>
    <t>Taxi Bureau-BCI-UBA-Bureau</t>
  </si>
  <si>
    <t>Renouvellement connexion Blackberry-Stirve</t>
  </si>
  <si>
    <t>Recharge MTN-Stirve</t>
  </si>
  <si>
    <t>Bureau/Mikalou</t>
  </si>
  <si>
    <t>Transport Maison-Bureau</t>
  </si>
  <si>
    <t>Transport Bureau-Marché Total-Bureau</t>
  </si>
  <si>
    <t>Transport Bureau-Maison</t>
  </si>
  <si>
    <t>Transport local:Palf-mampassi-mikalou-talangai-moungali-palf</t>
  </si>
  <si>
    <t>Hotel-maison d'arret-DD-gendarmerie-DD- cabinet d'avocat-hotel-aeroport-</t>
  </si>
  <si>
    <t>Photocopie+ sous chemise</t>
  </si>
  <si>
    <t>Aeroport-maison</t>
  </si>
  <si>
    <t>bureu-IPC</t>
  </si>
  <si>
    <t>IPC-bureau</t>
  </si>
  <si>
    <t>hopital-IPC</t>
  </si>
  <si>
    <t xml:space="preserve"> Hotel /INONI-falaise</t>
  </si>
  <si>
    <t>INONI-falaise /Hotel</t>
  </si>
  <si>
    <t>Bouambe/Ganda-Ganyani</t>
  </si>
  <si>
    <t>Ganda-Ganyani/Bouambe</t>
  </si>
  <si>
    <t>Transport Bureau-Centre ville-Maison</t>
  </si>
  <si>
    <t>Carte de crédit</t>
  </si>
  <si>
    <t>Bouambe/Itsouali</t>
  </si>
  <si>
    <t>Itsouali/Bouambe</t>
  </si>
  <si>
    <t>repas</t>
  </si>
  <si>
    <t>Bouambe/Ngo</t>
  </si>
  <si>
    <t>Ngo /Bouambe</t>
  </si>
  <si>
    <t xml:space="preserve"> Bouambe/OLONO</t>
  </si>
  <si>
    <t>OLONO/Bouambe</t>
  </si>
  <si>
    <t xml:space="preserve"> Bouambe/Impe</t>
  </si>
  <si>
    <t>Impe /Bouambe</t>
  </si>
  <si>
    <t xml:space="preserve">Office-Min Justice-Min Environnement-Office </t>
  </si>
  <si>
    <t>bureau-IPC</t>
  </si>
  <si>
    <t>Bouambe /Adzi</t>
  </si>
  <si>
    <t>Adzi /Bouambe</t>
  </si>
  <si>
    <t>Bouambe/ Brazzaville</t>
  </si>
  <si>
    <t>Marche-Bouemba/Mfilou</t>
  </si>
  <si>
    <t>Acaht carte MTN</t>
  </si>
  <si>
    <t>Bureau-Marché Total-Bureau</t>
  </si>
  <si>
    <t>Bureau-Maison</t>
  </si>
  <si>
    <t>Bureau-aeroport-maison-aeroport</t>
  </si>
  <si>
    <t>Aeroport-hotel-resto-hotel</t>
  </si>
  <si>
    <t>Taxi Bureau-UBA-BCI-Bureau</t>
  </si>
  <si>
    <t>Taxi Maison-Bureau-Maison (urgence à 20h)</t>
  </si>
  <si>
    <t>Taxi Bureau-Poto-Poto-Marché Mongali</t>
  </si>
  <si>
    <t>Achats Produits de Nettoyage bureau</t>
  </si>
  <si>
    <t>Taxi Mongali-Bureau</t>
  </si>
  <si>
    <t>Hotel-DDEF-TGI-DDEF-TGI-resto-hotel</t>
  </si>
  <si>
    <t>Taxi: GCF Mafouta-Bureau</t>
  </si>
  <si>
    <t>Taxi: Bureau-UBA-Bureau</t>
  </si>
  <si>
    <t>Office-Hotel Hippocampe-Office-Morgue-Office</t>
  </si>
  <si>
    <t>Office_clinique pasteur (Pierre Balembo check up accident)</t>
  </si>
  <si>
    <t>bureau-parken shop</t>
  </si>
  <si>
    <t>shop-mandarine</t>
  </si>
  <si>
    <t>mandarine-bureau</t>
  </si>
  <si>
    <t xml:space="preserve">Achat Crédit Warrid par flash </t>
  </si>
  <si>
    <t>PALF/Morgue municipale</t>
  </si>
  <si>
    <t>Reliure de rapports d'activités mars avril et mai</t>
  </si>
  <si>
    <t>Hotel-maison d'arret-TGI-DDEF-charden farell-TGI-cabinet d'avocat-aeroport-hotel</t>
  </si>
  <si>
    <t>Frais de tenue de compte Avril-Juin</t>
  </si>
  <si>
    <t>2 cartouches HP 122 noire</t>
  </si>
  <si>
    <t>Office-Morgue-Office-Chenil-morgue-CHU-Office</t>
  </si>
  <si>
    <t xml:space="preserve">téléphone crédit recharge MTN blackberry en carte de 5000; 2000; 1000 </t>
  </si>
  <si>
    <t>telephone</t>
  </si>
  <si>
    <t>Bureau /Mairi de poto-poto</t>
  </si>
  <si>
    <t>Mairi de poto-poto</t>
  </si>
  <si>
    <t>Taxi Bureau-Talangaï-Bureau</t>
  </si>
  <si>
    <t>Abonnement internet 1 mois</t>
  </si>
  <si>
    <t>Hotel-maison d'arret-TGI-hotel-aeroport</t>
  </si>
  <si>
    <t>Flight</t>
  </si>
  <si>
    <t>Virement salaire Mai 2016-Mésange</t>
  </si>
  <si>
    <t>Virement salaire Mai 2016-Bérényce</t>
  </si>
  <si>
    <t>Publications</t>
  </si>
  <si>
    <t>Transfer fees GCF-PNR(Dixi)</t>
  </si>
  <si>
    <t>Groupe Charden Farell-PNR (Bérényce)</t>
  </si>
  <si>
    <t>Groupe Charden Farell-POKOLA (i6)</t>
  </si>
  <si>
    <t>Groupe Charden Farell-Owando(Ruddy)</t>
  </si>
  <si>
    <t>Groupe Charden Farell-Owando(Arthur)</t>
  </si>
  <si>
    <t>Virement salaire Juin 2016-Mésange</t>
  </si>
  <si>
    <t>Virement salaire Juin 2016-Bérényce</t>
  </si>
  <si>
    <t>Virement salaire Juin 2016-Stirve</t>
  </si>
  <si>
    <t>Virement salaire Juin 2016-i6</t>
  </si>
  <si>
    <t>Taxis Bureau-BCI-GQ-Bureau</t>
  </si>
  <si>
    <t>Achat cartes de recharge MTN-PALF</t>
  </si>
  <si>
    <t>Bonus Juin-i23c</t>
  </si>
  <si>
    <t>Légalisation contrat de bail</t>
  </si>
  <si>
    <t>Taxis Bureau-BCI-UBA-Bureau</t>
  </si>
  <si>
    <t>16.Blo.07.0002</t>
  </si>
  <si>
    <t>Taxi Bureau-Océan-Bureau</t>
  </si>
  <si>
    <t>Mairi de poto-poto /Bureau</t>
  </si>
  <si>
    <t>Bureau-cnss</t>
  </si>
  <si>
    <t>Bonus Mai &amp; Juin-i6</t>
  </si>
  <si>
    <t>Bonus Mai &amp; Juin-Stirve</t>
  </si>
  <si>
    <t>Taxi Maison-Océan-Maison</t>
  </si>
  <si>
    <t>Achat Billet pour Makoua</t>
  </si>
  <si>
    <t>Taxis Bureau-BCI-Bureau: transmission bail</t>
  </si>
  <si>
    <t>Billet d'avion Brazza-PNR</t>
  </si>
  <si>
    <t>16.Blo.07.0001</t>
  </si>
  <si>
    <t>Bureau-Aéroport</t>
  </si>
  <si>
    <t>Aéroport-Bureau</t>
  </si>
  <si>
    <t>Domicile-Aéroport</t>
  </si>
  <si>
    <t>Aéroport-Hotel</t>
  </si>
  <si>
    <t>16.Blo.07.0003</t>
  </si>
  <si>
    <t>Taxi Maison-Océan</t>
  </si>
  <si>
    <t>Taxi Gare routière Makoua-Hotel</t>
  </si>
  <si>
    <t>Moto Hotel-Gare routière</t>
  </si>
  <si>
    <t>Achat repas + carte de crédit</t>
  </si>
  <si>
    <t>Hotel 1 nuité à PNR</t>
  </si>
  <si>
    <t>Achat repas</t>
  </si>
  <si>
    <t>PALF/Domicile Mesange/Ministère des Aff, Etrang./PALF</t>
  </si>
  <si>
    <t>PALF/Direction Dep. Du Travail/PALF</t>
  </si>
  <si>
    <t>Mairi /de poto-poto /Bureau</t>
  </si>
  <si>
    <t>Bureau /Marche de la PV</t>
  </si>
  <si>
    <t>Marche PV /Direction MTN</t>
  </si>
  <si>
    <t>Frais virement salaires Juin</t>
  </si>
  <si>
    <t>Taxis Bureau-UBA-Bureau: appro caisse PALF</t>
  </si>
  <si>
    <t>Bonus Radio et TV</t>
  </si>
  <si>
    <t>Bonus Evariste (Resp Media)</t>
  </si>
  <si>
    <t>Bonus ESTV-Cas PNR</t>
  </si>
  <si>
    <t>Indemnité Juin-Odile</t>
  </si>
  <si>
    <t>Bonus Mai &amp; Juin-Mésange</t>
  </si>
  <si>
    <t>Groupe Charden Farell-Pointe-noire (Blondel)</t>
  </si>
  <si>
    <t>Agraffes 246</t>
  </si>
  <si>
    <t xml:space="preserve">Repas Hôtel Makoua </t>
  </si>
  <si>
    <t>Hotel-Tchimbamba</t>
  </si>
  <si>
    <t>Tchimbamaba-Mson d'Arr</t>
  </si>
  <si>
    <t>Mson d'Arr-DDEF PN</t>
  </si>
  <si>
    <t>DDEF PN-TGI PN</t>
  </si>
  <si>
    <t>TGI PN-OCH</t>
  </si>
  <si>
    <t>OCH-Hotel</t>
  </si>
  <si>
    <t>Hotel-Aéroport</t>
  </si>
  <si>
    <t>Bureau /Marche Massengo</t>
  </si>
  <si>
    <t>Massengo  /Bureau</t>
  </si>
  <si>
    <t>affaire etrangere-parquet</t>
  </si>
  <si>
    <t>parquet-prefecture</t>
  </si>
  <si>
    <t>prefecture-mef</t>
  </si>
  <si>
    <t>mef-bureau</t>
  </si>
  <si>
    <t>reliure rapports</t>
  </si>
  <si>
    <t>IPC-secretariat</t>
  </si>
  <si>
    <t>55GCF</t>
  </si>
  <si>
    <t>Rglt facture SNE Mai-Juin 2016</t>
  </si>
  <si>
    <t>Rent &amp; utilities</t>
  </si>
  <si>
    <t>**40912</t>
  </si>
  <si>
    <t>non</t>
  </si>
  <si>
    <t>Bonus Opération (4 gendarmes lors de l'opération des 2 trafiquants de 13kg et 8 pointes d'ivoires à Makoua département de la Cuvette)</t>
  </si>
  <si>
    <t>Hotel/Gendarmerie X 4</t>
  </si>
  <si>
    <t>Hote-Km4</t>
  </si>
  <si>
    <t>Taxi Km4-Mson d'Arr</t>
  </si>
  <si>
    <t>Taxi Mson d'Arr-OCH</t>
  </si>
  <si>
    <t>Taxi Hotel-Aéroport</t>
  </si>
  <si>
    <t>Billet d'avion PNR-Brazza</t>
  </si>
  <si>
    <t>Taxi Aéroport-Domicile</t>
  </si>
  <si>
    <t>Hotel 2 nuités à PNR</t>
  </si>
  <si>
    <t>16.Blo.07.0006</t>
  </si>
  <si>
    <t>Bureau-Talangaî</t>
  </si>
  <si>
    <t>Talangaî-Bureau</t>
  </si>
  <si>
    <t>Reliures des lois</t>
  </si>
  <si>
    <t>16.Blo.07.0005</t>
  </si>
  <si>
    <t>Transport + Achat bière et repas</t>
  </si>
  <si>
    <t>Taxi Gare routière OYO-Hotel</t>
  </si>
  <si>
    <t>Achat billet Océan OYO-Brazzaville</t>
  </si>
  <si>
    <t>Achat carte de credit MTN au Capitaine Lembé</t>
  </si>
  <si>
    <t>Hotel/Gendarmerie/Hotel</t>
  </si>
  <si>
    <t>Hotel/Resto/Hotel</t>
  </si>
  <si>
    <t>Bureau /Direction SNE</t>
  </si>
  <si>
    <t>Direction SNE/Bureau</t>
  </si>
  <si>
    <t>bureau-mefdd</t>
  </si>
  <si>
    <t>mef-ACFAP</t>
  </si>
  <si>
    <t>ACFAP-BUREAU</t>
  </si>
  <si>
    <t>Hôtel 20000 la chambre x 2 x 3 (Junior et Perrine)</t>
  </si>
  <si>
    <t>BZV-Owando</t>
  </si>
  <si>
    <t>Moto Pont kouyou-Hotel</t>
  </si>
  <si>
    <t>Moto Hotel-Marché</t>
  </si>
  <si>
    <t>Moto Marché DDEF OW.</t>
  </si>
  <si>
    <t>Moto Gare Rout.-Hotel</t>
  </si>
  <si>
    <t>Taxi hotel-Gare routière</t>
  </si>
  <si>
    <t>Taxi gare routière brazzaville-Bureau</t>
  </si>
  <si>
    <t>Hotel/Port/Hotel</t>
  </si>
  <si>
    <t>Bureau /WCS</t>
  </si>
  <si>
    <t>WCS / Preffecture</t>
  </si>
  <si>
    <t>Preffecture /Marche -Mikalou</t>
  </si>
  <si>
    <t>Marche -Mikalou/ Bureau</t>
  </si>
  <si>
    <t>Reçu de transport de Junior et Perrine entre Oyo et Brazzaville, nom du conducteur Serge Ngandounou</t>
  </si>
  <si>
    <t>Tirage en couleur Ordre mission; photos; analyses juridiques</t>
  </si>
  <si>
    <t>Moto Marché-Hotel</t>
  </si>
  <si>
    <t>Moto Marché-Mson d'Arr</t>
  </si>
  <si>
    <t xml:space="preserve">NDINGA et IBATA: Nourriture prisoniers Maison d'arrêt Owando </t>
  </si>
  <si>
    <t>DDEF OW.-Hotel</t>
  </si>
  <si>
    <t>Hotel/Gendarmerie</t>
  </si>
  <si>
    <t>Bureau /Marche -Lycee Kombo</t>
  </si>
  <si>
    <t>Marche Lycee /Marche -Massengo</t>
  </si>
  <si>
    <t>Massengo/super marche Moukodo</t>
  </si>
  <si>
    <t>Moukondo /Bureau</t>
  </si>
  <si>
    <t xml:space="preserve">Bonus opération Makoua_Ivoire à Junior pour arrestation </t>
  </si>
  <si>
    <t>Hotel-DDEF OW.</t>
  </si>
  <si>
    <t>Moto Hotel-Proc.</t>
  </si>
  <si>
    <t>Moto Proc.-Gare Rout.</t>
  </si>
  <si>
    <t>Bonus Média cas peau Panthère &amp; ivoire</t>
  </si>
  <si>
    <t>Bonus Média cas peau Panthère &amp; ivoire-Evariste</t>
  </si>
  <si>
    <t>Rglt Loyer PAL Avril-Juin 2016</t>
  </si>
  <si>
    <t>.01/2016</t>
  </si>
  <si>
    <t>Bureau - aeroport- maison-aeroport-hotel</t>
  </si>
  <si>
    <t>16.MIA.07.0001</t>
  </si>
  <si>
    <t>16.MIA.07.0003</t>
  </si>
  <si>
    <t>16.MIA.07.0004</t>
  </si>
  <si>
    <t>Moto Hotel DDEF OW.</t>
  </si>
  <si>
    <t>Moto DDEF OW. Parquet</t>
  </si>
  <si>
    <t>Moto Parquet-Hotel</t>
  </si>
  <si>
    <t>Moto Hotel-DDEF OW.</t>
  </si>
  <si>
    <t>Moto DDEF OW.-Hotel</t>
  </si>
  <si>
    <t>Taxis Bureau-CNSS-Bureau: Reversement cotisat° CNSS</t>
  </si>
  <si>
    <t>Solde cotisations CNSS 1er trim 2016</t>
  </si>
  <si>
    <t>Acompte cotisations CNSS 2ème trim 2016</t>
  </si>
  <si>
    <t>Bonus Médias+Annonces Presse écrite</t>
  </si>
  <si>
    <t>Hotel-grand maeche-hotel-maison d'arret-TGI-DDEF-TGI-resto-hotel-cabinet d'avocat-hotel</t>
  </si>
  <si>
    <t>Bonus avocat (cas pointe noire)</t>
  </si>
  <si>
    <t>16.MIA.07.0010</t>
  </si>
  <si>
    <t>Tirage &amp; saisie en couleur: Analyses juridiques</t>
  </si>
  <si>
    <t>Moto Hotel-Gare Rout.</t>
  </si>
  <si>
    <t>Moto Gare Rout-Mson d'A</t>
  </si>
  <si>
    <t>Mson d'Arr-DDEF OW.</t>
  </si>
  <si>
    <t xml:space="preserve">DDEF OW.-Mson D'Arr </t>
  </si>
  <si>
    <t>Mson d'Arr -Gare Rout.</t>
  </si>
  <si>
    <t>Gare Rout.-Hotel</t>
  </si>
  <si>
    <t>Flash crédit</t>
  </si>
  <si>
    <t>Cartouche HP 83A</t>
  </si>
  <si>
    <t>Groupe Charden Farell-Oyo (Blondel)</t>
  </si>
  <si>
    <t>110GCF</t>
  </si>
  <si>
    <t>111GCF</t>
  </si>
  <si>
    <t>Office/Min Justice/MEFDDE/Office</t>
  </si>
  <si>
    <t>Hotel-cour d'appel-agence de voyage-hotel</t>
  </si>
  <si>
    <t>Achat billet caminion (PN-DO)</t>
  </si>
  <si>
    <t>Impressions et photocopies: ordres de mission et repertoire téléphonique</t>
  </si>
  <si>
    <t>Moto Marché-Gare Rout.</t>
  </si>
  <si>
    <t xml:space="preserve">Moto Gare Rout.-DDEF </t>
  </si>
  <si>
    <t>Moto DDEF-Leveiché</t>
  </si>
  <si>
    <t>Moto Leveiché-Hotel</t>
  </si>
  <si>
    <t>Bureau-Océan du Nord Talangai-Bureau</t>
  </si>
  <si>
    <t>Achat billet pour OYO</t>
  </si>
  <si>
    <t>Office/mandarine/office (meeting avec Dir Régional TAF)</t>
  </si>
  <si>
    <t>Office/MEFDDE/Office (meeting avec le Conseiller Juridique et admin de la Ministre)</t>
  </si>
  <si>
    <t>Hotel-gare routiere-DDEF-cabinet d'avocat-hotel-resto-hotel</t>
  </si>
  <si>
    <t>Moto Hotel-TGI OW.</t>
  </si>
  <si>
    <t>Moto TGI-Marché</t>
  </si>
  <si>
    <t>Impressions photos ivoires</t>
  </si>
  <si>
    <t>Achat carte de credit MTN mensuel</t>
  </si>
  <si>
    <t>Taxis Bureau-TAF-Aéroport-Bureau: appro caisse PALF</t>
  </si>
  <si>
    <t>Hotel-DDEF-TGI-DDEF- agence de voyage-hotel-gare routiere</t>
  </si>
  <si>
    <t>Achat billet camion (DO- PN)</t>
  </si>
  <si>
    <t>Gare routière pointe noire-cabinet d'avocat-hotel</t>
  </si>
  <si>
    <t>Gare Rout-Mson d'Arr</t>
  </si>
  <si>
    <t>Moto Mson D'Ar-Gare Rout</t>
  </si>
  <si>
    <t>Moto Gare Rout-Hotel</t>
  </si>
  <si>
    <t>Taxi Maison-Gare routière Océan Talangai</t>
  </si>
  <si>
    <t>Hotel 1 nuité à OYO</t>
  </si>
  <si>
    <t>Taxi Hotel-Resto-Hotel</t>
  </si>
  <si>
    <t>bureau-drtv</t>
  </si>
  <si>
    <t>Evariste</t>
  </si>
  <si>
    <t>drtv-mn tv</t>
  </si>
  <si>
    <t>mntv-top tv</t>
  </si>
  <si>
    <t>top tv-radio librté</t>
  </si>
  <si>
    <t>hotel-charden farell-aeroport -hotel-aeroport-maison</t>
  </si>
  <si>
    <t>Moto DDEF-TGI</t>
  </si>
  <si>
    <t>Moto Marché-DDEF</t>
  </si>
  <si>
    <t>Moto DDEF-Hotel</t>
  </si>
  <si>
    <t>Achat repas + bière + flash crédit</t>
  </si>
  <si>
    <t xml:space="preserve"> radio congo-estv</t>
  </si>
  <si>
    <t>estv-242infosnet,cg</t>
  </si>
  <si>
    <t>Credit mtn et airtel</t>
  </si>
  <si>
    <t>Moto TGI-DDEF OW.</t>
  </si>
  <si>
    <t>Moto DDEF-Gare Rout</t>
  </si>
  <si>
    <t>16.Blo.07.0004</t>
  </si>
  <si>
    <t>Taxi Hotel-Gare routière</t>
  </si>
  <si>
    <t>Achat billet</t>
  </si>
  <si>
    <t>Taxi Gare routière-Maison</t>
  </si>
  <si>
    <t>Moto Hotel- DDEF OW.</t>
  </si>
  <si>
    <t>Moto DDEF-Mson d'Arr</t>
  </si>
  <si>
    <t>Moto Mson d'Arr- Gend.</t>
  </si>
  <si>
    <t>Moto Gend.-DDEF</t>
  </si>
  <si>
    <t xml:space="preserve">drtv </t>
  </si>
  <si>
    <t>DR N°1</t>
  </si>
  <si>
    <t xml:space="preserve">estv </t>
  </si>
  <si>
    <t>top tv</t>
  </si>
  <si>
    <t>mn radio</t>
  </si>
  <si>
    <t>radio congo (français,lingala, kitouba)</t>
  </si>
  <si>
    <t>Es rv -radio congo</t>
  </si>
  <si>
    <t>bureau-bureau Ikoli</t>
  </si>
  <si>
    <t>Ikoli-parquet</t>
  </si>
  <si>
    <t>parquet-wcs</t>
  </si>
  <si>
    <t>Moto DDEF Hotel</t>
  </si>
  <si>
    <t>Taxi Bureau-Ouenze-Bureau</t>
  </si>
  <si>
    <t>Radio congo- Mn radio</t>
  </si>
  <si>
    <t>Mnradio-top tv</t>
  </si>
  <si>
    <t>top tv bureau</t>
  </si>
  <si>
    <t xml:space="preserve">Office &gt; TAF (rencontre Berthin pour différent points de PCR, PALF) </t>
  </si>
  <si>
    <t>Hotel 13 nuités à Owando</t>
  </si>
  <si>
    <t>Moto DDEF Mson d'Arr</t>
  </si>
  <si>
    <t>Mson d'Arr-Gare Rout</t>
  </si>
  <si>
    <t>Moto Gare Rout Hotel</t>
  </si>
  <si>
    <t>TAF/PALF (rencontre de TAF et localisation du bureau)</t>
  </si>
  <si>
    <t>credit mtn et airtel</t>
  </si>
  <si>
    <t>Virement solde IPC pour Imp. GJ</t>
  </si>
  <si>
    <t>Frais virement IPC</t>
  </si>
  <si>
    <t>Cotisation web bank</t>
  </si>
  <si>
    <t>BCI</t>
  </si>
  <si>
    <t>Bonus Responsable Medias</t>
  </si>
  <si>
    <t>Office &gt; Ministère EFDDE dépôt des dossiers juridique au secrétariat du Conseiller Juridique et admin de la Min (absent</t>
  </si>
  <si>
    <t>Owando-BZV</t>
  </si>
  <si>
    <t>Talangaî-Domicile</t>
  </si>
  <si>
    <t>Achat cartes de recharge Airtel Modem</t>
  </si>
  <si>
    <t>Taxis Bureau-CNSS-Bureau: Reversement solde cotisat° CNSS</t>
  </si>
  <si>
    <t>Solde cotisations CNSS 2ème trim 2016</t>
  </si>
  <si>
    <t xml:space="preserve">paiement des 25% (ouverture dossier pour le cas de Makoua, 13kg ivoires) MAITRE AWOLA </t>
  </si>
  <si>
    <t>paiement de 175000 bonus pour peine surpérieur à 17 mois cas makoua, Maitre AWOLA</t>
  </si>
  <si>
    <t>Taxi Bureau-La gare-Mongali</t>
  </si>
  <si>
    <t>Achat Serviette de toilette (pour invité PALF)</t>
  </si>
  <si>
    <t>Taxi Mongali-Bureau-Maison</t>
  </si>
  <si>
    <t>IPC &gt; Bureau</t>
  </si>
  <si>
    <t>Bureau&gt; IPC</t>
  </si>
  <si>
    <t>PALF/TAF/PALF</t>
  </si>
  <si>
    <t>PALF/Aeroport/PALF</t>
  </si>
  <si>
    <t>office&gt; MEFDDE Conseiller , DG, DFAP&gt; WCS&gt; MEFDDE&gt; Office</t>
  </si>
  <si>
    <t>Office &gt; aéroport &gt; office pour aller chercher Broll Juriste GABON CONSERVATION-Justice</t>
  </si>
  <si>
    <t>Bureau-inspection de travail-bureau</t>
  </si>
  <si>
    <t>Bureau-Espace Trait.</t>
  </si>
  <si>
    <t>Espace Trait.-Bureau</t>
  </si>
  <si>
    <t>Taxi Bureau-Marché Lycée (souspicion lieu de déposition d'ivoire)-Bureau</t>
  </si>
  <si>
    <t>PALF/DFAP/PALF</t>
  </si>
  <si>
    <t>office&gt;WCS rendez-vous Destin et Zanne&gt; Office</t>
  </si>
  <si>
    <t>Allocation Broll ration 10000 X 12 jours</t>
  </si>
  <si>
    <t>Bureau-UBA-bureau</t>
  </si>
  <si>
    <t>Bureau-Palais de justice</t>
  </si>
  <si>
    <t>Herick</t>
  </si>
  <si>
    <t>Palais de justice-Bureau</t>
  </si>
  <si>
    <t>Frais virement salaires Juillet</t>
  </si>
  <si>
    <t>taxi Office &gt; Moukondo ASPINALL Foundation &gt; Office rencontre avec Berthin</t>
  </si>
  <si>
    <t>office &gt; PCR Place &gt;office pour échanger sur le transfert de matériel (don)</t>
  </si>
  <si>
    <t>Bureau-DFAP-bureau</t>
  </si>
  <si>
    <t>Frais de tenue de compte Juillet</t>
  </si>
  <si>
    <t>3 Reliure</t>
  </si>
  <si>
    <t>16.MIA.07.0007</t>
  </si>
  <si>
    <t>Montant en FCFA Centrale</t>
  </si>
  <si>
    <t>Montant en USD</t>
  </si>
  <si>
    <t>Total montant reçu</t>
  </si>
  <si>
    <t>Total montant dépensé</t>
  </si>
  <si>
    <t>Office- ecaire- office</t>
  </si>
  <si>
    <t xml:space="preserve">Travel expenses </t>
  </si>
  <si>
    <t>16.MIA.01.0001</t>
  </si>
  <si>
    <t xml:space="preserve">Maison - aeroport - gare routiere - </t>
  </si>
  <si>
    <t>Hotel- DDEF-Cybert - Charden Farell - DDEF-Cabinet</t>
  </si>
  <si>
    <t>Photocopie- impression et service</t>
  </si>
  <si>
    <t>16.MIA.01.0007</t>
  </si>
  <si>
    <t>DDEF - Resto voir l'avocat - Hotel</t>
  </si>
  <si>
    <t>Hotel - cybert</t>
  </si>
  <si>
    <t>Photocopie- chemise et sous chemise - trombone</t>
  </si>
  <si>
    <t>Honoraire d'avocat cas BABOUTILA</t>
  </si>
  <si>
    <t>16.MIA.01.00010</t>
  </si>
  <si>
    <t>16.MIA.01.0004</t>
  </si>
  <si>
    <t>16.MIA.01.0003</t>
  </si>
  <si>
    <t xml:space="preserve">Hotel - Gare routiere- </t>
  </si>
  <si>
    <t>Gare routiere - hotel -tribunal- dep brazza- radio pn-resto -tribunal</t>
  </si>
  <si>
    <t>Publication d'un article presse ecrite sur le cas de Dolisie</t>
  </si>
  <si>
    <t>16.MIA.01.0005</t>
  </si>
  <si>
    <t>Hotel- cybert-dep brazza-Radio pn-recuperer la n. pour chien-hotel- Aeroport-maison</t>
  </si>
  <si>
    <t>Internet cyber</t>
  </si>
  <si>
    <t>16.MIA.01.0009</t>
  </si>
  <si>
    <t>Achat nourriture chien et carburant</t>
  </si>
  <si>
    <t>16.MIA.01.00011</t>
  </si>
  <si>
    <t>Filmage des sacs des nourritures des chiens</t>
  </si>
  <si>
    <t>Maison-office-observatoire-semaine afr-office</t>
  </si>
  <si>
    <t>Maison -semaine afr-dep de brazza-direction mtn-office</t>
  </si>
  <si>
    <t>Internet du mois</t>
  </si>
  <si>
    <t>Publication d'un article coup de gueule sur le cas de dolisie</t>
  </si>
  <si>
    <t>Maison-office-Aeroport-restaurant-case de passage-maison</t>
  </si>
  <si>
    <t>Maison-case de passage-ville-maison</t>
  </si>
  <si>
    <t>Maison-Direction mtn-office-MAE-office-maison</t>
  </si>
  <si>
    <t>16.MIA.01.0008</t>
  </si>
  <si>
    <t>Office-semaine afr-mesange-office</t>
  </si>
  <si>
    <t>Complement des frais sur la publication</t>
  </si>
  <si>
    <t>Bureau top-MAE-office-ULC-UIB-office</t>
  </si>
  <si>
    <t>Office-pharmacie-office-hopital-maison</t>
  </si>
  <si>
    <t>Maison-semaine afr-office</t>
  </si>
  <si>
    <t>Restaurant-maison</t>
  </si>
  <si>
    <t>Wildcat</t>
  </si>
  <si>
    <t>o</t>
  </si>
  <si>
    <t>Legalisation lettre d'invitation</t>
  </si>
  <si>
    <t>Bureau /Casino</t>
  </si>
  <si>
    <t>Casino/Mairie de poto-poto</t>
  </si>
  <si>
    <t>Mairie de poto-poto /Bureau</t>
  </si>
  <si>
    <t>Bureau/Marché poto-poto</t>
  </si>
  <si>
    <t>Bureau /Marche Mikalou</t>
  </si>
  <si>
    <t>Marche Mikalou/Tomas-Sankara</t>
  </si>
  <si>
    <t>Marche Tomas Sankara/Bureau</t>
  </si>
  <si>
    <t>Bureau/Foret de pate doit</t>
  </si>
  <si>
    <t>Bureau-Radio liberté</t>
  </si>
  <si>
    <t>Congo</t>
  </si>
  <si>
    <t>Bureau /Congo-Pharmacie</t>
  </si>
  <si>
    <t>Congo-Pharmacie /Bureau</t>
  </si>
  <si>
    <t>Taxis Bureau-Centre ville-Bureau: Achat cartes tel</t>
  </si>
  <si>
    <t>Radio liberté-Bureau</t>
  </si>
  <si>
    <t>Radio Liberté</t>
  </si>
  <si>
    <t>Journal Le Souverain</t>
  </si>
  <si>
    <t>Netoyage des draps PALF</t>
  </si>
  <si>
    <t>Netoyage serviette PALF</t>
  </si>
  <si>
    <t>Bureau /Marche poto-poto</t>
  </si>
  <si>
    <t>Achat Lamp de Bureau</t>
  </si>
  <si>
    <t>Marche poto-poto/Bureau</t>
  </si>
  <si>
    <t>Bureau/Mfilou chez le menuisier</t>
  </si>
  <si>
    <t>Achat multi-prise de Bureau</t>
  </si>
  <si>
    <t>Virement salaire Juillet 2016-Mésange</t>
  </si>
  <si>
    <t>Virement salaire Juillet 2016-Bérényce</t>
  </si>
  <si>
    <t>Virement salaire Juillet 2016-Stirve</t>
  </si>
  <si>
    <t>Virement salaire Juillet 2016-i6</t>
  </si>
  <si>
    <t>Virement salaire Juillet 2016-Junior</t>
  </si>
  <si>
    <t>wcs-Bureau</t>
  </si>
  <si>
    <t>Burea-Marché total</t>
  </si>
  <si>
    <t>Marché total-Bureau</t>
  </si>
  <si>
    <t>Réliure des rapports 2016-2015 et 2016</t>
  </si>
  <si>
    <t>Bureau /direction MTN</t>
  </si>
  <si>
    <t>Achat savon pour le bureau</t>
  </si>
  <si>
    <t>Bureau-ESTV</t>
  </si>
  <si>
    <t>transport</t>
  </si>
  <si>
    <t>ESTV-Bureau</t>
  </si>
  <si>
    <t>SMS/charges July 2016</t>
  </si>
  <si>
    <t>AGIOS DU 30/06/16 AU 31/07/16</t>
  </si>
  <si>
    <t>Relevé</t>
  </si>
  <si>
    <t>bureau-Interpol</t>
  </si>
  <si>
    <t>Interpol-UBA ( pour verifier les boutiques voisines concernant l'imprimande)</t>
  </si>
  <si>
    <t>UBA-gare</t>
  </si>
  <si>
    <t>Gare-bureau</t>
  </si>
  <si>
    <t>16.Blo.08.0001</t>
  </si>
  <si>
    <t>Bureau-Aspinall</t>
  </si>
  <si>
    <t>Aspinall-Bureau</t>
  </si>
  <si>
    <t xml:space="preserve"> Bureau-DR N°1</t>
  </si>
  <si>
    <t>DRN°1-Bureau</t>
  </si>
  <si>
    <t>Food à Bzv &lt;Herick&gt;</t>
  </si>
  <si>
    <t>Bureau-Groupe Africain du Commerce</t>
  </si>
  <si>
    <t>Groupe Africain du Commerce-Ets. Victoria</t>
  </si>
  <si>
    <t>Ets. Victoria-Bureau</t>
  </si>
  <si>
    <t>Indemnité prestation Juillet-Odile</t>
  </si>
  <si>
    <t>Bonus Juillet-Blondel</t>
  </si>
  <si>
    <t>Bonus Juillet-Hérick</t>
  </si>
  <si>
    <t>5 carnets de reçus de caisse</t>
  </si>
  <si>
    <t xml:space="preserve">Bureau-wcs </t>
  </si>
  <si>
    <t>Bureau-OCN</t>
  </si>
  <si>
    <t>OCN-TransAlima</t>
  </si>
  <si>
    <t>TransAlima-OCN</t>
  </si>
  <si>
    <t>Océan Nord-Bureau</t>
  </si>
  <si>
    <t>Taxi Bureau-Aéroport-Bureau (renseignements sur le programme de vols pour pointe-noire)</t>
  </si>
  <si>
    <t>Taxi Bureau-Aéroport-Bureau (Achat billet + Timbre pour pointe-noire)</t>
  </si>
  <si>
    <t>Bureau-wcs-bureau-aspinal-maison</t>
  </si>
  <si>
    <t>16.MIA.08.0001</t>
  </si>
  <si>
    <t>Achat billet pour Owando</t>
  </si>
  <si>
    <t>0308074573-63</t>
  </si>
  <si>
    <t>Bureau/ Mikalou</t>
  </si>
  <si>
    <t>Achat Billet Bus /Brazza-Ouesso</t>
  </si>
  <si>
    <t>Mikalou/ bureau</t>
  </si>
  <si>
    <t>Counter chèque charges</t>
  </si>
  <si>
    <t>taxi Perrine Office &gt; WCS &gt; Office, meeting avec Berthin et Mark pour le CTS</t>
  </si>
  <si>
    <t>bureau-onemo</t>
  </si>
  <si>
    <t>Onemo-bureau</t>
  </si>
  <si>
    <t>Achat billet Brazza-Owando</t>
  </si>
  <si>
    <t>OCN-Hotel</t>
  </si>
  <si>
    <t>Hotel-Mson d'Arr</t>
  </si>
  <si>
    <t>Mson d'Arr-DDEF</t>
  </si>
  <si>
    <t>DDEF-Hotel</t>
  </si>
  <si>
    <t>16.Blo.08.0002</t>
  </si>
  <si>
    <t>Domicile-OCN</t>
  </si>
  <si>
    <t>Taxi Maison-Aéroport</t>
  </si>
  <si>
    <t>Taxi aéroport-Hotel</t>
  </si>
  <si>
    <t>Taxi Hotel-Marché Plateau ville-Grand marché</t>
  </si>
  <si>
    <t>Taxi Grand marché-Marché des arts-Hotel</t>
  </si>
  <si>
    <t>Domicile-Océan du nord</t>
  </si>
  <si>
    <t>Gare routière(Owando)-Hôtel</t>
  </si>
  <si>
    <t>Hôtel-Maison d'arrêt</t>
  </si>
  <si>
    <t>Maison d'arrêt-DDEF</t>
  </si>
  <si>
    <t>DDEF-Hôtel</t>
  </si>
  <si>
    <t>Maison /Mikalou</t>
  </si>
  <si>
    <t>Taxis Bureau-Cyber café-Bureau: envoi dossiers num à New Ace</t>
  </si>
  <si>
    <t>3 heures de navigation dans le Cyber café</t>
  </si>
  <si>
    <t>0049/08/16</t>
  </si>
  <si>
    <t>Paiement frais Service Traiteur pour déjeuner lors du CTS PALF</t>
  </si>
  <si>
    <t>taxi Broll et Perrine Office &gt; Min EFDDE DG &gt; Office</t>
  </si>
  <si>
    <t>cnss-impot</t>
  </si>
  <si>
    <t>impot-aéroport</t>
  </si>
  <si>
    <t>aéroport-bureau</t>
  </si>
  <si>
    <t>bureau-tac centre ville</t>
  </si>
  <si>
    <t>tac centre ville-aéroport</t>
  </si>
  <si>
    <t>Mson d'Arr-TGI</t>
  </si>
  <si>
    <t>TGI-Hotel</t>
  </si>
  <si>
    <t>Visite geôle, ndinga salem  à Owando</t>
  </si>
  <si>
    <t>Achat bracelet</t>
  </si>
  <si>
    <t>Taxi Hotel-Moé Praft-Hotel</t>
  </si>
  <si>
    <t>Bureau- oiflegt avec le traiteur- bureau-aeroport</t>
  </si>
  <si>
    <t>Billet Brazza-PN &lt;Mésange&gt;</t>
  </si>
  <si>
    <t>Ration prisonniers</t>
  </si>
  <si>
    <t>Maison d'arrêt-Tribunal</t>
  </si>
  <si>
    <t>Tribunal-Hôtel</t>
  </si>
  <si>
    <t>Hotel /Marche Ouesso</t>
  </si>
  <si>
    <t>Marche-Ouesso/Port Libongo</t>
  </si>
  <si>
    <t>Credi Telephone /Traf</t>
  </si>
  <si>
    <t>Port libongo /libongo pokola/T</t>
  </si>
  <si>
    <t>Port libongo / Hotel</t>
  </si>
  <si>
    <t>maison-aéroport</t>
  </si>
  <si>
    <t>Taxi Hotel-Bijouterie Zoubel-Marché Fond Tiétié</t>
  </si>
  <si>
    <t>Taxi Fond Tiétié-La foire-Cimetière-Hotel</t>
  </si>
  <si>
    <t>PALF/MEFDDE/PALF pour retrait de la lettre corrigée de la convocation du CTS</t>
  </si>
  <si>
    <t>OIF/PALF (Retour de la réunion du CTS)</t>
  </si>
  <si>
    <t>Bureau-Bureau stop</t>
  </si>
  <si>
    <t>Bureau stop-boutique de la coupole</t>
  </si>
  <si>
    <t>Boutique de la coupole-Boutique de la gare</t>
  </si>
  <si>
    <t>Boutique de la Gare-ETS Dieu est Grand</t>
  </si>
  <si>
    <t>Ets Dieu est Grand-Bureau</t>
  </si>
  <si>
    <t>MTN- bureau</t>
  </si>
  <si>
    <t>Hotel /libongo</t>
  </si>
  <si>
    <t>Libongo-Ouesso/Libongo Pokola</t>
  </si>
  <si>
    <t>libongo-pokola/village Pokola</t>
  </si>
  <si>
    <t>Village Pokola /Libongo pokola</t>
  </si>
  <si>
    <t>Libongo pokola/Libongo Ouesso</t>
  </si>
  <si>
    <t>Libongo Ouesso/Hotel</t>
  </si>
  <si>
    <t>Groupe Charden Farell-Owando (Blondel)</t>
  </si>
  <si>
    <t>13/GCF</t>
  </si>
  <si>
    <t>48/GCF</t>
  </si>
  <si>
    <t>49/GCF</t>
  </si>
  <si>
    <t>aéroport-hotel aiwa</t>
  </si>
  <si>
    <t>hotel aiwa -hotel le rigo</t>
  </si>
  <si>
    <t>le rigo-quartier culotte</t>
  </si>
  <si>
    <t>QT culotte-parquet</t>
  </si>
  <si>
    <t>cabinet kimpolo-marché och</t>
  </si>
  <si>
    <t>marché och-Qt culotte</t>
  </si>
  <si>
    <t>qt culotte-hotel</t>
  </si>
  <si>
    <t>ration 1 jours à PNR &lt;Mésange&gt;</t>
  </si>
  <si>
    <t>Mson d'Arr-Hotel</t>
  </si>
  <si>
    <t>Hotel-Gare Routière</t>
  </si>
  <si>
    <t>Hotel M'Owando: 3 nuitées Blondel</t>
  </si>
  <si>
    <t>16.Blo.08.0003</t>
  </si>
  <si>
    <t>Owando-Brazza</t>
  </si>
  <si>
    <t>Ouenzé-Domicile</t>
  </si>
  <si>
    <t>Taxi Hotel-Marché Fond Tiétié-Feu rouge Révolution</t>
  </si>
  <si>
    <t xml:space="preserve">Taxi Feu Rouge-Gogélo-Presing Fathia </t>
  </si>
  <si>
    <t>Taxi Fathia-Hotel-Derrière Galérie d'art (Trust building)</t>
  </si>
  <si>
    <t>Achat repas et boisson</t>
  </si>
  <si>
    <t>Taxi Gallérie d'art-Hotel</t>
  </si>
  <si>
    <t>Maison d'arrêt-Hôtel</t>
  </si>
  <si>
    <t>Food 4jrs pendant la mission d'owando &lt;Herick&gt;</t>
  </si>
  <si>
    <t>Hôtel M'Owando: 3 nuitées&lt;Herick&gt;</t>
  </si>
  <si>
    <t>Hôtel-Gare routière</t>
  </si>
  <si>
    <t>Owando-Oyo-Brazzaville</t>
  </si>
  <si>
    <t>Grare routière-Domicile</t>
  </si>
  <si>
    <t>Hotel /Libongo Ouesso</t>
  </si>
  <si>
    <t>Libongo-Ouesso/Libongo kabo/O</t>
  </si>
  <si>
    <t>Libongo-Ouesso/Hotel</t>
  </si>
  <si>
    <t>hotel-restaurant</t>
  </si>
  <si>
    <t>restaurant-hotel</t>
  </si>
  <si>
    <t>Taxi Hotel-Feu rouge révolution (Rencontre avec Archil bijoutier)-La foire</t>
  </si>
  <si>
    <t>Taxi la foire-Hotel</t>
  </si>
  <si>
    <t>Hotel/port libongo</t>
  </si>
  <si>
    <t xml:space="preserve"> libongo / gare routiere liouesso</t>
  </si>
  <si>
    <t>Gare routière/Liouesso village</t>
  </si>
  <si>
    <t>Liouesso village/Gare routiere</t>
  </si>
  <si>
    <t>Gare routiere/Hotel</t>
  </si>
  <si>
    <t>Bonus Juillet-Junior</t>
  </si>
  <si>
    <t>Bonus Juillet-Stirve</t>
  </si>
  <si>
    <t>Bonus Juillet-Bérényce</t>
  </si>
  <si>
    <t>Complément  frais Service Traiteur déjeuner lors du CTS PALF</t>
  </si>
  <si>
    <t>Bonus Juillet-Evariste</t>
  </si>
  <si>
    <t>308/GCF</t>
  </si>
  <si>
    <t>taxi Office &gt; Moukondo ASPINALL Foundation &gt; Office dépôt nourriture CTS</t>
  </si>
  <si>
    <t>hotel-qt culotte</t>
  </si>
  <si>
    <t>parquet-maison d'arret</t>
  </si>
  <si>
    <t>maison d'arret-parquet</t>
  </si>
  <si>
    <t>parquet-direction departementale de la police</t>
  </si>
  <si>
    <t>dd police-parquet</t>
  </si>
  <si>
    <t>cabinet kimpolo-aéroport</t>
  </si>
  <si>
    <t>aéroport-restaurant</t>
  </si>
  <si>
    <t>restaurant-qt culotte</t>
  </si>
  <si>
    <t>Billet PN-BRAZZA&lt;Mésange&gt;</t>
  </si>
  <si>
    <t>reçu appel dossier MASSOUEME</t>
  </si>
  <si>
    <t>Court fees</t>
  </si>
  <si>
    <t>hotel rigo: 3 nuitées à PNR &lt;Mésange&gt;</t>
  </si>
  <si>
    <t>Sandwich</t>
  </si>
  <si>
    <t>Taxi Hotel-La cote-Hotel</t>
  </si>
  <si>
    <t>Achat bière et transport</t>
  </si>
  <si>
    <t>Taxi Hotel-Fond Tiétié-Hotel</t>
  </si>
  <si>
    <t>Achat: rouleau et barquette aluminum + sac</t>
  </si>
  <si>
    <t>Bureau-parken shop</t>
  </si>
  <si>
    <t>Parken shop-Casino</t>
  </si>
  <si>
    <t>Casino-Bureau</t>
  </si>
  <si>
    <t>Hotel/Charden-farel Agence</t>
  </si>
  <si>
    <t>Agence charden-F/Gare routiere</t>
  </si>
  <si>
    <t>Gare routiere/Ngombe village</t>
  </si>
  <si>
    <t>Ngombe village/gare routiere</t>
  </si>
  <si>
    <t>Gare-routiere /Hotel</t>
  </si>
  <si>
    <t>Achat 135 cartes de recharge MTN[950F(100); 1900F(10); 4750F(20)] &amp; Airtel[4750F(05)]</t>
  </si>
  <si>
    <t>Bonus Juillet-Odile</t>
  </si>
  <si>
    <t xml:space="preserve">taxi Office &gt; WCS réunion avec Tim de WCS </t>
  </si>
  <si>
    <t>hotel-patisserie citronelle</t>
  </si>
  <si>
    <t>citronelle-hotel</t>
  </si>
  <si>
    <t>hotel-aéroport</t>
  </si>
  <si>
    <t>aéroport-maison</t>
  </si>
  <si>
    <t>Taxi Gare Océan du nord-Gard CSC-Hotel</t>
  </si>
  <si>
    <t>Flash crédit et achat bière</t>
  </si>
  <si>
    <t>Taxi Hotel-La foire-Hotel (rencontre avec le traf Mr Emmanuel)</t>
  </si>
  <si>
    <t>Achat billet Pointe-Noire-Brazzaville</t>
  </si>
  <si>
    <t>Hotel/Gare routiere</t>
  </si>
  <si>
    <t>Gare routiere/ Marche-libongo</t>
  </si>
  <si>
    <t>Libongo/Hotel</t>
  </si>
  <si>
    <t>Taxis Bureau-Diata-Bureau: déposer le document à Bérényce</t>
  </si>
  <si>
    <t>location salle CTS du 10 août , comité technique de suivi</t>
  </si>
  <si>
    <t>taxi Office&gt; OIF pour le CTS</t>
  </si>
  <si>
    <t>préfecture-affaire etrangère</t>
  </si>
  <si>
    <t>légalisations de deux lettres</t>
  </si>
  <si>
    <t>Taxi Hotel-Gare routière CSC</t>
  </si>
  <si>
    <t>Taxi Gare routière Brazzaville (Diata)-Maison</t>
  </si>
  <si>
    <t>Achat: 30 petites bouteilles d'eau + S25 stylos</t>
  </si>
  <si>
    <t>Bureau- Moukondo</t>
  </si>
  <si>
    <t>Moukondo-Bureau</t>
  </si>
  <si>
    <t>Bureau-OIF</t>
  </si>
  <si>
    <t>OIF-Bureau</t>
  </si>
  <si>
    <t>Hotel /Libongo-Marche</t>
  </si>
  <si>
    <t>Libongo-Marche /Hotel</t>
  </si>
  <si>
    <t>Taxis Bureau-Diata-Bureau: déposer la lettre à Bérényce</t>
  </si>
  <si>
    <t>maison-MAF</t>
  </si>
  <si>
    <t>MAF-bureau</t>
  </si>
  <si>
    <t>Bueau-Domicile</t>
  </si>
  <si>
    <t>Achat billet Ouesso/Brazzaville</t>
  </si>
  <si>
    <t>Hotel Nectar Ouesso/ 8 nuités</t>
  </si>
  <si>
    <t>Repas mission Ouesso</t>
  </si>
  <si>
    <t xml:space="preserve"> Pressing/Netoyage vetements</t>
  </si>
  <si>
    <t>Gare routiere-Brazza/Maison</t>
  </si>
  <si>
    <t>burequ-maya maya pour achat du billet</t>
  </si>
  <si>
    <t>maya maya-bureau</t>
  </si>
  <si>
    <t>Billet BRAZZA-PN/PN-BRAZZA &lt;Mésange&gt;</t>
  </si>
  <si>
    <t>Bureau-Océan du Nord</t>
  </si>
  <si>
    <t>Océan du Nord- Bureau</t>
  </si>
  <si>
    <t>Frais émission chèque</t>
  </si>
  <si>
    <t>maison-aéroport pour voyage PN</t>
  </si>
  <si>
    <t>aéroport-hotel rigo</t>
  </si>
  <si>
    <t>hotel rigo-parquet</t>
  </si>
  <si>
    <t>parquet-cabinet Kimpolo</t>
  </si>
  <si>
    <t>Kimpolo-restaurant</t>
  </si>
  <si>
    <t>Gare routière Owando-Hôtel</t>
  </si>
  <si>
    <t>Groupe Charden Farell-Owando(Herick)</t>
  </si>
  <si>
    <t>163/GCF</t>
  </si>
  <si>
    <t>hotel-dd police</t>
  </si>
  <si>
    <t>dd police- marché oui</t>
  </si>
  <si>
    <t>marché-hotel</t>
  </si>
  <si>
    <t>hotel-quartier culotte</t>
  </si>
  <si>
    <t>quartier culotte-aéroport POUR VOYAGE BRAZZA</t>
  </si>
  <si>
    <t>hotel rigo: 1 nuitée à PNR &lt;Mésange&gt;</t>
  </si>
  <si>
    <t>Bureau-Ville-Ouénzé-Mngli-Bureau</t>
  </si>
  <si>
    <t>Taxi Bureau-SLOG-La corniche-Mikalou-Bureau</t>
  </si>
  <si>
    <t>Bureau-atelier de peinture de kinsoundi</t>
  </si>
  <si>
    <t>Atelier de peinture de kinsoundi-Bureau</t>
  </si>
  <si>
    <t>Hôtel-cyber café</t>
  </si>
  <si>
    <t>Cyber café-Tribunal</t>
  </si>
  <si>
    <t>Tribunal-Maison d'arrêt</t>
  </si>
  <si>
    <t>Hôtel-Charden Farel</t>
  </si>
  <si>
    <t>Charden Farel-Hôtel</t>
  </si>
  <si>
    <t>Bureau/ Marche de la gare</t>
  </si>
  <si>
    <t>Marche de la gare/POTO-POTO</t>
  </si>
  <si>
    <t>Marche poto-poto/ Mapassi</t>
  </si>
  <si>
    <t>Mapassi/Bureau</t>
  </si>
  <si>
    <t>262/GCF</t>
  </si>
  <si>
    <t>Bureau-Bcongo-ville-Ouénzé-Pteaux</t>
  </si>
  <si>
    <t>PALF/Inspection du travail/NSIA/PALF</t>
  </si>
  <si>
    <t>Hôtel-Tribunal</t>
  </si>
  <si>
    <t>Certificat de non appel-Extrait jugement</t>
  </si>
  <si>
    <t>Tribunal-Marché</t>
  </si>
  <si>
    <t>Achat papier ministre et chemise cartonnée</t>
  </si>
  <si>
    <t>Marché-Tribunal</t>
  </si>
  <si>
    <t>Tribunal-Charden farel</t>
  </si>
  <si>
    <t>Charden farel-Tribunal</t>
  </si>
  <si>
    <t>Taxi Bureau-Marché Bouro-Marché Total (Investigation)</t>
  </si>
  <si>
    <t>Marché Total-Bueau</t>
  </si>
  <si>
    <t>Bureau-Ecole de peinture de poto poto</t>
  </si>
  <si>
    <t>Ecole de peinture de poto poto-Atelier de peinture de Bacongo</t>
  </si>
  <si>
    <t>Atelier de peinture de Bacongo-Bureau</t>
  </si>
  <si>
    <t>Réquisition aux fins de transfèrement des condamnés</t>
  </si>
  <si>
    <t>Bureau/Marche total</t>
  </si>
  <si>
    <t>Marche total- Bureau</t>
  </si>
  <si>
    <t>46/GCF</t>
  </si>
  <si>
    <t>Domicile/PALF/Domicile (nourrir les chats)</t>
  </si>
  <si>
    <t>Hôtel-DD police</t>
  </si>
  <si>
    <t>DD police-Charden farel</t>
  </si>
  <si>
    <t xml:space="preserve">Prise en charge Hotel et ration 2 policiers pour transfèrement prisonniers&lt;Owando-Bzv&gt;  </t>
  </si>
  <si>
    <t>Crédit MTN commissaire police</t>
  </si>
  <si>
    <t>Hôtel M'Owando: 6 nuitées&lt;Herick&gt;</t>
  </si>
  <si>
    <t>Frais carburant véhicule DDEF(transfèrement)</t>
  </si>
  <si>
    <t>Bonus Juillet 2016-Mésange</t>
  </si>
  <si>
    <t>Flash crédit (Borel et Elenga)</t>
  </si>
  <si>
    <t>Taxi Bureau-Marché La tsiémé- Marché Dragage</t>
  </si>
  <si>
    <t>PEAGE</t>
  </si>
  <si>
    <t>Food 7jrs pendant la mission d'owando pour le transfèremant des deux détenus &lt;Herick&gt;</t>
  </si>
  <si>
    <t>Mikalou /Lycee</t>
  </si>
  <si>
    <t>Lycee kombo/ Marche Ouenze</t>
  </si>
  <si>
    <t>Marche Ouenze/Bureau</t>
  </si>
  <si>
    <t>COTISATION WEB BANK</t>
  </si>
  <si>
    <t>interpol-bureau</t>
  </si>
  <si>
    <t>ration NDINGA &amp; IBATA Maison d'arrêt Bzv</t>
  </si>
  <si>
    <t>Atelier de peinture de bacongo-Bureau</t>
  </si>
  <si>
    <t>Bureau/Marché Mikalou</t>
  </si>
  <si>
    <t>Marché Mikalou/Marché Ouenze</t>
  </si>
  <si>
    <t>Marché Ouenze/Bureau</t>
  </si>
  <si>
    <t>Taxis Bureau-TAF-Bureau</t>
  </si>
  <si>
    <t>Bureau-WCS</t>
  </si>
  <si>
    <t>WCS-Bureau</t>
  </si>
  <si>
    <t>Taxi Bureau-Ouenze Manzanza-Bureau</t>
  </si>
  <si>
    <t>PALF/WCS/PALF (rencontre avec Tim au sujet de la mission de Sibiti)</t>
  </si>
  <si>
    <t>Bureau /Marché poto-poto</t>
  </si>
  <si>
    <t>Marché Moungalie/Bureau</t>
  </si>
  <si>
    <t>Médicaments-Blonbel</t>
  </si>
  <si>
    <t>16.Blo.08.0005</t>
  </si>
  <si>
    <t>Taxi Bureau-Makélékélé-Bureau</t>
  </si>
  <si>
    <t>Taxi Bureau-Poto-Poto-Marché La tsiémé</t>
  </si>
  <si>
    <t>Bureau /Marché Kombo</t>
  </si>
  <si>
    <t>Marché kombo/Marché Tsiéme</t>
  </si>
  <si>
    <t>Marché Tsiéme/Bureau</t>
  </si>
  <si>
    <t>Papiers toilettes</t>
  </si>
  <si>
    <t>Bureau-Centre-ville</t>
  </si>
  <si>
    <t>Centre-ville-poto-poto</t>
  </si>
  <si>
    <t>Moungali-Bureau</t>
  </si>
  <si>
    <t>Bureau /park N Shop</t>
  </si>
  <si>
    <t>Park N Shop/ Bureau</t>
  </si>
  <si>
    <t>Taxis Bureau-Château d'eau-Bureau: remettre la lettre à Bérényce</t>
  </si>
  <si>
    <t>Bureau-Maison d'arrêt</t>
  </si>
  <si>
    <t>Maison d'arrêt-Bureau</t>
  </si>
  <si>
    <t>Achat  carte SIM MTN / de  Luc</t>
  </si>
  <si>
    <t>Direction MTN/Marché Mikalou</t>
  </si>
  <si>
    <t>Indemnité de prestations Août-Odile</t>
  </si>
  <si>
    <t>Taxi Bureau-Marché Total-Bureau (Achat subsistance pour invité EAGLE)</t>
  </si>
  <si>
    <t>Bureau-MTN</t>
  </si>
  <si>
    <t>MTN-Bureau</t>
  </si>
  <si>
    <t>aéroport &gt; bureau &gt; aéroport pour aller chercher Luc</t>
  </si>
  <si>
    <t>Virement salaire Août 2016-Mésange</t>
  </si>
  <si>
    <t>Virement salaire Août 2016-Bérényce</t>
  </si>
  <si>
    <t>Virement salaire Août 2016-Stirve</t>
  </si>
  <si>
    <t>Virement salaire Août 2016-Junior</t>
  </si>
  <si>
    <t>Frais de tenue de tenue cpte</t>
  </si>
  <si>
    <t>Taxi UBA-Bureau: retrait en banque</t>
  </si>
  <si>
    <t>palais de justice &gt; Min de la Justice  &gt; Office(rencontre protocole et secrétaire)</t>
  </si>
  <si>
    <t>Bureau-UBA pour deposer l'accord des salaires</t>
  </si>
  <si>
    <t>Taxi Bureau-Marché Total (rencontrer Herveté le traf)</t>
  </si>
  <si>
    <t>PALF/Palais de justice (pour rencontrer les autorités judiciaires avec Perrine et Luc)</t>
  </si>
  <si>
    <t>Bureau /Marché Moukondo</t>
  </si>
  <si>
    <t>Moukondo /Marché Kombo</t>
  </si>
  <si>
    <t>Marché Kombo/Bureau</t>
  </si>
  <si>
    <t>Bonderman</t>
  </si>
  <si>
    <t xml:space="preserve">Evacuation enquêteur du lieu de l'opération, location d'un taxi </t>
  </si>
  <si>
    <t>Contrôle</t>
  </si>
  <si>
    <t>Country</t>
  </si>
  <si>
    <t>SMS/charges Août 2016</t>
  </si>
  <si>
    <t>AGIOS DU 31/06/16 AU 31/08/16</t>
  </si>
  <si>
    <t>ɤ</t>
  </si>
  <si>
    <t>Taxi Domicile-Bureau</t>
  </si>
  <si>
    <t>Food allowance au bureau pour un jour par Herick</t>
  </si>
  <si>
    <t>Taxi Bureau-Domicile</t>
  </si>
  <si>
    <t>Frais virement salaires Août 2016</t>
  </si>
  <si>
    <t>Taxis Bureau-Agence Asky-Bureau: appro caisse PALF</t>
  </si>
  <si>
    <t>Taxis PALF/Ministère de la justice/MEFDDE (Rencontrer les autorités avec Luc et Perrine)</t>
  </si>
  <si>
    <t>Taxi Bureau-DRN°1</t>
  </si>
  <si>
    <t>Taxi DRN°1-Bureau</t>
  </si>
  <si>
    <t>MEFDDE &gt; office(Luc, Junior, Perrine) rencontre Dir Cab</t>
  </si>
  <si>
    <t>Taxi: bureau-casino pour achat sac poubeille</t>
  </si>
  <si>
    <t>Taxi: casino-bureau</t>
  </si>
  <si>
    <t>2 sacs poubeille 30L x 25LI</t>
  </si>
  <si>
    <t>Impression et reliure documents&lt;Ofir&gt;</t>
  </si>
  <si>
    <t>,007/H2/2016</t>
  </si>
  <si>
    <t>Taxi ENAM-Bureau</t>
  </si>
  <si>
    <t>Taxi Bureau-La tsiémé-Kombo Lycée-Poto poto (renseignement sur l'achat de billet voyage pour Ponte-Noire)</t>
  </si>
  <si>
    <t>Taxis PALF/MTN/PALF (régler probleme connexion internet)</t>
  </si>
  <si>
    <t>Taxi Bureau-Parc zoologique</t>
  </si>
  <si>
    <t>Taxi Parc zoologique-Dépêche de Brazzaville</t>
  </si>
  <si>
    <t>Taxi Dépêche de Brazzaville- Bureau</t>
  </si>
  <si>
    <t>Bureau /Marché Ouenze</t>
  </si>
  <si>
    <t>office &gt; zoo&gt; office / interview de 10 comptables</t>
  </si>
  <si>
    <t>Taxi Bureau-Maison d'arrêt</t>
  </si>
  <si>
    <t>Taxi Maison d'arrêt-Bureau</t>
  </si>
  <si>
    <t>Evral: dernier verst pour remboursement Solde</t>
  </si>
  <si>
    <t>Taxi Bureau-Océan du nord-PSP (Achat billet-bus pour pointe-noire)</t>
  </si>
  <si>
    <t>Taxi PSP-Diata Trans route-Bureau</t>
  </si>
  <si>
    <t>Achat billet-bus pour mission investigation à pointe-noire</t>
  </si>
  <si>
    <t>Taxi bureau-Mongali-Plateau ville-Bureau (Réparation téléphone pour la mission d'investigation à pointe noire)</t>
  </si>
  <si>
    <t>Taxis PALF/Direction Dep. Du Travail/PALF</t>
  </si>
  <si>
    <t>Frais d'enregistrement reglement interieur PALF</t>
  </si>
  <si>
    <t>n</t>
  </si>
  <si>
    <t>TaxisPALF/Moungali/PALF (achat de téléphone)</t>
  </si>
  <si>
    <t>Achat d'un téléphone de marque Samsung Galaxy POP</t>
  </si>
  <si>
    <t>Marché Mikalou/Thomas Sankara</t>
  </si>
  <si>
    <t>Marché Thomas Sankara/Bureau</t>
  </si>
  <si>
    <t>bureau &gt;ministère de la justice&gt; ministère EFDDE &gt; bureau, en taxi, rencontre Dir Cab et DG avec Luc et Junior</t>
  </si>
  <si>
    <t>Ration-Eau-Pax-Savon-Javel pour prisonniers</t>
  </si>
  <si>
    <t>Taxis Bureau-ONEMO-Bureau: Achat cartes &amp; certificats</t>
  </si>
  <si>
    <t>Achat carte et certificat ONEMO &lt;Junior&gt;</t>
  </si>
  <si>
    <t>,0002962; 0003100</t>
  </si>
  <si>
    <t>Règlement facture SNE Juillet/Août 2016</t>
  </si>
  <si>
    <t>***254</t>
  </si>
  <si>
    <t>Taxi Potopoto-Gare routière Trans Route à Diata</t>
  </si>
  <si>
    <t>Taxi Gare routière Trans route Pointe-Noire-Hotel (mission d'investigation à PN)</t>
  </si>
  <si>
    <t>Taxi hotel-SATRAFRIC-Hotel (Rencontre avec Igor le traf des peaux de panthère)</t>
  </si>
  <si>
    <t>Taxi SNE-Bureau</t>
  </si>
  <si>
    <t>Bureau-WCS-Bureau</t>
  </si>
  <si>
    <t>Taxis WCS/PALF (rencontre avec Tim pour debriefing mission Blondel)</t>
  </si>
  <si>
    <t>Taxis PALF/Restaurant Mamati (pour entretien d'un enquêteur avec Perrine et Mésange)</t>
  </si>
  <si>
    <t>Maison /Direction MTN</t>
  </si>
  <si>
    <t>Casino/Bureau</t>
  </si>
  <si>
    <t>Office&gt; WCS &gt; mamidi (pour interview candidat enquêteur) &gt; Office</t>
  </si>
  <si>
    <t>Taxis Bureau-ONEMO-BCI-Bureau: Achat cartes &amp; certificats</t>
  </si>
  <si>
    <t>Taxi Bureau-Journal officiel</t>
  </si>
  <si>
    <t>Bureau/Mandarine</t>
  </si>
  <si>
    <t>Mandarine/ Park N shop</t>
  </si>
  <si>
    <t>Groupe Charden Farell-PNR(i23c)</t>
  </si>
  <si>
    <t>47/GCF</t>
  </si>
  <si>
    <t>Taxi Plateu-Agence Charden Farel-Océan du nord (Recupération de l'argent et reservation de place pour brazzaville)</t>
  </si>
  <si>
    <t>Taxi Océan du nord-Agence CSC-Hotel (achat billet de bus pour brazzaville)</t>
  </si>
  <si>
    <t>Acaht billet (Pointe noire-Brazzaville)</t>
  </si>
  <si>
    <t>Maison / Bureau</t>
  </si>
  <si>
    <t>Bureau /Mandarine</t>
  </si>
  <si>
    <t>Mandarine/ Marché Total</t>
  </si>
  <si>
    <t>Marché Total/Bureau</t>
  </si>
  <si>
    <t>Taxi hotel-Marché la foire-Grand marché(Explorer le marché)</t>
  </si>
  <si>
    <t>Taxi Grand marché - Hotel</t>
  </si>
  <si>
    <t>Grant Conservation Justice</t>
  </si>
  <si>
    <t xml:space="preserve">Taxis Bureau-ONEMO-Inspection-Bureau: transmission contrats et suivi des correspondances </t>
  </si>
  <si>
    <t>Taxi Hotel-Gare routière (prendre le bus pour Brazzaville)</t>
  </si>
  <si>
    <t>Achat repas (Restauration pendant le voyage Pointe noire-Brazzaville)</t>
  </si>
  <si>
    <t>Taxi Gare routière Diata Brazzaville-Poto poto</t>
  </si>
  <si>
    <t>Taxis MTN/PALF (regler le problème de mon forfait internet)</t>
  </si>
  <si>
    <t>Impression couleur demande d'audience faite au ministre de la justice</t>
  </si>
  <si>
    <t xml:space="preserve">Bureau-Bacongo </t>
  </si>
  <si>
    <t>BACONGO-MKLKL</t>
  </si>
  <si>
    <t>MKLKL-Total</t>
  </si>
  <si>
    <t>Marché Total-Bureau</t>
  </si>
  <si>
    <t xml:space="preserve">Taxis Bureau-Inspection-WCS-Bureau: Réunion à l'Inspection &amp; à WCS </t>
  </si>
  <si>
    <t xml:space="preserve">Impression couleur attestation de fin de stage Blondel </t>
  </si>
  <si>
    <t>Taxi Maison-Journal Officiel</t>
  </si>
  <si>
    <t>Abonnement au Journal Officiel</t>
  </si>
  <si>
    <t>Taxi Journal Officiel-Bureau</t>
  </si>
  <si>
    <t>Bureau/Marché plateaux ville</t>
  </si>
  <si>
    <t>Marché plateaux ville/Total</t>
  </si>
  <si>
    <t>Bureau-PK : investigation</t>
  </si>
  <si>
    <t>PK-Ouenze : Investigation</t>
  </si>
  <si>
    <t>Ouenze -Marche Moungali : Investigation</t>
  </si>
  <si>
    <t>Marche moungali -Bureau : Investigation</t>
  </si>
  <si>
    <t>Taxis Bureau-WCS-Bureau: Présentation et saisie des pièces comptables</t>
  </si>
  <si>
    <t>Achat de 3 enveloppes kaki forma A4</t>
  </si>
  <si>
    <t>Achat d'un tube de colle</t>
  </si>
  <si>
    <t>Taxi Bureau-Imprimerie Dépêche de Brazzaville</t>
  </si>
  <si>
    <t>Taxi Imprimerie Dépêche de Brazzaville-Imprimerie Nationale</t>
  </si>
  <si>
    <t>Taxi Imprimerie Nationale-Bureau</t>
  </si>
  <si>
    <t>Marché Mikalou/Lycée Kombo</t>
  </si>
  <si>
    <t>lycee kombo/ Bureau</t>
  </si>
  <si>
    <t>Bureau-Marche plateau ville pour investigation</t>
  </si>
  <si>
    <t>Plateau ville-Centre villepour investigation</t>
  </si>
  <si>
    <t>Centre ville- Bureau pour investigation</t>
  </si>
  <si>
    <t>Bureau -Domicile</t>
  </si>
  <si>
    <t>Taxi Bureau-Ministère de la justice-Bureau pour déposer le courier</t>
  </si>
  <si>
    <t>Taxis Rectorat-BCI-Bureau: retirer l'IBAN de Natixis</t>
  </si>
  <si>
    <t>Taxis Bureau-UBA-Bureau</t>
  </si>
  <si>
    <t>Taxis Bureau-Inspection-TAF-Bureau</t>
  </si>
  <si>
    <t>Taxi bueau-Marché Mongali-Marché Mukondo (Investigation sur terrain)</t>
  </si>
  <si>
    <t>Taxi Mukondo-Marché Mampasi-Bureau (Explorer les différents secteurs)</t>
  </si>
  <si>
    <t>Taxi Bureau-Imprimerie Nationale</t>
  </si>
  <si>
    <t>Marché Mikalou/Marché Total</t>
  </si>
  <si>
    <t>Bureau-marche ouenze pour investigation</t>
  </si>
  <si>
    <t>Marche ouenze- marche Moungali pour investigation</t>
  </si>
  <si>
    <t>Commission sur retrait chq 3592777</t>
  </si>
  <si>
    <t>Bonus Août-Blondel</t>
  </si>
  <si>
    <t>Taxis Bifouiti-TAF-BCI-Bureau: signature chèque &amp; retrait en banque</t>
  </si>
  <si>
    <t>Recharge MTN-PALF</t>
  </si>
  <si>
    <t>Bonus Août-Evariste</t>
  </si>
  <si>
    <t>Bonus Août-Junior</t>
  </si>
  <si>
    <t>Bonus Août-Hérick</t>
  </si>
  <si>
    <t>Taxi Bureau-Librairie Christ service</t>
  </si>
  <si>
    <t xml:space="preserve">Impressions  de 450 Brochures EAGLE </t>
  </si>
  <si>
    <t>215/CPS/016</t>
  </si>
  <si>
    <t>Impressions cartes de visites  et impression et reliure des Rapports d'activités PALF de Juin, Juillet et Août 2016</t>
  </si>
  <si>
    <t>214/CPS/016</t>
  </si>
  <si>
    <t>Taxi Librairie Christ Service-Bureau</t>
  </si>
  <si>
    <t>Achat billet/Brazza- Ouesso</t>
  </si>
  <si>
    <t>Maison/mikalou Ocean du Nord</t>
  </si>
  <si>
    <t>Garre routiere Ouesso/ hotel</t>
  </si>
  <si>
    <t>Taxi: bureau-inspection du travail pour le suivre du reglement interieur</t>
  </si>
  <si>
    <t>Taxis: inspection du travail -bureau</t>
  </si>
  <si>
    <t>Domicile-Bureau-domicile</t>
  </si>
  <si>
    <t>Bureau -Marche de Mikalou pour Investigation</t>
  </si>
  <si>
    <t>Marche de Mikalou  - Bureau pour investigation</t>
  </si>
  <si>
    <t>Groupe Charden Farell-Ouesso(i73x)</t>
  </si>
  <si>
    <t>Marché Ouesso/place rouge</t>
  </si>
  <si>
    <t>Place rouge/port libongo</t>
  </si>
  <si>
    <t>Port libongo/Charden farel</t>
  </si>
  <si>
    <t>Charden farel/Marché de ouesso</t>
  </si>
  <si>
    <t>Marché Ouesso/Hotel</t>
  </si>
  <si>
    <t>Taxis Domicile/PALF/Domicile (Rencontre de travail sur la formation des gendarmes)</t>
  </si>
  <si>
    <t>Marché Ouesso/Port libongo</t>
  </si>
  <si>
    <t>Port libongo/Hotel</t>
  </si>
  <si>
    <t>Taxi Domicile-Junior-Domicile pour reviser les power point à présenter à l'école de gendarmerie</t>
  </si>
  <si>
    <t>Carte mtn pour appeler junior</t>
  </si>
  <si>
    <t>Achat matériels bureaux (cfr facture 356 de GIGASHOPS du 19/09/2016)</t>
  </si>
  <si>
    <t>Achat de 2 cartouches 83 A</t>
  </si>
  <si>
    <t>Transport Bureau-La gare Ville-Bureau</t>
  </si>
  <si>
    <t>Taxi Bureau- Ecole Gendarmerie Bifouiti</t>
  </si>
  <si>
    <t>Taxi Ecole Gendarmerie Bifouiti-Bureau</t>
  </si>
  <si>
    <t>DR n°1 (diffusion messages sur la protection des espèces fauniques)</t>
  </si>
  <si>
    <t>Port libongo/port Olingui/Fleuve</t>
  </si>
  <si>
    <t xml:space="preserve">office &gt; Ecole de gendarmerie &gt; Office </t>
  </si>
  <si>
    <t>Taxis: hopital-maison d'arret,maison d'arret-bureau</t>
  </si>
  <si>
    <t>Bureau-rond poto-poto pour investigation</t>
  </si>
  <si>
    <t>Rond point potopoto -Makelekele pour investigation</t>
  </si>
  <si>
    <t>Makelekele -Total pour investigation</t>
  </si>
  <si>
    <t>Total-Bureau pour investigation</t>
  </si>
  <si>
    <t>Achat téléphone pour le fonctionnement</t>
  </si>
  <si>
    <t>Taxi Bureau-moungali-Bureau pour l'achat du téléphone</t>
  </si>
  <si>
    <t>Taxi Congo Pharmacie-Marché Total-Bureau (Investigation au marché total)</t>
  </si>
  <si>
    <t>Taxi Bureau-Ministère de l'EFDDE</t>
  </si>
  <si>
    <t>Taxi Ministère de l'EFDDE-Bureau</t>
  </si>
  <si>
    <t>Taxi Bureau-Librairie Christ Service</t>
  </si>
  <si>
    <t>Port Olingui/Port libongo/hotel</t>
  </si>
  <si>
    <t>Marché Ouesso/Charden Farel</t>
  </si>
  <si>
    <t>Charden farel/Ocean du Nord</t>
  </si>
  <si>
    <t>Ocean du Nord/Hotel</t>
  </si>
  <si>
    <t>(recrutement) frais d'occupation d'un lieu public pour entretenir les candidats</t>
  </si>
  <si>
    <t>Taxis: bureau-restaurant mamati pour entretiens</t>
  </si>
  <si>
    <t>Bureau-la Ntsieme-Marche mikalou-Marche ouenze-marche Moungali-Bureau pour Investigation</t>
  </si>
  <si>
    <t>Taxi Bureau-mtn-Bureau pour l'achat de la carte sim</t>
  </si>
  <si>
    <t>Achat carte sim MTN</t>
  </si>
  <si>
    <t>Taxi Bureau-Casino-Bureau (Achat fournitures bureau)</t>
  </si>
  <si>
    <t>Achat fournitures (Savon, Pax, Eau de javel, Liquide WC, Eponges)</t>
  </si>
  <si>
    <t>Taxi Bureau-Marché Total-Bureau (Investigation)</t>
  </si>
  <si>
    <t>Taxis PALF/Ministere de la justice (rencontre avec le ministre)</t>
  </si>
  <si>
    <t>Taxi Bureau-Ecole de la Gendarmerie de Bifouiti</t>
  </si>
  <si>
    <t>Taxi Ecole de la Gendarmerie de Bifouiti-Librairie Christ service</t>
  </si>
  <si>
    <t>Marché Ouesso/village Liouesso</t>
  </si>
  <si>
    <t>vILlage Liouesso/marché/hotel</t>
  </si>
  <si>
    <t>Ministère de la Justice &gt; Office</t>
  </si>
  <si>
    <t>Taxi:bifouiti-bureau</t>
  </si>
  <si>
    <t>Bureau-moungali Avenue Maya maya -Bureau pour investigation</t>
  </si>
  <si>
    <t>Taxi Bureau-Ecole de gendarmerie-Bureau pour former les élèves gendarmes</t>
  </si>
  <si>
    <t>Taxi Mongali-Mampasi-Latsiemé (Investigation sur terrain)</t>
  </si>
  <si>
    <t>Taxi Latsiémé-Marché Total-Bureau (Investigation sur terrain)</t>
  </si>
  <si>
    <t>Taxis PALF/MTN (centre-ville)/PALF</t>
  </si>
  <si>
    <t xml:space="preserve">Achat card sim professionnel-Junior </t>
  </si>
  <si>
    <t>Achat billet/ Ouesso-Brazzaville</t>
  </si>
  <si>
    <t>Hotel/gare routière</t>
  </si>
  <si>
    <t>Marché Mikalou/Maison</t>
  </si>
  <si>
    <t>office &gt; Ministère de la Justice &gt; office rencontre avec le Conseiller à la Politique Pénale</t>
  </si>
  <si>
    <t>Bureau-Marche Totale-Rond poto-poto-Bureau</t>
  </si>
  <si>
    <t>Taxis PALF/Gendarmerie (pour formation)</t>
  </si>
  <si>
    <t>impression de 200 cartes de visites et 500 fyers EAGLE</t>
  </si>
  <si>
    <t>260/CPS/016</t>
  </si>
  <si>
    <t>Taxi Librairie Christ Service-Journal Officiel</t>
  </si>
  <si>
    <t>eau cristal formation</t>
  </si>
  <si>
    <t>O</t>
  </si>
  <si>
    <t>Bureau-Total-madibou-total-Gare centre ville-Bureau pour Investigation</t>
  </si>
  <si>
    <t>Taxis Bureau-WCS-Bureau: Transmission justifs à WCS</t>
  </si>
  <si>
    <t>Taxi Bureau-Mongali-Bureau (Impression photos de braconnage)</t>
  </si>
  <si>
    <t>Impression photos des trophés animaux</t>
  </si>
  <si>
    <t>Taxis PALF/Lieu d'entretien (pour entretien des juristes)</t>
  </si>
  <si>
    <t>Taxi Bureau- Les Dépêches de Brazzaville</t>
  </si>
  <si>
    <t>Publication d'un avis de recrutement  d'un (e ) juriste au journal les Dépêches de Brazzaville</t>
  </si>
  <si>
    <t>FDdB2014.2542</t>
  </si>
  <si>
    <t>Taxi Les Dépêches de Brazzaville-Bureau</t>
  </si>
  <si>
    <t>Bureau /Marché Mikalou</t>
  </si>
  <si>
    <t>Marché Mikalou/Bureau</t>
  </si>
  <si>
    <t>Office &gt;aéroport invité EAGLE &gt; Office</t>
  </si>
  <si>
    <t>Taxis Bureau-TAF(16-20h)-Maison: réunion avec Berthin &amp; retrait lettre de transmission rapports</t>
  </si>
  <si>
    <t>Taxi bureau- Mongali-La gare-Poto-poto (recherche de la cartographie de brazzaville)</t>
  </si>
  <si>
    <t>Taxi Potopoto-Marché Total-Bureau (Achat carte de brazzaville)</t>
  </si>
  <si>
    <t>Achat 2 cartes géographiques Brazzaville-Pointe-noire</t>
  </si>
  <si>
    <t>**58</t>
  </si>
  <si>
    <t>Maison /mikalou</t>
  </si>
  <si>
    <t>Repas 5jrs Mission Ouesso du 27 sept au 1er octobre</t>
  </si>
  <si>
    <t>Taxis:bureau-ville pour achat carte micro SD aller/retour</t>
  </si>
  <si>
    <t>2 cartes memoires GB</t>
  </si>
  <si>
    <t>Bureau-Marche Mikalou-Bureau Invetigation</t>
  </si>
  <si>
    <t>Bureau-Patisserie Aladin Stieme-Bureau pour Trust Building</t>
  </si>
  <si>
    <t>Bureau-Patisserie Aladin Stieme-Bureau pour Investigation</t>
  </si>
  <si>
    <t>Taxis Bureau-BCI-Bureau: retrait chèque PALF</t>
  </si>
  <si>
    <t>Taxis Bureau-TAF-Bureau: Signature chèque PALF</t>
  </si>
  <si>
    <t>Taxis PALF/Marché Moungali/PALF</t>
  </si>
  <si>
    <t>Achat Power Bank (samsung)-Junior</t>
  </si>
  <si>
    <t>Taxi Ministère de l'EFDDE-Parc zoologique</t>
  </si>
  <si>
    <t>Taxi Bureau-ESTV</t>
  </si>
  <si>
    <t>Diffusion d'un avis de recrutement d'un(e) juriste à ESTV</t>
  </si>
  <si>
    <t>Taxi ESTV-Bureau</t>
  </si>
  <si>
    <t>Impression et reliure des rapports de juin, juillet et août 2016</t>
  </si>
  <si>
    <t>285/CPS/016</t>
  </si>
  <si>
    <t>Hotel /bar restaurant-Cubano</t>
  </si>
  <si>
    <t>Direction MTN</t>
  </si>
  <si>
    <t>Restaurant Bar/direction MTN</t>
  </si>
  <si>
    <t>Direction MTN /Hotel</t>
  </si>
  <si>
    <t>Domicile -gare ocean du Nord-Bureau pour Achat billet d’ OYO</t>
  </si>
  <si>
    <t>**36</t>
  </si>
  <si>
    <t>Bureau- centre Ville -Bureau Pour recuperé la Montre</t>
  </si>
  <si>
    <t>Commission sur retrait</t>
  </si>
  <si>
    <t>Food allowance Perrine pour 7jrs à Ouesso</t>
  </si>
  <si>
    <t>Bonus Août-Mésange</t>
  </si>
  <si>
    <t>Bonus Août-Stirve</t>
  </si>
  <si>
    <t>Taxi Bureau-Mongali-Bureau (Achat des CD)</t>
  </si>
  <si>
    <t>Achat Paquet CD Rom</t>
  </si>
  <si>
    <t>Taxi PALF/Océan du Nord/Séoul/Transalima (recherche billet pour mission ouesso)</t>
  </si>
  <si>
    <t>Taxis Transalima (Talangai)/Domicile (recherche billet pour mission ouesso)</t>
  </si>
  <si>
    <t>Ration journalière pendant la mission à Ouesso</t>
  </si>
  <si>
    <t>Hotel /quartier du port</t>
  </si>
  <si>
    <t>Quartier du port/resto- cubano</t>
  </si>
  <si>
    <t>Restaurant Bar/Hotel</t>
  </si>
  <si>
    <t>Hotel /place rouge</t>
  </si>
  <si>
    <t>place rouge/hotel</t>
  </si>
  <si>
    <t>174,74l Diesel du pickup loué pour opération Ouesso</t>
  </si>
  <si>
    <t xml:space="preserve">location pickup à Brazzaville pour Ouesso </t>
  </si>
  <si>
    <t>péages poste de DJIRI et ODZIBA (pour aller sur Ouesso)</t>
  </si>
  <si>
    <t>29482 &amp; 92924</t>
  </si>
  <si>
    <t>Bonus gendarmerie x 10 à Ouesso</t>
  </si>
  <si>
    <t>Taxis: bureau-Cfao pour se renseigner sur la location d'un véhicule pour Ouesso</t>
  </si>
  <si>
    <t>Taxis: Cfao-COM services pour la meme raison</t>
  </si>
  <si>
    <t>Taxi: com services-bureau</t>
  </si>
  <si>
    <t>Domicile -gare ocean du Nord pour mission d’ OYO</t>
  </si>
  <si>
    <t>Gare oyo-Hotel 3A</t>
  </si>
  <si>
    <t>Food pendant le voyage pour Ouesso</t>
  </si>
  <si>
    <t>Gain sur instrument de trésorie</t>
  </si>
  <si>
    <t>Virement WCS CONGO (remboursemt)</t>
  </si>
  <si>
    <t>Achat antidouleur (Tracedol)-Junior (Mission à Ouesso)</t>
  </si>
  <si>
    <t>Team Building</t>
  </si>
  <si>
    <t>Taxis Hotel/Gendarmerie</t>
  </si>
  <si>
    <t>Taxis Hotel/Resto/Hotel</t>
  </si>
  <si>
    <t>Taxi ESTV-Maison</t>
  </si>
  <si>
    <t xml:space="preserve">Hotel  wilcia/ Hotel Casima </t>
  </si>
  <si>
    <t>Hotel Casima/ patisserie</t>
  </si>
  <si>
    <t>Hotel Casima:dernier Repas</t>
  </si>
  <si>
    <t>Chauffeur 50 000 pour service de conduite</t>
  </si>
  <si>
    <t>Communication GSM Gendarmerie Ouesso</t>
  </si>
  <si>
    <t>Hotel Casima pour 1 nuit agent PALF (Investigateur)</t>
  </si>
  <si>
    <t>Hotel 1 nuitée pour agent PALF (Investigateur)</t>
  </si>
  <si>
    <t>Taxi:bureau-bureau lusaka pour depot courrier</t>
  </si>
  <si>
    <t>Taxi: lusaka-inspection du travail</t>
  </si>
  <si>
    <t>Taxi: inspection-bureau</t>
  </si>
  <si>
    <t>Hotel3A-Port d' Oyo-Hotel3A pour investigation</t>
  </si>
  <si>
    <t>Achat nourriture + Boisson pour les informateur du port d’ oyo</t>
  </si>
  <si>
    <t>Food allowance(Herick, pour un jour à Ouesso)</t>
  </si>
  <si>
    <t>Taxi Hôtel-station puma</t>
  </si>
  <si>
    <t>(vide)</t>
  </si>
  <si>
    <t>Taxi Bureau-Poto-Poto-La tsiémé (rencontre avec le tradi-praticien)</t>
  </si>
  <si>
    <t>Food allowance au bureau pour un jour-Herick</t>
  </si>
  <si>
    <t>Ouenze/Marché Moungali</t>
  </si>
  <si>
    <t>Food allowance au bureau pour un jour- Herick</t>
  </si>
  <si>
    <t>Food allowance du 07 au 11/09-mission PNR&lt;i23c&gt;</t>
  </si>
  <si>
    <t>office&gt; aéroport&gt; office déposer Luc et prendre 4(II4)</t>
  </si>
  <si>
    <t>Taxi Bureau-SNE pour le paiement de la facture</t>
  </si>
  <si>
    <t>Food allowance 4(II4) du 10 au 13/09</t>
  </si>
  <si>
    <t>Food allowance 4(II4) du 07 au 09/09</t>
  </si>
  <si>
    <t>Taxi Hotel-La cote-Hotel (Rencontre avec la cible)</t>
  </si>
  <si>
    <t>Achat bière, transport et carte (Renforcer la confiance de la cible)</t>
  </si>
  <si>
    <t>Achat bière, transport pour fonctionnement et carte (rendez à l'hotel avec la cible)</t>
  </si>
  <si>
    <t>Taxi Hotel-Avenue de la révolution-Hotel (rencontre avec  le bijoutier)</t>
  </si>
  <si>
    <t>Achat Carte SIM de 4(II4)</t>
  </si>
  <si>
    <t>Taxi Hotel-Marché la foire-EP Total- Marché Plateau (Investigation sur Terrain et rencontre avec la cible au plateau)</t>
  </si>
  <si>
    <t>Taxi Marché Plateau-Marché Tiétié-Hotel (Investigation aux bijouteries de 2 cibles à PNR)</t>
  </si>
  <si>
    <t>Taxi Hotel-Mawata-Hotel (rencontre avec la cible et son collabo pour discuter le marché des peaux)</t>
  </si>
  <si>
    <t>Repas de la cible</t>
  </si>
  <si>
    <t>Taxi hotel-La cote-Plateau (rencontre avec les cibles)</t>
  </si>
  <si>
    <t>Paiement hotel pour 5 nuitée à PNR &lt;i23c)</t>
  </si>
  <si>
    <t>Achat bière (renforcer le trust building avec la cible)</t>
  </si>
  <si>
    <t>Droits/résiliation contrat &lt;i6&gt;</t>
  </si>
  <si>
    <t>Flash crédit à la cible de PNR</t>
  </si>
  <si>
    <t>Achat carte SIM de i55s</t>
  </si>
  <si>
    <t>Achat carte Airtel (Appler le num phone d'une ''cible" à PNR)</t>
  </si>
  <si>
    <t>Repas 1jour Bzv-Ouesso &lt;i73x&gt;</t>
  </si>
  <si>
    <t xml:space="preserve">Repas de la cible </t>
  </si>
  <si>
    <t>Repas 1jour à Ouesso &lt;i73x&gt;</t>
  </si>
  <si>
    <t>Repas de la cible et son collaborateur</t>
  </si>
  <si>
    <t>Taxi bureau-Congo Pharmacie (rencontre la cible ouestaf)</t>
  </si>
  <si>
    <t>Food allowance au bureau pour un jour -Herick</t>
  </si>
  <si>
    <t>Taxi Bureau-Mongali (voir  le bijoutier)</t>
  </si>
  <si>
    <t>Hotel le Nectar Ouesso/ 7 nuitées &lt;i73x&gt;</t>
  </si>
  <si>
    <t>Repas 1jour Ouesso-Bzv &lt;i73x&gt;</t>
  </si>
  <si>
    <t>Bureau-Centre Ville -Marche Stieme -Bureau</t>
  </si>
  <si>
    <t>Achat boisson avec 4(II4)</t>
  </si>
  <si>
    <t>Restauration Mission à Oyo(5jours) &lt;i55s&gt;</t>
  </si>
  <si>
    <t>Repas 2 cibles ET AUTRE</t>
  </si>
  <si>
    <t>Achat Billet BZV-OYO &lt;i55s&gt;</t>
  </si>
  <si>
    <t xml:space="preserve">bureau-airtel pour achat sim </t>
  </si>
  <si>
    <t>3 sim airtel</t>
  </si>
  <si>
    <t>airtel-bureau</t>
  </si>
  <si>
    <t>Food allowance 4(II4) pour 10jours (28 sept-07oct)</t>
  </si>
  <si>
    <t>Taxi Bureau-Mongali-Bureau (Rencontre avec le vendeur des CD)</t>
  </si>
  <si>
    <t>5 fromages+ pains &amp; jus: 2 cibles ET AUTRE</t>
  </si>
  <si>
    <t>Repas cible</t>
  </si>
  <si>
    <t>Achat crédits électro Airtel &lt;i73x&gt;et Herick</t>
  </si>
  <si>
    <t>Hotel - WILCIA / 4 NUITEES 4(II4) à Ouesso</t>
  </si>
  <si>
    <t>Cplmt frais voy Ouesso-Owando &lt;i73x&gt; et 4(II4)</t>
  </si>
  <si>
    <t xml:space="preserve">Carburant gendarmerie Ouesso pour opération </t>
  </si>
  <si>
    <t xml:space="preserve"> Taxi voyage  Ouesso Owando après l'opération &lt;i73x&gt; et 4(II4)</t>
  </si>
  <si>
    <t>Achat de la bière</t>
  </si>
  <si>
    <t>Transport local:hotel-la ville-tie-tie-port- grd marche-foire-tie-tie-hotel</t>
  </si>
  <si>
    <t>Impression du document trust building et le development de photos</t>
  </si>
  <si>
    <t xml:space="preserve">Salaire Décembre 2016-i1 </t>
  </si>
  <si>
    <t>Transport local:maison-palf-la ville-acc express-total</t>
  </si>
  <si>
    <t>Restaurant Reena with the target</t>
  </si>
  <si>
    <t>Transport local:maison-palf-la ville-acc express-total-airtel-palf-maison</t>
  </si>
  <si>
    <t>Marché bifuiti/office</t>
  </si>
  <si>
    <t>Marché bifouiti/officet</t>
  </si>
  <si>
    <t>Marché bifouiti</t>
  </si>
  <si>
    <t>Marché bifouiti/office</t>
  </si>
  <si>
    <t>Aéroport/Frontière Cabinda</t>
  </si>
  <si>
    <t>Frontiére CAB /P/NOIRE</t>
  </si>
  <si>
    <t>Gard routière /hotel</t>
  </si>
  <si>
    <t>Sibiti -gare routière</t>
  </si>
  <si>
    <t>Dolisie - P/noire par bus</t>
  </si>
  <si>
    <t>Transport local:maison- 3francs-maison</t>
  </si>
  <si>
    <t>Bonus Mars- i6</t>
  </si>
  <si>
    <t>Bonus Mars- i48L</t>
  </si>
  <si>
    <t>Bonus Mars i73x</t>
  </si>
  <si>
    <t>Bonus Mars Ewing</t>
  </si>
  <si>
    <t>Cotisations 1er trim 2016</t>
  </si>
  <si>
    <t>Marché moungali</t>
  </si>
  <si>
    <t>Transport local:hotel-fd-tie-tie-quartier 8-fd-tie-tie-la ville-hotel</t>
  </si>
  <si>
    <t xml:space="preserve">déplacement à Owando   </t>
  </si>
  <si>
    <t xml:space="preserve">Voyage Owando-OMBELE </t>
  </si>
  <si>
    <t>Voyage OMBELE-Owando</t>
  </si>
  <si>
    <t>Billet voyage Owando-Obouya</t>
  </si>
  <si>
    <t>Billet  voyage Obouya-Boudji</t>
  </si>
  <si>
    <t>Bonus Avril-i48L</t>
  </si>
  <si>
    <t>Bonus Avril-i73x</t>
  </si>
  <si>
    <t>Marché Bifouiti</t>
  </si>
  <si>
    <t>taxi Marché Bifouiti -Bureau</t>
  </si>
  <si>
    <t>Achats des bière avec la cible à Impfondo</t>
  </si>
  <si>
    <t>Bureau-Marche bifouiti</t>
  </si>
  <si>
    <t>Taxi Bifouiti- Diata</t>
  </si>
  <si>
    <t>Taxi Diata- Bureau</t>
  </si>
  <si>
    <t>Achats des bières avec la cible à Impfondo</t>
  </si>
  <si>
    <t>Taxi Bureau- maison</t>
  </si>
  <si>
    <t>Bureau-CENTRE VILLE</t>
  </si>
  <si>
    <t>Bureau-Bifouiti</t>
  </si>
  <si>
    <t xml:space="preserve">Bifouiti-  R-Bureau </t>
  </si>
  <si>
    <t>HOTEL -  route Frontière cabinda</t>
  </si>
  <si>
    <t>Grand marche- OCH.</t>
  </si>
  <si>
    <t>Hotel -La côte</t>
  </si>
  <si>
    <t>La côte/Marche ville p/noire</t>
  </si>
  <si>
    <t>Taxi Bureau-Ouenze-La Gare</t>
  </si>
  <si>
    <t>Bonus Mai-i73x</t>
  </si>
  <si>
    <t>TIE TIE-MARCHE FOND TIETIE</t>
  </si>
  <si>
    <t>FOND TIETIE-REVOLITION</t>
  </si>
  <si>
    <t>ACHAT CREDIT(pour la cible)</t>
  </si>
  <si>
    <t>Bonus opérations PNR-i73x</t>
  </si>
  <si>
    <t>Salaire Juin-i73x</t>
  </si>
  <si>
    <t>Trasport + Achat bière</t>
  </si>
  <si>
    <t>Marche poto-poto/Moungali</t>
  </si>
  <si>
    <t>Commande bureaux / Tablette</t>
  </si>
  <si>
    <t>Achat carte SIM de Brole</t>
  </si>
  <si>
    <t>Bonus Juillet-i73x</t>
  </si>
  <si>
    <t>Salaire Juillet-i73x</t>
  </si>
  <si>
    <t>Taxi Hotel-Bijouterie -Hotel</t>
  </si>
  <si>
    <t>Taxi Gallérie d'art-Bijouterie-Hotel</t>
  </si>
  <si>
    <t>Taxi Hotel-Carrefour feu rouge-Gallérie d'art</t>
  </si>
  <si>
    <t>Repas de la femme de la cible</t>
  </si>
  <si>
    <t>Taxi Bureau-Marché La tsiémé (rencontre avec leTradi-Praticien)</t>
  </si>
  <si>
    <t>Marché poto-poto/M Moungali</t>
  </si>
  <si>
    <t>Honoraires de consultation Août-i23c</t>
  </si>
  <si>
    <t>Virement salaire Août 2016-i73x</t>
  </si>
  <si>
    <t>Taxis Maison-Bureau-Maison: urgence mission Ouesso &amp; Oyo</t>
  </si>
  <si>
    <t>ɣ</t>
  </si>
  <si>
    <t>201/GCF</t>
  </si>
  <si>
    <t>Taxi à Ouesso, hôtel-Gendarmerie</t>
  </si>
  <si>
    <t>Taxi à Ouesso, Gendarmerie-croissanterie pour acheter des gâteaux</t>
  </si>
  <si>
    <t>Food allowance Mission Ouesso du 1er au 11 octobre 2016-Herick</t>
  </si>
  <si>
    <t>Ration des agents Eaux et Forêts à Ouesso</t>
  </si>
  <si>
    <t>Taxi à Ouesso, gendarmerie-Hôtel</t>
  </si>
  <si>
    <t>Hotel3A-Port d' Oyo-Gare ocean Oyo-Hotel3A pour investigation</t>
  </si>
  <si>
    <t>Achat boisson + nourriture</t>
  </si>
  <si>
    <t xml:space="preserve"> Deux chambres Hotel OWANDO pour  1 nuitée i73x et 4(II4)</t>
  </si>
  <si>
    <t>223 &amp; 224</t>
  </si>
  <si>
    <t>STOP IVORY</t>
  </si>
  <si>
    <t>Taxis Gare routiere Mikalou-Bureau - maison</t>
  </si>
  <si>
    <t>Taxis Maison-Bureau-TAF-Centre ville-Maison: urgence Perrine &amp; soumission chèque à Berthin</t>
  </si>
  <si>
    <t>Taxi à ouesso hôtel-Gendarmerie</t>
  </si>
  <si>
    <t>Taxi à ouesso gendarmerie-Hôtel</t>
  </si>
  <si>
    <t>Hotel3A-gare ocean Oyo-Hotel3A</t>
  </si>
  <si>
    <t>Achat nourriture + Boisson pour le trafiquant Chily</t>
  </si>
  <si>
    <t>AGIOS DU 31/08/16 AU 30/09/16</t>
  </si>
  <si>
    <t>Frais retrait chq n°3592779</t>
  </si>
  <si>
    <t>Taxis Bureau-BCI-Bureau: retrait petty cash PALF à BCI</t>
  </si>
  <si>
    <t>.02/2016</t>
  </si>
  <si>
    <t>Taxi Bureau-Mongali-Bureau-Mongali-Bureau (2 tours successifs pour rencontrer Amara Abdoulaye)</t>
  </si>
  <si>
    <t>Bureau-Top TV</t>
  </si>
  <si>
    <t>Top TV-Radio librté</t>
  </si>
  <si>
    <t>Radio liberté-MN TV</t>
  </si>
  <si>
    <t>MN TV-ES TV</t>
  </si>
  <si>
    <t>ES TV-Bureau</t>
  </si>
  <si>
    <t>Taxi, à ouesso, Gendarmerie-Hôtel</t>
  </si>
  <si>
    <t xml:space="preserve">payement Hotel 3 nuitées à Oyo </t>
  </si>
  <si>
    <t>Oyo-Brazzzaville</t>
  </si>
  <si>
    <t>Hotel3A Oyo -Gare Ocean -Marche oyo -Hotel3A oyo pour  Investigation</t>
  </si>
  <si>
    <t>Achat Boisson Nourriture pour informateur ouest Africain</t>
  </si>
  <si>
    <t>Gendarmerie/Resto</t>
  </si>
  <si>
    <t>Grant STOP IVORY</t>
  </si>
  <si>
    <t>Frais prestations Septembre-Odile</t>
  </si>
  <si>
    <t>Taxi Bureau-Marché Bouro-Marché Ouenze-Bureau (Iinvestigation sur terrain)</t>
  </si>
  <si>
    <t>Top-Tv-ES TV</t>
  </si>
  <si>
    <t>ES TV- Radio Liberté</t>
  </si>
  <si>
    <t>Radio Liberté-MN TV</t>
  </si>
  <si>
    <t>Mn Tv- Bureau</t>
  </si>
  <si>
    <t>Taxi à ouesso, Hôtel-Gendarmerie</t>
  </si>
  <si>
    <t>Taxi, Tribunal-Sécrétariat bureautique-tribunal pour faire des photocopies</t>
  </si>
  <si>
    <t>Gare Bus oyo-Bureau</t>
  </si>
  <si>
    <t xml:space="preserve">Food à brazzaville </t>
  </si>
  <si>
    <t>photocopie pv gendarmerie cas Ouesso</t>
  </si>
  <si>
    <t>Taxi: bureau-aéroport aller/retour pour l'achat billet</t>
  </si>
  <si>
    <t>Tribunal/DDEF</t>
  </si>
  <si>
    <t>Resto/Maison d'arrêt</t>
  </si>
  <si>
    <t xml:space="preserve">Sandwich des 3 déténus </t>
  </si>
  <si>
    <t>Maison d'arrêt/Hotel</t>
  </si>
  <si>
    <t>Taxi Bureau-Mongali-Bureau (Rendez-vous avec Amara)</t>
  </si>
  <si>
    <t>Achat bière (trust building avec Amara)</t>
  </si>
  <si>
    <t xml:space="preserve"> Taxi, Aéroport-Hôtel après avoir accompagné Junior et Perrine</t>
  </si>
  <si>
    <t>Hôtel-Maison d'arrêt-Hôtel pour la première visite geôle des trois trafs</t>
  </si>
  <si>
    <t>Ration des prisonniers</t>
  </si>
  <si>
    <t>Hôtel-Maison d'arrêt-Hôtel pour une seconde visite des trois trafs</t>
  </si>
  <si>
    <t>Domicile-Bureau-domicile   pour depot de la comptabilite Issac</t>
  </si>
  <si>
    <t>hotel 6 nuitées à 15000F Perrine-Junior-i23c + 1 nuitée de 15000F pour le chauffeur du véhicule à Ouesso</t>
  </si>
  <si>
    <t xml:space="preserve">Transport x 2 Ouesso - Owando Taxi chauffeur </t>
  </si>
  <si>
    <t>Transport X 2 Owando -  Oyo Taxi</t>
  </si>
  <si>
    <t>Transport X2 Oyo Brazzaville Taxi bus</t>
  </si>
  <si>
    <t>Transport total dans Ouesso (hôtel, gendarmerie, parquet, aéroport)</t>
  </si>
  <si>
    <t>SMS charges September 2016</t>
  </si>
  <si>
    <t>Taxi Bureau /Marché Total</t>
  </si>
  <si>
    <t>Taxis Marché Total/Marché Comission</t>
  </si>
  <si>
    <t>Taxi Marché Comission/Bureau</t>
  </si>
  <si>
    <t>Taxi:maison-talangai pour achat billet ocean du nord</t>
  </si>
  <si>
    <t xml:space="preserve"> Taxi:talangai maison d'arret  pour visite geole</t>
  </si>
  <si>
    <t xml:space="preserve"> Taxi:maison d'arret-bureau</t>
  </si>
  <si>
    <t>Plateau/Domicile</t>
  </si>
  <si>
    <t xml:space="preserve">Règlement Cotisat° CNSS 3ème trim 2016 </t>
  </si>
  <si>
    <t>7743/CNSS</t>
  </si>
  <si>
    <t>Règlement Loyer PALF Juillet-Septembre 2016</t>
  </si>
  <si>
    <t>Taxis Bureau-TAF-Bureau: Contre-signature chèque et ordre vrt salaires</t>
  </si>
  <si>
    <t>Bureau-Télé Congo</t>
  </si>
  <si>
    <t>Télé Congo-Bureau</t>
  </si>
  <si>
    <t>Taxi, Hôtel-Maison d'arrêt-Hôtel pour la première visite geôle</t>
  </si>
  <si>
    <t>Taxi, hôtel-Gendarmerie-Parquet-Hôtel, pour récupérer le porte-feuille et la montre des détenus sasis lors de leur arrestation afin de les leur remettre à la maison d'arrêt</t>
  </si>
  <si>
    <t>taxi, Hôtel-Maison d'arrêt-Hôtel, pour une seconde visite geôle de la journée</t>
  </si>
  <si>
    <t>Taxi Bureau/Marche Moungalie</t>
  </si>
  <si>
    <t>Achat charger pour ordinateur B</t>
  </si>
  <si>
    <t>Marche Moungalie /Bureau</t>
  </si>
  <si>
    <t>Virement salaire Septembre 2016-Mésange</t>
  </si>
  <si>
    <t>Ordre VRT</t>
  </si>
  <si>
    <t>Virement salaire Septembre 2016-Bérényce</t>
  </si>
  <si>
    <t>Virement salaire Septembre 2016-Stirve</t>
  </si>
  <si>
    <t>Virement salaire Septembre 2016-Junior</t>
  </si>
  <si>
    <t>Virement salaire Septembre 2016-i73x</t>
  </si>
  <si>
    <t>Frais virement salaires Septembre</t>
  </si>
  <si>
    <t>Food allowance 4(II4) pour 10jours (08-17 Octobre)</t>
  </si>
  <si>
    <t>Taxis Bureau-TAF-Bureau: Rencontrer Berthin</t>
  </si>
  <si>
    <t>Taxis Bureau-BCI-Bureau: Transmission Ordre vrt+ retrait petty cash</t>
  </si>
  <si>
    <t>Taxi, Hôtel-Maison d'arrêt-Hôtel, pour la première visite geôle</t>
  </si>
  <si>
    <t>Taxi, Hôtel-Maison d'arrêt-Hôtel, pour la deuxième visite geôle de la journée</t>
  </si>
  <si>
    <t>Domicile-Bureau-Domicile</t>
  </si>
  <si>
    <t>Transport taxi,  office &gt; min justice &gt; office</t>
  </si>
  <si>
    <t>Taxi: hopital-parquet  pour rencontré le PG Cour supreme/Parquet-bureau</t>
  </si>
  <si>
    <t>Achat de 2 cartes Airtel pour Hérick</t>
  </si>
  <si>
    <t>Taxi, Hôtel-Maison d'arrêt-Hôtel pour la visite geôle</t>
  </si>
  <si>
    <t>taxi,Hôtel-cyber café-Hôtel pour tranférer l'analyse juridique</t>
  </si>
  <si>
    <t>Taxi,Hôtel-Maison d'arrêt-Hôtel pour la visite geôle</t>
  </si>
  <si>
    <t>Bonus Septembre-i23c</t>
  </si>
  <si>
    <t>Bonus Septembre-Evariste</t>
  </si>
  <si>
    <t>Bonus Sept &amp; complément bonus Août-Junior</t>
  </si>
  <si>
    <t>Bonus Septembre-Stirve</t>
  </si>
  <si>
    <t>Bonus Septembre 2016-i73x</t>
  </si>
  <si>
    <t>90/GCF</t>
  </si>
  <si>
    <t>Taxis Bureau-ONEMO-Bureau</t>
  </si>
  <si>
    <t>Taxis Bureau-Rd point LA COUPOLE-Bureau: Recharge crédit téléphone PALF</t>
  </si>
  <si>
    <t>Recharge crédit MTN téléphone PALF</t>
  </si>
  <si>
    <t>Taxi bureau-Aeroport-Bureau (renseignement sur les vols relatif au voyage d'investigation à PN)</t>
  </si>
  <si>
    <t>Taxi Bureau-Aéroport-Bureau (Achat billet pour pointe-noire)</t>
  </si>
  <si>
    <t>Achat 2 billets Avion  i23c et 4(II4)  Bzv-Pnr+ 2 Timbres</t>
  </si>
  <si>
    <t>249203 &amp; 249204</t>
  </si>
  <si>
    <t xml:space="preserve"> taxi,Hôtel-Maison d'arrêt (taxi à OUESSO pour une une visite geôle)</t>
  </si>
  <si>
    <t>Hebergement CH Standart Hôtel ONANGA -Herick du 05 au 11 OCTOBRE (6 nuitées )</t>
  </si>
  <si>
    <t>042/R/2016</t>
  </si>
  <si>
    <t>Charden farell-Agence de voyage Séoul Express(Herick, taxi pour achat du billet de reour à Brazza)</t>
  </si>
  <si>
    <t xml:space="preserve">Achat du billet Ouesso-Bzv-Herick </t>
  </si>
  <si>
    <t>Agence Séoul Express-Tribunal (Herick, taxi à Ouesso pour voir les substituts chargés de l'affaire Jules et consorts)</t>
  </si>
  <si>
    <t>Taxi, Tribunal-DDP de Ouesso pour vérifier si les trois trafs y ont été transférés</t>
  </si>
  <si>
    <t>DDP de Ouesso-Maison d'arrêt( Herick, taxi pour aller revérifier si les trois trafs ont été réintégrés à la maison d'arrêt)</t>
  </si>
  <si>
    <t>Maison d'arrêt-Hôtel(Herick, taxi après la visite à la maison d'arrêt de Ouesso)</t>
  </si>
  <si>
    <t xml:space="preserve">Achat Tephones Blackberry Z10 &amp; Samsung PALF </t>
  </si>
  <si>
    <t>Bureau - Marche Moungali-centre ville-Bureau pour Achat des telphones</t>
  </si>
  <si>
    <t xml:space="preserve">Achat sim Airtel PALF pour transfert de credit </t>
  </si>
  <si>
    <t>Transport taxi wcs &gt; office palf</t>
  </si>
  <si>
    <t>Transport taxi &gt; office Aspinall Foundation&gt; office</t>
  </si>
  <si>
    <t>Transport taxi &gt; office &gt; espace mamaty (entretien juriste) &gt; office</t>
  </si>
  <si>
    <t>Taxi Bureau /Marché Moukondo</t>
  </si>
  <si>
    <t>Taxi Marché Moukondo/mouhoumi</t>
  </si>
  <si>
    <t>Taxi Marché Mouhoumi/Bureau</t>
  </si>
  <si>
    <t>Billet voyage Brazza-Ouesso pour mission à Ouesso</t>
  </si>
  <si>
    <t>6666--10</t>
  </si>
  <si>
    <t>Taxi: maison-gare routière ocean du nord pour voyage</t>
  </si>
  <si>
    <t>Taxi: gare routière-hotel</t>
  </si>
  <si>
    <t>ration</t>
  </si>
  <si>
    <t>PALF/Tribunal (rendez-vous au parquet général)</t>
  </si>
  <si>
    <t>Tribunal/WCS/PALF</t>
  </si>
  <si>
    <t>Recharge crédit Airtel téléphone PALF</t>
  </si>
  <si>
    <t>Bureau-Journal Le Patriote</t>
  </si>
  <si>
    <t>Journal Le Patriote-Bureau</t>
  </si>
  <si>
    <t>Hôtel-Gare routière de Séoul-express( Herick, taxi  pour le retour vers Brazzaville suite à l</t>
  </si>
  <si>
    <t>Hôtel-Mésange(Herick, taxi à Ouesso pour aller donner l'ordinateur à Mésange)</t>
  </si>
  <si>
    <t>Hôtel de Mésange-Gare routière de Ouesso(Herick, taxi pour rentrer à Brazzaville)</t>
  </si>
  <si>
    <t>Gare routière de Brazza-Domicile(Herick, Taxi pour rentrer à la maison)</t>
  </si>
  <si>
    <t>Bureau-marche ouenze- marche moungali - bureau pour investigation</t>
  </si>
  <si>
    <t>Taxi Bureau/Marché Arrét capitaine</t>
  </si>
  <si>
    <t>Taxi Marché capitaine/Marché itsali</t>
  </si>
  <si>
    <t>Taxi Marché itsali /Direction airtel</t>
  </si>
  <si>
    <t>Taxi Direction airtel /Bureau</t>
  </si>
  <si>
    <t>Taxi: hotel-maison d'arret pour visite geoles</t>
  </si>
  <si>
    <t>Taxi: maison d'arret-eaux et forets/eaux foret-parquet/parquet-eaux forest</t>
  </si>
  <si>
    <t>Taxi: eaux forest-marché pour achat crédit et eau cristal</t>
  </si>
  <si>
    <t>Taxi: marché-hotel</t>
  </si>
  <si>
    <t>Taxi: hotel-restaurant/restaurant-hotel</t>
  </si>
  <si>
    <t>Taxi: Hotel-maison d'arret pour visite geoles/aller-retour</t>
  </si>
  <si>
    <t>Groupe Charden Farell-PNR 4(II4)</t>
  </si>
  <si>
    <t>17/GCF</t>
  </si>
  <si>
    <t>PHONE CREDIT/TAXI FAIR TO IGOR</t>
  </si>
  <si>
    <t>4(II4)</t>
  </si>
  <si>
    <t>DRINKS FOR THE MEETING(IGOR)</t>
  </si>
  <si>
    <t xml:space="preserve">Taxi Poto-Poto-Aéroport (Voyage à PN) </t>
  </si>
  <si>
    <t>Taxi aéroport PN-Hotel</t>
  </si>
  <si>
    <t>Domicile-Palais de justice-Domicile (Herick, TAXI pour rencontrer le Procueur général près la Cour d'Appel</t>
  </si>
  <si>
    <t>Transport taxi &gt; Office &gt; tribunal de Brazzaville&gt; Office</t>
  </si>
  <si>
    <t>Taxi Bureau/Marché Mampassi</t>
  </si>
  <si>
    <t>Taxi Marché Mampassi/Talangai</t>
  </si>
  <si>
    <t>Taxi Marché Talangai/Bureau</t>
  </si>
  <si>
    <t>Taxi: hotel-maison d'arret/parquet-eaux forest/forest-parquet/parquet-WCS</t>
  </si>
  <si>
    <t>Taxi: hotel-maison d'arret/aller-retour</t>
  </si>
  <si>
    <t>Taxi Hotel-Marché Tiétié-Révolution-Gallérie art(Investigations dans des bijouteries)</t>
  </si>
  <si>
    <t xml:space="preserve">Taxi Galléie d'art-La côtière-Hotel (Investigations dans des bijouteries) </t>
  </si>
  <si>
    <t>Taxi Hotel-Planète Casino-Hotel (Trust building avec Igor)</t>
  </si>
  <si>
    <t>Bus Domicile-Bureau</t>
  </si>
  <si>
    <t>Food allowance pour un jour à Bzv par Herick</t>
  </si>
  <si>
    <t>Taxi Bureau restaurant Mamaty pour l'interview des juristes</t>
  </si>
  <si>
    <t>Bus Bureau-Domicile</t>
  </si>
  <si>
    <t>Bureau-Contre rail Av Mbochit-Croissement Av Mbochit et Av Miadeka-Arret PSP Mbochit-Bureau pour investigation</t>
  </si>
  <si>
    <t>Taxi Bureau/Marché Boureau</t>
  </si>
  <si>
    <t>Taxi Marché Boureau/COMISSION</t>
  </si>
  <si>
    <t>Taxi Marché Commission/Total</t>
  </si>
  <si>
    <t>Taxi Marché Total/ pepinier du Stade</t>
  </si>
  <si>
    <t>Taxi Pepiniére du Stade/Bureau</t>
  </si>
  <si>
    <t>Taxi: hotel-tribunal pour audience</t>
  </si>
  <si>
    <t>Taxi: tribunal-maison d'arret/Maison d'arret-hotel</t>
  </si>
  <si>
    <t>Taxis Bureau-Inspection-Bureau: Rencontrer le Chef de service</t>
  </si>
  <si>
    <t>Groupe Charden Farell-Ouesso(Mésange)</t>
  </si>
  <si>
    <t>266/GCF</t>
  </si>
  <si>
    <t>267/GCF</t>
  </si>
  <si>
    <t>Bonus Medias Opérations du 30/09 à Ouesso</t>
  </si>
  <si>
    <t>PAYMENT OF TOKEN MONEY(SAMUEL)</t>
  </si>
  <si>
    <t>Taxi Hotel-Grand marché-Planète Casino-Hotel (Rencontre avec des Trafs + vérification des produits)</t>
  </si>
  <si>
    <t>Taxi Hotel-Fond Tiétié (Rétirer l'argent envoyer par stirve)</t>
  </si>
  <si>
    <t>Taxi Fond Tiétié-Atlantic hotel-Olympic Palace-Aéroport (Reservation de la place pour opération)</t>
  </si>
  <si>
    <t>Taxi Aéoroport-Hotel</t>
  </si>
  <si>
    <t>Taxi Bureau-wcs pour déposer les pièces justificatives de la misssion sur Djambala</t>
  </si>
  <si>
    <t>Taxi WCS-inspection du travail pour véritier la signature du règlement intérieur PALF</t>
  </si>
  <si>
    <t>Taxi inspection du travail-Maison d'arrêt de BZ pour une visite geôle</t>
  </si>
  <si>
    <t>Ration des détenus de la maison d'arrêt de BZ</t>
  </si>
  <si>
    <t>Taxi Maison d'arrêt de BZ -Bureau après la visite geôle</t>
  </si>
  <si>
    <t>Bureau-MTN-Bureau pour reactivite la sim perdu</t>
  </si>
  <si>
    <t>Taxi: visite geoles/aller-retour</t>
  </si>
  <si>
    <t>Taxi: hotel-parquet pour rencontré le greffe pour la recidive de YOGO Oscar/Parquet-eaux et forest/forest-hotel</t>
  </si>
  <si>
    <t>Achat 3 billets avion+3timbres  Perrine, Hérick et Junior Bzv-PNR (mission PNR)</t>
  </si>
  <si>
    <t>.06</t>
  </si>
  <si>
    <t>PALF/Aeroport/PALF (achat de billets pour mission PNR)</t>
  </si>
  <si>
    <t>POINTE-NOIRE LODGING(12-10-2016 to 15-10-2016)-4(II4)</t>
  </si>
  <si>
    <t>Paiement Hotel (3 nuités à l'hôtel du milieu à PN)-i23c</t>
  </si>
  <si>
    <t xml:space="preserve">Taxi Hotel-India Palace-Hotel (reservation de l'hôtel de l'opération) </t>
  </si>
  <si>
    <t>Taxi Aéroport-Hotel India Palace-SOCOPRISE (rejoindre Perrine et son équipe)</t>
  </si>
  <si>
    <t>Paiement hôtel India Palace (Une nuitée) à PNR-i23c</t>
  </si>
  <si>
    <t>Taxi SOCOPRISE-Hotel India-Hotel du Milieu (retour à l'hôtel après annulation de l'opération)</t>
  </si>
  <si>
    <t>Taxi Hotel du milieu-Hotel India-Restaurant Marmite de mami (rendez-vous avec Samuel le traf)</t>
  </si>
  <si>
    <t>Taxi Restaurant Marmite de mami-Hotel India (Changement de la place de rendez-vous)</t>
  </si>
  <si>
    <t>.0065</t>
  </si>
  <si>
    <t>Achat répas + Transport</t>
  </si>
  <si>
    <t>Taxi Hotel India-Socoprise-Hotel du milieu (Rejoindre Perrine et l'équipe pour faire le points)</t>
  </si>
  <si>
    <t>Taxi domicile-aéroport pour aller à P/N</t>
  </si>
  <si>
    <t>Food allowance Mission PNR du 15 au 28 octobre- Herick</t>
  </si>
  <si>
    <t xml:space="preserve">Transport Taxi &gt;Office &gt; Aéroport </t>
  </si>
  <si>
    <t>Transport taxi &gt; Aéroport &gt; Hotel</t>
  </si>
  <si>
    <t>hotel  wilcia du 10 octobre au 16 octobre 2016</t>
  </si>
  <si>
    <t>Hotel/Resto/Hotel (repérage avant opération)</t>
  </si>
  <si>
    <t>Achat boissons gendarmes (couverture)</t>
  </si>
  <si>
    <t>.0060</t>
  </si>
  <si>
    <t>Hotel de couverture/Gendarmerie</t>
  </si>
  <si>
    <t>Taxis Domicile-bureau-Western Union-Marché total: urgence opération PNR du 16/10</t>
  </si>
  <si>
    <t>Western Union-Pointe Noire(Herick)</t>
  </si>
  <si>
    <t>Taxis Marché total-Western Union-Bureau-Domicile: urgence opération PNR du 16/10</t>
  </si>
  <si>
    <t>AIRPORT-OFFICE</t>
  </si>
  <si>
    <t>Achats 2 billets avion i23c et 4(II4)  PN-Brazzaville (enregistrement en ligne)</t>
  </si>
  <si>
    <t>245441 &amp; 245442</t>
  </si>
  <si>
    <t>Paiement Hotel (une nuitée à l'hôtel du milieu)-i23c</t>
  </si>
  <si>
    <t>Taxi Hotel du milieu-Hotel India-Cafétariat Fashia (préparation de l'opération)</t>
  </si>
  <si>
    <t>Taxi cafétariat Fashia-Maison de samuel (rencontre avec Samuel et Igor)</t>
  </si>
  <si>
    <t>Taxi la gendarmérie-Hotel-Aéroport PN (préparation voyage PN-Brazzaville)</t>
  </si>
  <si>
    <t>Paiement pénalités de report de voyage i23c et 4(II4) du 15/10/2016</t>
  </si>
  <si>
    <t>Taxi Aéroport Maya maya-Maison</t>
  </si>
  <si>
    <t>Taxi à P/N, Wester union-Gendarmerie pour retirer les fonds envoyés par Stirve</t>
  </si>
  <si>
    <t>Achat de 3 bouteilles d'eau à la gendarmerie de P/N pour Perrine, Junior et Herck</t>
  </si>
  <si>
    <t>Achat à P/N d'une bouteille d'eau  de 6 littres pour se brosser à l'hôtel à cause du manque d'eau potable au sein de l'hôtel</t>
  </si>
  <si>
    <t>Hôtel-gendarmerie</t>
  </si>
  <si>
    <t>Taxi pour effectuer l'arrestation des trafs</t>
  </si>
  <si>
    <t>Taxi des gendarmes pour la perquisition chez le traf BOPOMA NGAMAKALA DOUDOU</t>
  </si>
  <si>
    <t>BONUS GENDARMERIE (équipe de 14 gendarmes à Pointe-Noire)</t>
  </si>
  <si>
    <t>Carburant gendarmerie Pointe-Noire</t>
  </si>
  <si>
    <t>Taxi: hotel-agence SEOUL pour voyage</t>
  </si>
  <si>
    <t>grand bus: Ouesso-Brazza</t>
  </si>
  <si>
    <t>Taxi: gare routière Seoul-maison</t>
  </si>
  <si>
    <t>Hotel/Gendarmerie/Hotel INDIA (Planque avant opération)</t>
  </si>
  <si>
    <t>Achat petit dejeunés et boissons (4 agents en planque)</t>
  </si>
  <si>
    <t>0039; 0068; 0069; 0071;</t>
  </si>
  <si>
    <t>Achat sandwichs deténus</t>
  </si>
  <si>
    <t>Gendarmerie/Resto (Rencontre après op avec Lt Sognele</t>
  </si>
  <si>
    <t>Resto/Hotel</t>
  </si>
  <si>
    <t>Hotel/La Citronelle/Marie Diallo/Hotel</t>
  </si>
  <si>
    <t>Groupe Charden Farell-Pointe Noire(Herick)</t>
  </si>
  <si>
    <t>227/GCF</t>
  </si>
  <si>
    <t>Bureau-ES TV</t>
  </si>
  <si>
    <t>ES TV-Les Dépêches de Brazzaville</t>
  </si>
  <si>
    <t>Les Dépêches de Brazzaville-MN TV</t>
  </si>
  <si>
    <t>MN TV- TOP TV</t>
  </si>
  <si>
    <t>Top Tv-Bureau</t>
  </si>
  <si>
    <t>Taxi gendarmerie-Prison pour déposer les deux trafs de P/N</t>
  </si>
  <si>
    <t>Taxi -Prison-Charden farell pour rétirer l'argent envoyé par Stirve</t>
  </si>
  <si>
    <t>Charden farell-gendarmerie</t>
  </si>
  <si>
    <t>Taxi &gt; Hotel &gt; aéroport &gt; gendarmerie &gt; Hotel</t>
  </si>
  <si>
    <t>Billet avion Pointe-Noire &gt; Brazzaville</t>
  </si>
  <si>
    <t>Taxi Bureau /Direction airtel</t>
  </si>
  <si>
    <t>Taxi Direction airtel /Marché mikalou</t>
  </si>
  <si>
    <t xml:space="preserve">Taxi Marché mikalou/Marché  kombo  </t>
  </si>
  <si>
    <t>Taxi Marché Kombo/Bureau</t>
  </si>
  <si>
    <t>Taxi:DDEF-banque/banque-bureau</t>
  </si>
  <si>
    <t>Taxi pour interpelletaion de Mme Roga à Ngoyo</t>
  </si>
  <si>
    <t>Achat d'un bloc-note</t>
  </si>
  <si>
    <t>Bonus opératon du 16/10 à PNR-i23c</t>
  </si>
  <si>
    <t>Bonus septembre 2016-Mésange</t>
  </si>
  <si>
    <t>Achat seau</t>
  </si>
  <si>
    <t>ES TV-MN TV</t>
  </si>
  <si>
    <t>MN TV-Radio Liberté</t>
  </si>
  <si>
    <t>Bureau-patisserie de la paix -Bureau pour trust building</t>
  </si>
  <si>
    <t xml:space="preserve">Achat nourriture Boisson </t>
  </si>
  <si>
    <t>Taxi Bureau/Marche total</t>
  </si>
  <si>
    <t>Taxi Marche Total /Bureau</t>
  </si>
  <si>
    <t>Gendarmerie/CT (pour visite geole)</t>
  </si>
  <si>
    <t xml:space="preserve">Sandwich des  déténus </t>
  </si>
  <si>
    <t>CT/Gendarmerie (BR)</t>
  </si>
  <si>
    <t>Taxi perquisition du domicile du père de Roga</t>
  </si>
  <si>
    <t>Gendarmerie/Cabinet de Me KIMPOLO</t>
  </si>
  <si>
    <t>Cabinet de Me KIMPOLO/Parquet</t>
  </si>
  <si>
    <t>Parquet/Gendarmerie</t>
  </si>
  <si>
    <t>Gendarmerie/Hotel</t>
  </si>
  <si>
    <t>Photocopie et Réliure du code forestier Congolais</t>
  </si>
  <si>
    <t>Maison-Semaine Africaine</t>
  </si>
  <si>
    <t>Taxi, Hôtel-gendarmerie-Hôtel pour la première visite geôle</t>
  </si>
  <si>
    <t>Taxi, Hôtel-India palace-Hôtel du milieu-Hôtel, pour récupérer le disque dur de Thezin</t>
  </si>
  <si>
    <t>Taxi, Hôtel-Gendarmerie-Hôtel pour la seconde visite geôle le soir</t>
  </si>
  <si>
    <t>Bureau-centre ville-bureau pour prendre proformat onduleur</t>
  </si>
  <si>
    <t>Taxi Bureau /Marché poto-poto</t>
  </si>
  <si>
    <t>Taxi Marché poto-poto/M Moungalie</t>
  </si>
  <si>
    <t>Taxi Marché Moungalie/Bureau</t>
  </si>
  <si>
    <t>Hotel/CT (pour visite geole)</t>
  </si>
  <si>
    <t>CT/TGI (pour rencontre avec PR)</t>
  </si>
  <si>
    <t>TGI/CA (pour rencontrer PG)</t>
  </si>
  <si>
    <t>CA/Gendarmerie BR (rencontre avec le lieutenant)</t>
  </si>
  <si>
    <t>Gendarmerie/Maison d'arrêt (pour vérification dossier BOPOMA NGAMAKALA)</t>
  </si>
  <si>
    <t>Frais retrait chq n°3592781</t>
  </si>
  <si>
    <t>Cotisation web bank Octobre</t>
  </si>
  <si>
    <t>Taxis bureau-TAF-BCI-GCF-bureau: contre-signature chèque; retrait petty cash &amp; transfert à Herick</t>
  </si>
  <si>
    <t>241/GCF</t>
  </si>
  <si>
    <t>Bonus Medias Audience TGI Ouesso &amp; arrestations à PNR</t>
  </si>
  <si>
    <t>Semaine Africaine-Radio Liberté</t>
  </si>
  <si>
    <t>Radio Liberté-Bureau</t>
  </si>
  <si>
    <t>Taxi Gendarmerie-C.A de P/N-Gendarmerie</t>
  </si>
  <si>
    <t xml:space="preserve">Gendarmerie-hôtel </t>
  </si>
  <si>
    <t>Hôtel-Charden Farel-Hôtel</t>
  </si>
  <si>
    <t>Bureau-Eglise jesus ressurcite-bureau pour trust building</t>
  </si>
  <si>
    <t>Achat de Boison</t>
  </si>
  <si>
    <t>Taxi Marché poto-poto /Bureau</t>
  </si>
  <si>
    <t>Achat  5 litres d'eau Perrine</t>
  </si>
  <si>
    <t>Hotel/Gendarmerie (BR)</t>
  </si>
  <si>
    <t>BR/CT/ BR (pour retrait des détenus)</t>
  </si>
  <si>
    <t>Sandwichs détenus</t>
  </si>
  <si>
    <t>BR/Cyber café/BR (pour impression des annexes des pv)</t>
  </si>
  <si>
    <t>Impressions du contrat de l'avocat, des annexes des pv et des 8 arguments</t>
  </si>
  <si>
    <t>BR/CT/ BR (pour dépôt des détenus)</t>
  </si>
  <si>
    <t>BR/Hotel</t>
  </si>
  <si>
    <t>Solde de tout compte Bérényce</t>
  </si>
  <si>
    <t>Taxi, Hôtel-gendarmerie à P/N</t>
  </si>
  <si>
    <t>Achat d'une cartouche d'ancre à la gendarmerie de P/N pour imprimer les PV</t>
  </si>
  <si>
    <t>Taxi, gendarmerie-TGI pour déposer les trafs</t>
  </si>
  <si>
    <t>Taxi, Hôtel-Tour Nambémba-Hôtel pour rencontrer l'avocat welcom</t>
  </si>
  <si>
    <t>Bureau-mtn-Bureau pour activation internet sur le telephone</t>
  </si>
  <si>
    <t>Taxi Bureau / Marché Ouenze</t>
  </si>
  <si>
    <t>Taxi Marché Ouenze/Marché Moungali</t>
  </si>
  <si>
    <t>Gendarmerie/Aeroport (pour réservation avion)</t>
  </si>
  <si>
    <t>Achat billet retour (PNR/BZV)</t>
  </si>
  <si>
    <t>.0031931</t>
  </si>
  <si>
    <t>Impressions et photocopies du dossier en 3 exemplaires</t>
  </si>
  <si>
    <t>Aeroport/Gendarmerie (BR)</t>
  </si>
  <si>
    <t>Gendarmerie/Parquet</t>
  </si>
  <si>
    <t>Parquet/Hotel/Aeroport PNR</t>
  </si>
  <si>
    <t>Aeroport BZV/PALF (pour dépôt du dossier au bureau)</t>
  </si>
  <si>
    <t>Taxi, P/N,  Hôtel-Maison d'arrêt-Sécrétariat bureautique-Hôtel pour la visite geôle et scanner le contrat de l'avocat</t>
  </si>
  <si>
    <t>Scannage du contrat de l'avocat</t>
  </si>
  <si>
    <t>Achat de la deuxième bouteille d'eau de 6 litres à P/N, à utiliser à l'hôtel pour manque d'eau potable</t>
  </si>
  <si>
    <t>Taxi, P/N, Hôtel-maison d'arrêt-Hôtel  pour la visite geôle</t>
  </si>
  <si>
    <t>Taxi à P/N, Hôtel-Maison d'arrêt-Hôtel</t>
  </si>
  <si>
    <t>Ration prisonniers P/N</t>
  </si>
  <si>
    <t>Taxi, Hôtel-sécrétariat bureautique pour imprimer les documents de l'avocat en charge de l'affaire Samuel et consorts</t>
  </si>
  <si>
    <t>Impression documents avocats Welcome</t>
  </si>
  <si>
    <t>Taxi, Sécrétariat bureautique-Tour Nambémba- Hôtel, pour remettre les documents à l'avocat</t>
  </si>
  <si>
    <t>Frais d'honoraires de l'avocat relatifs à l'affaire Samuel et Dodou</t>
  </si>
  <si>
    <t>PALF/Inspection du travail/Ministère de la justice/PALF (vérification RI et dépôt courrier)</t>
  </si>
  <si>
    <t>Taxi bureau-Mikalou-SCLOG (Achat billet pour Ouesso)</t>
  </si>
  <si>
    <t>Taxi SCLOG-La corniche-Bureau (Investigation sur terrain)</t>
  </si>
  <si>
    <t>Achat billet pour Ouesso</t>
  </si>
  <si>
    <t>**8787-28</t>
  </si>
  <si>
    <t>Taxi, à P/N, Hôtel-TGI-Hôtel pour suivre le procès de Samuel et Doudou</t>
  </si>
  <si>
    <t>Bureau-marche totale-bureau</t>
  </si>
  <si>
    <t>taxi office &gt; wcs pas de courant à Plateau</t>
  </si>
  <si>
    <t>papier toilette</t>
  </si>
  <si>
    <t>Taxi Bureau /Marché comission</t>
  </si>
  <si>
    <t>Taxi Marché comission/Bureau</t>
  </si>
  <si>
    <t>Taxi à P/N, Hôtel-TGI-Maison d'arrêt-TGI-Hôtel pour rencontrer le PR, le juge d'instruction et le directeur de la Maison d'arrêt au sujet de l'affaire MBOUKOU Rodrigue et MAVOUNGOU brice</t>
  </si>
  <si>
    <t>office&gt; min EFDDE&gt;Office</t>
  </si>
  <si>
    <t xml:space="preserve">Taxi Bureau / Mikalou </t>
  </si>
  <si>
    <t>Taxi Mikalou/ Bureau</t>
  </si>
  <si>
    <t>Domicile/Diata/Bacongo/Domicile (recherche appartement en vue de l'OP)</t>
  </si>
  <si>
    <t>Taxis Bureau-Western Union centre ville-Plateau des 15ans pour envoi d'argent à Herick en mission à PNR</t>
  </si>
  <si>
    <t>Taxi Poto-poto-Gare routière Océan Brvlle</t>
  </si>
  <si>
    <t>Taxi Océan du nord Ouesso-Hotel</t>
  </si>
  <si>
    <t>Répas pendant la mission à Ouesso (5 jours)</t>
  </si>
  <si>
    <t xml:space="preserve">Taxi, Hôtel-Maison d'arrêt-TGI-DDEF-Hôtel pour vérifier l'affaire MBOUKOU Rodrigue et MAVOUNGOU Brice </t>
  </si>
  <si>
    <t>Achat billet d'avion Herick P/N-BZ</t>
  </si>
  <si>
    <t>6Q3D4B</t>
  </si>
  <si>
    <t>Taxi, Hôtel-Western Union-Hôtel pour retirer l'argent envoyé par Stirve</t>
  </si>
  <si>
    <t>Frais d'hôtel à P/N( 6 nuités de Junior, 3 nuités de Perrine et 13 nuités de Herick</t>
  </si>
  <si>
    <t>Bureau- Gare ocean Talangai-potopoto-Marche moungali</t>
  </si>
  <si>
    <t xml:space="preserve">Achat Billet BZV-Etoumbi Ocean du Nord </t>
  </si>
  <si>
    <t>**7070--20</t>
  </si>
  <si>
    <t>Taxi Maison /mikalou</t>
  </si>
  <si>
    <t>Repas du 27 octobre au 3 novembre Mission  Etoumbi</t>
  </si>
  <si>
    <t>PALF/Inspection du travail/PALF</t>
  </si>
  <si>
    <t>Food allowance-4(II4) du 28 au 31/10</t>
  </si>
  <si>
    <t>Achat repas + transport (rendez-vous avec le Vénérable)</t>
  </si>
  <si>
    <t>Taxi Hotel-Port de Pokola pressé-Hotel</t>
  </si>
  <si>
    <t>Achat carte sim airtel professionnel -i23c</t>
  </si>
  <si>
    <t>Taxi, à P/N, Hôtel-Aéroport pour rentrer à BZ</t>
  </si>
  <si>
    <t>Taxi à BZ , Aéroport-Bureau</t>
  </si>
  <si>
    <t>Taxi, Bureau-Domicile</t>
  </si>
  <si>
    <t>**6767-37</t>
  </si>
  <si>
    <t>domicile-gare ocean</t>
  </si>
  <si>
    <t>Food allowance 1 jours lors de la mission à Oyo</t>
  </si>
  <si>
    <t>gare oyo-Hotel ekodis</t>
  </si>
  <si>
    <t>Taxi Etoumbi- Tchere/Allez -Retour</t>
  </si>
  <si>
    <t>Repas et Boisson du Trafs Juneau</t>
  </si>
  <si>
    <t>Taxis Domicile-Bureau-GCF-Domicile pour envoi d'argent à i23c en mission à Ouesso</t>
  </si>
  <si>
    <t>Groupe Charden Farell (i23c)-Ouesso</t>
  </si>
  <si>
    <t>146/GCF</t>
  </si>
  <si>
    <t>Taxi Hotel-Port Hydro Congo-Agence Charden Farell-Grand marché (Investigation sur terrain)</t>
  </si>
  <si>
    <t>Taxi Grand  maché-Océan du nord-Hotel (Achat billet retour à Brzvlle)</t>
  </si>
  <si>
    <t>Hotel-gare oyo-hotel</t>
  </si>
  <si>
    <t>Hotel Ekodis 1 nuitée à Oyo</t>
  </si>
  <si>
    <t>Taxi Etoumbi-vouema/allez-retour</t>
  </si>
  <si>
    <t>Repas et Boisson du Trafs Albon et Roland</t>
  </si>
  <si>
    <t>Achat bierre et repas (Différentes rencontres dans la journée avec Donal, Snove et Tonton)</t>
  </si>
  <si>
    <t>Hotel-gare oyo</t>
  </si>
  <si>
    <t>Km 45 - Domicile</t>
  </si>
  <si>
    <t>Taxi Etoumbi-Akana et koka</t>
  </si>
  <si>
    <t>Virement salaire Octobre 2016-Mésange</t>
  </si>
  <si>
    <t>Virement salaire Octobre 2016-Evariste</t>
  </si>
  <si>
    <t>Virement salaire Octobre 2016-Stirve</t>
  </si>
  <si>
    <t>Virement salaire Octobre 2016-Junior</t>
  </si>
  <si>
    <t>Virement salaire Octobre 2016-i73x</t>
  </si>
  <si>
    <t>Groupe Charden Farell (i73x)-Etoumbi</t>
  </si>
  <si>
    <t>110/GCF</t>
  </si>
  <si>
    <t>Bonus Septembre 2016-Herick</t>
  </si>
  <si>
    <t>Taxis bureau-TAF-bureau: pour contre-signature Etat paiement salaire Octobre 2016</t>
  </si>
  <si>
    <t>Achat billet Ouesso-Brazzaville</t>
  </si>
  <si>
    <t>Hebergement pour 4 nuitées à Ouesso-i23c</t>
  </si>
  <si>
    <t>Taxi Hotel-Océan du nord Ouesso</t>
  </si>
  <si>
    <t>Taxi Gare Océan du nord Brvlle-Poto-poto</t>
  </si>
  <si>
    <t>Bus, Domicile-Bureau</t>
  </si>
  <si>
    <t>Food allowance pour un jour à B/Z par Herick</t>
  </si>
  <si>
    <t>Bus, Bureau-Domicile</t>
  </si>
  <si>
    <t>Taxi Etoumbi -Mbomo/Allez -retour</t>
  </si>
  <si>
    <t>Repas plus Boisson de Juneau</t>
  </si>
  <si>
    <t>Chambre Hotel 5 nuitées à Etoumbi i73x</t>
  </si>
  <si>
    <t>.075</t>
  </si>
  <si>
    <t xml:space="preserve">Equipment </t>
  </si>
  <si>
    <t xml:space="preserve">EAGLE-USFWS </t>
  </si>
  <si>
    <t>Groupe Charden Farell-Oyo(i55c)</t>
  </si>
  <si>
    <t>Voyage Owando-Oyo i73x et 4(II4)</t>
  </si>
  <si>
    <t>Voyage OYO-Brazzaville i73x et 4(II4)</t>
  </si>
  <si>
    <t>Bonus Août-i73x</t>
  </si>
  <si>
    <t>Bonus opération Ivoire à Ouesso-i73x</t>
  </si>
  <si>
    <t>Honoraires de consultation Septembre-i23c</t>
  </si>
  <si>
    <t>Taxis Bureau-ONEMO-Bureau: suivi dossiers i73x et Junior</t>
  </si>
  <si>
    <t>Taxis Bureau-Logeur-CNSS-ONEMO-Bureau: suivi dossiers i73x et Junior</t>
  </si>
  <si>
    <t>Bonus Septembre 2016-i55c</t>
  </si>
  <si>
    <t>Food allowance de 5 jours mission PNR-i23c</t>
  </si>
  <si>
    <t>Taxi bureau-Marché Plateau Ville-Bureau (Investigation avec 4(II4))</t>
  </si>
  <si>
    <t>Achat carte SIM airtel/ 4(II4)</t>
  </si>
  <si>
    <t>Reactivation de la sim i55c</t>
  </si>
  <si>
    <t xml:space="preserve">Taxi Hotel-India Palace-Aéroport (Déposer 4(II4) à l'hôtel et reservation des billets pour brazzaville) </t>
  </si>
  <si>
    <t>Achat bière (pour 4(II4) et Samuel)</t>
  </si>
  <si>
    <t>Food allowance 4(II4) pour 10jours (18-27 Octobre)</t>
  </si>
  <si>
    <t>Achat carte SIM airtel/ E8</t>
  </si>
  <si>
    <t>Achat Billet BZV-OYO i55c</t>
  </si>
  <si>
    <t>Achat Billet OYO-BZV i55c</t>
  </si>
  <si>
    <t>i55c</t>
  </si>
  <si>
    <t>i73x</t>
  </si>
  <si>
    <t>E8</t>
  </si>
  <si>
    <t>Groupe Charden Farell-Dolisie(i23c)</t>
  </si>
  <si>
    <t>Groupe Charden Farell-Sibiti(i23c)</t>
  </si>
  <si>
    <t>Bonus opération Ivoire à Makoua-i23c</t>
  </si>
  <si>
    <t>Achat billet Bzv-Pointe-Noire (i23c)</t>
  </si>
  <si>
    <t>Groupe Charden Farell-PNR (i23c)</t>
  </si>
  <si>
    <t>Paiement de 7 nuitées Hôtel du milieu à PNR-i23c</t>
  </si>
  <si>
    <t>Bonus Août-(i23c)</t>
  </si>
  <si>
    <t>Billets avion Pnr-Bzv  i73x</t>
  </si>
  <si>
    <t>Hebergement 4 nuités-i73x</t>
  </si>
  <si>
    <t>Groupe Charden Farell-Ouesso (i73x)</t>
  </si>
  <si>
    <t>Taxis Bureau-Makélékélé-Bureau: remise lettre à i6</t>
  </si>
  <si>
    <t>Billet Pnr-Bzv E8</t>
  </si>
  <si>
    <t>Billet Lbv-Pnr E8</t>
  </si>
  <si>
    <t>RATION POUR E8(du 05 au 11/06/2016 soit 10000x7)</t>
  </si>
  <si>
    <t>Billet Bzv-Pnr E8 &amp; i73x</t>
  </si>
  <si>
    <t>Achat carte internet modem-E8</t>
  </si>
  <si>
    <t>ACHAT BILLET D'AVION POINTE NOIRE-BRAZZA(pour i73x et E8)</t>
  </si>
  <si>
    <t>Food allowance du 12 au 21/06-E8</t>
  </si>
  <si>
    <t>Achat crédit téléphonique opération (appel Ofir, E8)</t>
  </si>
  <si>
    <t>E8 trust building étranger</t>
  </si>
  <si>
    <t>16.MPA.01.0001</t>
  </si>
  <si>
    <t>Virement salaire Mars 2016-Legal</t>
  </si>
  <si>
    <t>Virement salaire Mars 2016-Stirve</t>
  </si>
  <si>
    <t>Hotel l3A Oyo -Restaurant -Hotel 3A oyo pour  Trust Bulding</t>
  </si>
  <si>
    <t xml:space="preserve"> Deux chambres chambre Hotel OYO pour  1 nuitée i73x et 4(II4)</t>
  </si>
  <si>
    <t>Transfert  Credit telephonique a l'informateur Blanco et au fournisseur  d'Ivoire grace</t>
  </si>
  <si>
    <t xml:space="preserve"> Tribunal-Charden farel(Taxi pour faire le retrait des 50.000f envoyés par i73x)</t>
  </si>
  <si>
    <t>Indemnité de prestations Octobre-Odile</t>
  </si>
  <si>
    <t>Bonus du 01/11/2016-Odile</t>
  </si>
  <si>
    <t>Taxi Gare routiere Makoua/ hôtel</t>
  </si>
  <si>
    <t xml:space="preserve">Taxi Hôtel /Marché  Makoua </t>
  </si>
  <si>
    <t>Taxi Marché / hôtel</t>
  </si>
  <si>
    <t>Ration des prisonniers de la maison d'arrêt de BZV</t>
  </si>
  <si>
    <t>Hérick</t>
  </si>
  <si>
    <t>Taxis Bureau-Centre ville-Bureau: Recharge crédits tel PALF</t>
  </si>
  <si>
    <t>Recharge crédit téléphone PALF</t>
  </si>
  <si>
    <t>Honoraires de consultation Octobre-i23c</t>
  </si>
  <si>
    <t>.03/2016</t>
  </si>
  <si>
    <t>Taxis Maison-Bureau/Bureau- Maison</t>
  </si>
  <si>
    <t>Mavy</t>
  </si>
  <si>
    <t>Food Allowance</t>
  </si>
  <si>
    <t>Taxi: Maison-Bureau</t>
  </si>
  <si>
    <t>Taxi: Bureau-Maison</t>
  </si>
  <si>
    <t>taxi office &gt; MEFDDE &gt; Gendarmerie &gt;office</t>
  </si>
  <si>
    <t>Taxi:Domicile-Bureau-domicile</t>
  </si>
  <si>
    <t>Food allowance à BZV</t>
  </si>
  <si>
    <t>Achat d' une souris sans fil pour Stirve</t>
  </si>
  <si>
    <t>Achat des piles pour la souris sans fil de stirve</t>
  </si>
  <si>
    <t xml:space="preserve">Bus bureau -marche moungali -bureau </t>
  </si>
  <si>
    <t>Taxi Hôtel /Marche-gare routiere</t>
  </si>
  <si>
    <t>Taxi Gare routiere/Hôtel</t>
  </si>
  <si>
    <t>Frais d'hôtel/ Makoua-1- nuitée</t>
  </si>
  <si>
    <t>Voyage Makoua/Owando-Taxi</t>
  </si>
  <si>
    <t>Billet /Owando-Brazzaville</t>
  </si>
  <si>
    <t>AGIOS DU 30/09/16 AU 31/10/16</t>
  </si>
  <si>
    <t>office</t>
  </si>
  <si>
    <t>Taxi, bureau-ministère de la culture et des arts-Tour Nambémba, pour avoir des infos sur les textes réglémentant le transport des tam-tams en bois hébène sculptés</t>
  </si>
  <si>
    <t>Taxi, Tour Nambémba-ministère de la santé pour avoir des infos sur les textes relatifs au danger de la consommation des chauves sourris</t>
  </si>
  <si>
    <t>Taxi, Maison d'arrêt-Bureau aptès la visite geôle</t>
  </si>
  <si>
    <t>Food allowance pour un jour par Hérick à BZV</t>
  </si>
  <si>
    <t>Taxi bureau-Mpila-Moungali (Enquête sur Bella Construct)</t>
  </si>
  <si>
    <t>Taxi Mongali-Ouenzé (tsiémé)-Moungali (Investigation et rencontre avec Amara le traf)</t>
  </si>
  <si>
    <t>Achat carte</t>
  </si>
  <si>
    <t>Taxi Moungali-Bureau</t>
  </si>
  <si>
    <t>taxi office&gt; MEFDDE &gt; WCS &gt; MIN JUSTICE &gt; OFFICE</t>
  </si>
  <si>
    <t>Taxi Domicile-Bureau-domicile</t>
  </si>
  <si>
    <t>Frais d'hôtel/ M'Owando 1- nuitée</t>
  </si>
  <si>
    <t>Taxi Gare routiere Mikalou/Maison</t>
  </si>
  <si>
    <t>Frais virement salaires Octobre</t>
  </si>
  <si>
    <t xml:space="preserve">Taxi, bureau-tour Nambémba pour prendre le texte sur la protection du patrimoine national culturel et naturel </t>
  </si>
  <si>
    <t>Taxi, Tour Nambémba-direction de la santé publique-Bureau,  pour avoir des infos sur les textes relatifs au danger de la consommation des chauves sourris</t>
  </si>
  <si>
    <t>Food allawance pour un jour à BZV par Herick</t>
  </si>
  <si>
    <t xml:space="preserve">Taxis Bureau-UBA-Bureau: demande de relevé Octobre </t>
  </si>
  <si>
    <t>taxi office &gt; Espace Mamaty interview juriste</t>
  </si>
  <si>
    <t>Taxi -Domicile-Bureau-domicile</t>
  </si>
  <si>
    <t>Bus -Bureau-marché total-Bureau pour investigation</t>
  </si>
  <si>
    <t>Food allowance pour unjour par à BZV par Herick</t>
  </si>
  <si>
    <t>Taxi-Domicile-Bureau-domicile</t>
  </si>
  <si>
    <t>Bus bureau-croissement Mbochi-marche ouenzé-marche moungali-bureau pour investigation</t>
  </si>
  <si>
    <t>Taxi Bureau/direction SNE</t>
  </si>
  <si>
    <t>Facture SNE</t>
  </si>
  <si>
    <t>MO 266</t>
  </si>
  <si>
    <t>Taxi Direction SNE/Bureau</t>
  </si>
  <si>
    <t>Bus,Domicile-bureau</t>
  </si>
  <si>
    <t>Taxi, bureau- terrain-Bureau pour afficher l'avis de recrutement du juriste</t>
  </si>
  <si>
    <t>Food allowance pour un jour au bureau par Herick</t>
  </si>
  <si>
    <t>Bonus d'octobre-i55c</t>
  </si>
  <si>
    <t>Bonus d'octobre-i73x</t>
  </si>
  <si>
    <t>Bonus d'octobre-i23c</t>
  </si>
  <si>
    <t>Bonus d'octobre-Evariste</t>
  </si>
  <si>
    <t>Bonus d'octobre-Herick</t>
  </si>
  <si>
    <t>Bonus d'octobre-Stirve</t>
  </si>
  <si>
    <t>Bonus de responsabilité d'octobre-i23c</t>
  </si>
  <si>
    <t>Taxi domicile/Ambassade du Gabon/Domicile (renseignements)</t>
  </si>
  <si>
    <t>Taxi délégation de l'UE/PALF (rencontre avec l'ambassadrice)</t>
  </si>
  <si>
    <t>Taxi Bureau -poto poto pour achat des seaux</t>
  </si>
  <si>
    <t>Taxi poto poto-bureau pour achat des seaux</t>
  </si>
  <si>
    <t>Taxi Bureau/ Aeroport/Bureau</t>
  </si>
  <si>
    <t xml:space="preserve">Taxi Bureau /Aeroport/Bureau </t>
  </si>
  <si>
    <t>Taxi- Bureau-Maison d'arrêt de BZV-bureau</t>
  </si>
  <si>
    <t>Taxis Bureau-ONEMO-Bureau: paiement carte de travail et certificat médical Evariste</t>
  </si>
  <si>
    <t>Paiement carte de travail et certificat médical d'Evariste</t>
  </si>
  <si>
    <t>.005090  &amp; 0007491</t>
  </si>
  <si>
    <t>Bonus d'octobre-Junior</t>
  </si>
  <si>
    <t>Taxi:ONEMO-Cyber de la Coupole centre ville</t>
  </si>
  <si>
    <t>Taxi:Cyber de la Coupole-Cyber du centre de formation des Nations unies</t>
  </si>
  <si>
    <t>Taxi:Centre de formation des Nations unies-Bureau</t>
  </si>
  <si>
    <t>Bus- bureau-gare ocean mikalou-bureau pour investigation</t>
  </si>
  <si>
    <t>Bus bureau- marche-mougali-bureau pour verification de téléphone compatible avec la montre d’investigation</t>
  </si>
  <si>
    <t>Taxi Bureau/Aeroport</t>
  </si>
  <si>
    <t xml:space="preserve"> Billet d'Avion AIR CONGO</t>
  </si>
  <si>
    <t>Taxi Aeroport/Bureau</t>
  </si>
  <si>
    <t>Food allowance à BZV pour un jour par herick</t>
  </si>
  <si>
    <t>Photocopie des dossiers</t>
  </si>
  <si>
    <t>Taxis Bureau-ONEMO-Bureau: rendez-vous avec l'infirmerie de l'ONEMO pour examiner Junior et i73x et établir leur certificats médicaux</t>
  </si>
  <si>
    <t>Taxi Bureau-Poto-poto-Ouenze (Investigation sur terrain)</t>
  </si>
  <si>
    <t>Taxi Ouenze-Mpila SCLOG-Bureau (exploration du marché)</t>
  </si>
  <si>
    <t>Taxi:Bureau-WCS</t>
  </si>
  <si>
    <t>Taxi:WCS-Cyber ofis computers</t>
  </si>
  <si>
    <t>Transfert des pièces télé sur dropbox au cyber ofis computers</t>
  </si>
  <si>
    <t>Taxi- domicile-bureau-domicile</t>
  </si>
  <si>
    <t>Taxi aller-retour, Bureau-sécrétariat bureautique au Marché total pour faire la copie des dossiers</t>
  </si>
  <si>
    <t>Food allowance à BZV pour un jour par Hérick</t>
  </si>
  <si>
    <t xml:space="preserve">Arthur: Remboursement fonds de la caution sur loyer PCR au PALF </t>
  </si>
  <si>
    <t>Taxi: Bureau-DGFAP</t>
  </si>
  <si>
    <t>Taxi: DGFAP-Bureau</t>
  </si>
  <si>
    <t>taxi office &gt; Ambassade UE &gt; Office</t>
  </si>
  <si>
    <t>BONUS JUNIOR OPERATION OCTOBRE</t>
  </si>
  <si>
    <t>Taxi -domicile-Bureau-domicile</t>
  </si>
  <si>
    <t>Taxi, WCS-Bureau après avoir déposé les copies du dossier de transfèrement des trafs</t>
  </si>
  <si>
    <t>Food allowance pour un jour à BZV par Hérick</t>
  </si>
  <si>
    <t>Taxi Poto-Poto-Gare routière Océan Brvlle-Poto-poto (Achat billet pour Oyo)</t>
  </si>
  <si>
    <t>Billet brazzaville - Makoua pour mission investigation</t>
  </si>
  <si>
    <t>6868-25</t>
  </si>
  <si>
    <t xml:space="preserve">Taxi-domicile -gare ocean du nord Domicile pour achat billet pour makoua </t>
  </si>
  <si>
    <t>Taxi Maison /Aeroport</t>
  </si>
  <si>
    <t>Taxi Aeroport/maison</t>
  </si>
  <si>
    <t>Taxi Maison/Aeroport</t>
  </si>
  <si>
    <t>Achat timbre pour le voyage</t>
  </si>
  <si>
    <t>Taxi Aeroport d'impfondo/hotel</t>
  </si>
  <si>
    <t>Hôtel-Visite dela ville d'impfondo</t>
  </si>
  <si>
    <t>Achat d'un billet BZV-PNR</t>
  </si>
  <si>
    <t>Taxis Bureau-ONEMO-Bureau: rendez-vous avec l'infirmerie de l'ONEMO pour examiner Herick et établir son certificat médical</t>
  </si>
  <si>
    <t>Paiement carte de travail et certificat médical de Herick</t>
  </si>
  <si>
    <t>.007486  &amp; 0006166</t>
  </si>
  <si>
    <t>Billet pour la misson à Oyo</t>
  </si>
  <si>
    <t>6565---19</t>
  </si>
  <si>
    <t>Taxi Poto-poto-Gare routière Océan du nord</t>
  </si>
  <si>
    <t>Taxi gare routière Océan à oyo-Hôtel</t>
  </si>
  <si>
    <t>Taxi -domicile - gare océan du nord pour voyage sur makoua</t>
  </si>
  <si>
    <t>Taxi gare makoua- Hôtel</t>
  </si>
  <si>
    <t>Nourriture et boisson pour les trafs</t>
  </si>
  <si>
    <t>Hôtel/Marche bakanzi</t>
  </si>
  <si>
    <t>Marché bakanzi/village zemba</t>
  </si>
  <si>
    <t>Taxi, ONEMO-Bureau, après les visites médicales</t>
  </si>
  <si>
    <t>Pax, savons, sandwich prisonniers</t>
  </si>
  <si>
    <t>Taxi Hôtel-Grand marché-SCLOG oyo (Investigation sur terrain)</t>
  </si>
  <si>
    <t>Taxi SCLOG-Hôtel</t>
  </si>
  <si>
    <t>Achat carte, bière er repas (Rencontre avec Coach le tchadien et Michaél)</t>
  </si>
  <si>
    <t>Taxi:Bureau-Radio liberté</t>
  </si>
  <si>
    <t>Taxi:Radio liberté-Top tv</t>
  </si>
  <si>
    <t>Taxi:Top tv-ES TV</t>
  </si>
  <si>
    <t>Taxi: ES TV-Dépêches de Brazzaville</t>
  </si>
  <si>
    <t>Taxi: Dépêches de Brazzaville- Bureau</t>
  </si>
  <si>
    <t xml:space="preserve">Taxi à Makoua pour investigation </t>
  </si>
  <si>
    <t>Boisson pour boukata</t>
  </si>
  <si>
    <t>Hôtel /modzaka village</t>
  </si>
  <si>
    <t>Modzaka /Bogouma</t>
  </si>
  <si>
    <t>Repas et Boisson/Trafs christoph</t>
  </si>
  <si>
    <t>DGFAP-Maison d'arrêt-bureau</t>
  </si>
  <si>
    <t>Food allawance pour un jour à BZV par Hérick</t>
  </si>
  <si>
    <t>Taxis Bureau-ONEMO-Bureau: dépôt des dossiers d'Evariste &amp; Herick à ONEMO</t>
  </si>
  <si>
    <t xml:space="preserve">Groupe Charden Farell: envoi fonds mission i73x à Impfondo </t>
  </si>
  <si>
    <t>124/GCF</t>
  </si>
  <si>
    <t>Groupe Charden Farell: envoi fonds mission i55c à Makoua</t>
  </si>
  <si>
    <t>125/GCF</t>
  </si>
  <si>
    <t>Groupe Charden Farell: envoi fonds mission i23c à Oyo</t>
  </si>
  <si>
    <t>126/GCF</t>
  </si>
  <si>
    <t>Taxi hôtel-Grand marché-Hotel A33- Hôtel (Investigation sur terrain)</t>
  </si>
  <si>
    <t>Achat carte (Trust building avec le vieux Nzango: intermédiaire dans le trafic d'ivoires)</t>
  </si>
  <si>
    <t>Taxi Hotel-Hotel A33-Hôtel (Rencontre avec le receptionniste dans le cadre d'investigation)</t>
  </si>
  <si>
    <t>Achat bière et repas (Trust building avec 3 gars de l'hotel: Michael, Igor et Nivé)</t>
  </si>
  <si>
    <t>Achat bière et crédit téléphonique (Trust building avec Borel)</t>
  </si>
  <si>
    <t xml:space="preserve"> Taxi à makoua pour investigation </t>
  </si>
  <si>
    <t xml:space="preserve"> Nourriture  pour trafs </t>
  </si>
  <si>
    <t>Hôtel /bongouma- Dangou</t>
  </si>
  <si>
    <t xml:space="preserve">Repas et boisson/Trafs JP </t>
  </si>
  <si>
    <t>Taxi, domicile-aéroport en partant à PNR</t>
  </si>
  <si>
    <t>Taxi à PNR, Aéroport-Hôtel</t>
  </si>
  <si>
    <t>Taxi à PNR, Hôtel-Tour Mayombe (Avocat welcom )pour avoir la suite du procès du 25 novembre</t>
  </si>
  <si>
    <t>Tour Mayombe-Tribunal-Hôtel, pour rencontrer le président de la troisième correctionnelle au sujet de l'affaire Massouémé et consorts</t>
  </si>
  <si>
    <t>Frais d'hôtel  à PNR, du 16 Novembre</t>
  </si>
  <si>
    <t>Groupe Charden Farell: envoi fonds mission Herick à PNR</t>
  </si>
  <si>
    <t>136/GCF</t>
  </si>
  <si>
    <t>Taxi Hôtel-Centre Evagélique-Hotel (Rencontre avec Vieux Kamba et zoeto)</t>
  </si>
  <si>
    <t>Achat bière + Transport (Trust building avec Kamba &amp; Zoeto)</t>
  </si>
  <si>
    <t>Billet Makoua -Brazzaville</t>
  </si>
  <si>
    <t xml:space="preserve">Boisson </t>
  </si>
  <si>
    <t>Taxi hôtel-gare Makoua-hôtel</t>
  </si>
  <si>
    <t>Hôtel /village bobonla</t>
  </si>
  <si>
    <t>Repas et boisson/trafs JP &amp; GRACE</t>
  </si>
  <si>
    <t>Taxi à PNR par Herick, Hôtel-Maison d'arrêt(visite geôle)</t>
  </si>
  <si>
    <t>Taxi à PNR par Herick, Maison d'arrêt-Tribunal pour vérifier le renvoie de l'affaire BOPOMA et MBOPELA</t>
  </si>
  <si>
    <t>Taxi à PNR par Herick, Tribunal-DDEF-Hôtel  pour rencontrer le DD et faire établir note relaive aux dommages-intérêts concernant  l'affaire BOPOMA et MBOPELA</t>
  </si>
  <si>
    <t>Frais d'hôtel  à PNR, du 17 novembre</t>
  </si>
  <si>
    <t>Taxi hôtel-Port de Oyo-Gare routière Oyo (Investigation)</t>
  </si>
  <si>
    <t>Taxi Gare routière-Marché de Ollombo-Hôtel (Investigation sur terrain)</t>
  </si>
  <si>
    <t>Taxi: Bureau-Semaine Africaine</t>
  </si>
  <si>
    <t>Taxi: Semaine Africaine-Top TV</t>
  </si>
  <si>
    <t>Taxi: Top TV-ES TV</t>
  </si>
  <si>
    <t>Taxi: ES TV-Bureau</t>
  </si>
  <si>
    <t xml:space="preserve">taxi à Makoua pour investigation </t>
  </si>
  <si>
    <t>Frais d' Hôtel à Makoua</t>
  </si>
  <si>
    <t>0ui</t>
  </si>
  <si>
    <t xml:space="preserve"> Boisson et nourriture </t>
  </si>
  <si>
    <t>Hôtel /Village Bongomo</t>
  </si>
  <si>
    <t>Repas et boisson/Trafs Bowele</t>
  </si>
  <si>
    <t>Billet/Impfondo-Brazza</t>
  </si>
  <si>
    <t>Taxi, Hôtel-DDEF-Tribunal pour prendre la note des dommages -intérêts et la remettre à l'avocat</t>
  </si>
  <si>
    <t>Taxi, Tribunal-Aéroport-hôtel pour percevoir les fonds envoyés par stirve</t>
  </si>
  <si>
    <t>Frais d'hôtel  à PNR, du 18 au 22 Novembre</t>
  </si>
  <si>
    <t>Taxi Hôtel-Songolo-Hôtel (rencontre avec Zoeto et Caleb)</t>
  </si>
  <si>
    <t>Achat bière (Trust building avec Caleb et Zoeto)</t>
  </si>
  <si>
    <t>Food allowance pendant la mission à Oyo (7 jours)</t>
  </si>
  <si>
    <t>Frais d'hôtel- 7 nuitées</t>
  </si>
  <si>
    <t>Taxi Hôtel-Gare routière Océan du nord-Hôtel (Achat billet retour à Brazza)</t>
  </si>
  <si>
    <t xml:space="preserve"> Billet Oyo-Brazzaville</t>
  </si>
  <si>
    <t>6666-6</t>
  </si>
  <si>
    <t xml:space="preserve">Taxi Hôtel -gare Makoua </t>
  </si>
  <si>
    <t xml:space="preserve">Taxi gare Ocean -domicile </t>
  </si>
  <si>
    <t xml:space="preserve">Frais d'hôtel -6 nuitée et repas impfondo </t>
  </si>
  <si>
    <t>Achat Timbre pour voyage</t>
  </si>
  <si>
    <t>Taxi Aeroport /Maison</t>
  </si>
  <si>
    <t>Frais d'hôtel  à PNR, du 23 Novembre</t>
  </si>
  <si>
    <t>Taxis Bureau-TAF-BCI-bureau: contre-signature chèque; retrait petty cash</t>
  </si>
  <si>
    <t>Taxi Hôtel-Gare routière Océan du nord (Retour à Brazzaville)</t>
  </si>
  <si>
    <t>Taxi Gare Océan du nord -Bureau-Poto-poto-Ouenze (Travail sur les cibles de brazzaville et exploration de l'hôtel de Point Hollandaise pour l'opération)</t>
  </si>
  <si>
    <t>Flash crédit à Yves et Didas (Renfoncer leur confiance envers i73x)</t>
  </si>
  <si>
    <t>taxi office &gt; WCS &gt; office</t>
  </si>
  <si>
    <t xml:space="preserve">Taxi office &gt; Palais de Justice&gt; Office </t>
  </si>
  <si>
    <t>Taxi: domicile-bureau-domicile   pour depot de la Montre pour christ</t>
  </si>
  <si>
    <t>Taxi Maison /Bureau</t>
  </si>
  <si>
    <t>Taxi Bureau /centre ville/Av de la Paix</t>
  </si>
  <si>
    <t>Taxi Avenue de la paix /Maison</t>
  </si>
  <si>
    <t>Taxi, à PNR, Hôtel-Maison d'arrêt-Hôtel pour la visite geôle</t>
  </si>
  <si>
    <t>Frais d'hôtel  à PNR, du 24 novembre</t>
  </si>
  <si>
    <t>Taxis Bureau-BCI-WCS-bureau-WCS-Bureau: retrait petty cash et demande d'une  facture sur loyer de  2014</t>
  </si>
  <si>
    <t>Taxis: maison-parquet pour rencontrer le procureur general avec Perrine,Cédrick</t>
  </si>
  <si>
    <t>Taxi:parquet-maison</t>
  </si>
  <si>
    <t>Billet d'avion BZV-OUESSO</t>
  </si>
  <si>
    <t>Taxi Ouenze-Moungali-Poto-poto-Ouenze (Recherche de l'hôtel pour l'opération de l'ivoire avec Yves et Didas)</t>
  </si>
  <si>
    <t>Taxi: Bureau-Mn Tv</t>
  </si>
  <si>
    <t>Taxi: MN TV-ES TV</t>
  </si>
  <si>
    <t>Taxi: domicile-Bureau-Domicile</t>
  </si>
  <si>
    <t xml:space="preserve">Achat jus pour le staff enquete pendant la preparation de l’ operation a Brazzaville </t>
  </si>
  <si>
    <t>Bus: bureau-marché total-moungali-bureau pour investigation</t>
  </si>
  <si>
    <t>Taxi Maison /poto -poto</t>
  </si>
  <si>
    <t>Taxi poto-poto/Aeroport</t>
  </si>
  <si>
    <t xml:space="preserve">Taxi Bureau /Maison </t>
  </si>
  <si>
    <t>Taxi Maison /Hôtel</t>
  </si>
  <si>
    <t>Repas et boisson/trafs YVE</t>
  </si>
  <si>
    <t>Taxi Hôtel /Centre ville -Bureau</t>
  </si>
  <si>
    <t>Taxi Bureau/Hôtel</t>
  </si>
  <si>
    <t>Taxi à PNR, Hôtel-Tour Mayombe-Tribunal-Hôtel</t>
  </si>
  <si>
    <t>Bonus média sur l'audience de PNR</t>
  </si>
  <si>
    <t>Taxi: maison-parquet pour rencontrer le procureur avec Cédrick</t>
  </si>
  <si>
    <t>Taxi: parquet-bureau</t>
  </si>
  <si>
    <t>Taxi office &gt; MEFDDE</t>
  </si>
  <si>
    <t>Taxi: domicile-bureau-Domicile</t>
  </si>
  <si>
    <t xml:space="preserve">Taxi hôtel / centre ville -Bureau-   </t>
  </si>
  <si>
    <t>Taxi Bureau /Hôtel</t>
  </si>
  <si>
    <t>Deux 2 nuitées à l'hôtel(dixi)</t>
  </si>
  <si>
    <t>Taxi Hôtel /centre ville -Maison</t>
  </si>
  <si>
    <t>Commission sur retrait chq 3592782</t>
  </si>
  <si>
    <t>Taxi à PNR, Hôtel-Tribunal-hôtel pour suivre le procès des trafs</t>
  </si>
  <si>
    <t xml:space="preserve">Impression de la fiche d'information sur le traf Igor Emmanuel </t>
  </si>
  <si>
    <t>Taxis Bureau-Cyber Clinique FC-Cyber de la Coupole-Rond point Bifouiti: envoi des dossiers sur audit 2014 2015</t>
  </si>
  <si>
    <t>Connexion Internet pour envoi des dossiers sur audit 2014 2015</t>
  </si>
  <si>
    <t>Achat crédits de recharge Airtel du modem internet</t>
  </si>
  <si>
    <t>143/GCF</t>
  </si>
  <si>
    <t>Taxi:maison-aéroport pour départ</t>
  </si>
  <si>
    <t>Taxis: aéroport-hôtel; hôtel-restaurant; restaurant-parquet; parquet-wcs;wcs-hotel</t>
  </si>
  <si>
    <t>Food allowance à OUESSO</t>
  </si>
  <si>
    <t>Taxis: hôtel-église;église-restaurant;restaurant-hôtel</t>
  </si>
  <si>
    <t>Taxi: ES TV-MN TV</t>
  </si>
  <si>
    <t>Taxi: MN TV-Top Tv</t>
  </si>
  <si>
    <t>Taxi: Top Tv-Bureau</t>
  </si>
  <si>
    <t>Taxi :DGFAP-Bureau</t>
  </si>
  <si>
    <t xml:space="preserve">Taxi office &gt; Palais de Justice&gt; MEFDDE &gt; Office </t>
  </si>
  <si>
    <t>Taxi:Domicile-bureau-Domicile</t>
  </si>
  <si>
    <t>Bus :bureau-Nstieme-Mikalou- Marché Total-Bureau</t>
  </si>
  <si>
    <t>Taxi à PNR, Hôtel-Tribunal-CA-Tribunal, pour rencontrer le juge d'instruction et le Procureur général sur l'affaire BOPOMA et MBOPELA</t>
  </si>
  <si>
    <t>Taxi, Tribunal-grand marché-Hôtel, pour le retrait des espèces à charden farell</t>
  </si>
  <si>
    <t>Achat d'un billet d'avion BZV-PNR</t>
  </si>
  <si>
    <t>8DAI3L</t>
  </si>
  <si>
    <t xml:space="preserve">Bonus Média sur pub verdict Ouesso &amp; avis de recrutement </t>
  </si>
  <si>
    <t>84/GCF</t>
  </si>
  <si>
    <t>Taxis: Hôtel-parquet; parquet-wcs; wcs-prison;parquet-hôtel</t>
  </si>
  <si>
    <t>Food allowance  à OUESSO</t>
  </si>
  <si>
    <t>Frais d'hôtel wilcia</t>
  </si>
  <si>
    <t>Taxi: Bureau-ES TV</t>
  </si>
  <si>
    <t>Taxi: Dépêches de Brazzaville- MN TV</t>
  </si>
  <si>
    <t>Taxi: MNTV-Bureau</t>
  </si>
  <si>
    <t>Bus: bureau-Centre ville-bureau pour  les proforma de la connection internet</t>
  </si>
  <si>
    <t xml:space="preserve">Bus: bureau-Marche moungali-bureau pour proforma batterrie ordinateur </t>
  </si>
  <si>
    <t xml:space="preserve">Taxi à PNR, Hôtel-C.A-TGI, pour faire le suivi du cas Massouémé </t>
  </si>
  <si>
    <t>Taxi à PNR, TGI-Centre ville-Hôtel, pour l'achat du billet d'avion</t>
  </si>
  <si>
    <t>Frais d'hôtel  à PNR, du 25 novembre</t>
  </si>
  <si>
    <t>Billet d'avion OUESSO-BZV</t>
  </si>
  <si>
    <t>Taxi: aéroport-maison pour retour sous la pluie</t>
  </si>
  <si>
    <t>Achat jus pour l'entrétien candidats juristes</t>
  </si>
  <si>
    <t>Taxi: domicile-bureau-domicile</t>
  </si>
  <si>
    <t>Taxi à PNR, Hôtel-Tribunal-hôtel pour effectuer le suivi du cas Massouémé</t>
  </si>
  <si>
    <t>Taxi à PNR, Hôtel-Aéroport pour rentrer à BZV</t>
  </si>
  <si>
    <t>Taxi à BZV , Aéroport-Bureau-Domicile</t>
  </si>
  <si>
    <t>Food allowance à PNR  du 16 au 25 NOVEMBRE  par Hérick</t>
  </si>
  <si>
    <t>crédit trafs/BOWELLE</t>
  </si>
  <si>
    <t>Crédit trafs/ JP</t>
  </si>
  <si>
    <t>Crédit trafs/grâce</t>
  </si>
  <si>
    <t>Taxis Bureau-TAF-Bureau pour contre-signature du chèque et Etat de paiement PALF</t>
  </si>
  <si>
    <t>Taxi Bureau-La tsiémé (Seoul Express)-Talangai (Océan du nord): Achat billet pour Owando</t>
  </si>
  <si>
    <t xml:space="preserve"> Billet Mission à Owando</t>
  </si>
  <si>
    <t>6767/36</t>
  </si>
  <si>
    <t>Taxi Mikalou-Bureau</t>
  </si>
  <si>
    <t>Taxi Bureau-Moungali-Ouenze (Achat batterie samsung et power bank)</t>
  </si>
  <si>
    <t>Achat batterie samsung et power bank</t>
  </si>
  <si>
    <t xml:space="preserve"> Billet BZV-Dolisie</t>
  </si>
  <si>
    <t>6666-28</t>
  </si>
  <si>
    <t>Bus: bureau-gare routière-Bureau</t>
  </si>
  <si>
    <t>Taxi Marché  Ouenze/Mikalou</t>
  </si>
  <si>
    <t>Taxi Marché Mikalou /Bureau</t>
  </si>
  <si>
    <t>Bus à BZV, Domicile-Bureau</t>
  </si>
  <si>
    <t>Taxi à BZV, bureau- domicile Mésange pour prendre la machine</t>
  </si>
  <si>
    <t>Bus à BZV, Bureau-Domicile</t>
  </si>
  <si>
    <t>Food allowance au Bureau pour Hérick</t>
  </si>
  <si>
    <t>Taxis Bureau-BCI-Bureau</t>
  </si>
  <si>
    <t>Salaire Novembre 2016-Herick</t>
  </si>
  <si>
    <t>Taxi Ouenze-Mikalou (la gare routière Océan du nord-Brazzaville)</t>
  </si>
  <si>
    <t>Taxi Gare routière Owando-Hôtel (Recherche de l'hôtel)</t>
  </si>
  <si>
    <t>Taxi Hôtel-Grand marché-Gare routière Centrale Owando-Marché Dolisie-Hôtel (Prospection du marché)</t>
  </si>
  <si>
    <t>Taxi: domicile-gare routière</t>
  </si>
  <si>
    <t xml:space="preserve">Food allowance du 30 novembre au </t>
  </si>
  <si>
    <t>Taxi: gare routière-Hôtel</t>
  </si>
  <si>
    <t>Taxi Maison / Mikalou</t>
  </si>
  <si>
    <t>Ration journaliere à GAMBOMA</t>
  </si>
  <si>
    <t>Taxi Gamboma /hôtel</t>
  </si>
  <si>
    <t>Taxi Hôtel /Visite de la ville</t>
  </si>
  <si>
    <t>Virement salaire Novembre 2016-Mésange</t>
  </si>
  <si>
    <t>Virement salaire Novembre 2016-Evariste</t>
  </si>
  <si>
    <t>Virement salaire Novembre 2016-Stirve</t>
  </si>
  <si>
    <t>Virement salaire Novembre 2016-i73x</t>
  </si>
  <si>
    <t>Rubriques</t>
  </si>
  <si>
    <t>FRAIS S/VIRT EMIS</t>
  </si>
  <si>
    <t>Repas pour 7 jours en mission à Gamboma</t>
  </si>
  <si>
    <t>Gamboma / village nkeni allez-retour</t>
  </si>
  <si>
    <t>Repas pour brel /cible</t>
  </si>
  <si>
    <t>Taxi hôtel-Grand marché-Gare routière-Grand marché (Prospection marché)</t>
  </si>
  <si>
    <t>Taxi grand marché-hôtel</t>
  </si>
  <si>
    <t>Achat bière + Transport (Rencontre avec Diawara et Mara)</t>
  </si>
  <si>
    <t>Taxi Hôtel-Maison Diawara-Marché Owando-Hôtel (Rencontre avec Diawara)</t>
  </si>
  <si>
    <t>Taxi, Bureau-Maison d'arrêt-Bureau pour  visite geôle</t>
  </si>
  <si>
    <t xml:space="preserve">Achat boisson </t>
  </si>
  <si>
    <t>Trust Building</t>
  </si>
  <si>
    <t>i55s</t>
  </si>
  <si>
    <t>Taxi bureau-parquet</t>
  </si>
  <si>
    <t>Jahima</t>
  </si>
  <si>
    <t>decharge</t>
  </si>
  <si>
    <t>Taxi parquet-bureau</t>
  </si>
  <si>
    <t>Taxi bureau-ambassade de la belgique</t>
  </si>
  <si>
    <t>Taxi ambassade de la belgique-maison</t>
  </si>
  <si>
    <t>Food Allowance pendant la pause</t>
  </si>
  <si>
    <t xml:space="preserve">Taxi office &gt; MEFDDE &gt; OFFICE </t>
  </si>
  <si>
    <t>AGIOS DU 31/10/16 AU 30/11/16</t>
  </si>
  <si>
    <t>Gamboma/village dzion; aller-Retour</t>
  </si>
  <si>
    <t>Gamboma/dzion- deplace brel</t>
  </si>
  <si>
    <t>Taxi: bureau-mefdde pour rencontrer le conseiller juridique</t>
  </si>
  <si>
    <t>Taxi:mefdde-palais de justice</t>
  </si>
  <si>
    <t>Taxi:palais de justice-bureau</t>
  </si>
  <si>
    <t>Taxis: bureau-ONEMO-UBA-bureau</t>
  </si>
  <si>
    <t>Groupe Charden Farell: envoi fonds mission i73x à Gamboma</t>
  </si>
  <si>
    <t>161/GCF</t>
  </si>
  <si>
    <t>Groupe Charden Farell: envoi fonds mission i23c à Owando</t>
  </si>
  <si>
    <t>162/GCF</t>
  </si>
  <si>
    <t>Groupe Charden Farell: envoi fonds mission i55c à Dolisie</t>
  </si>
  <si>
    <t>Taxi Hôtel-Gare routière-Agence Charden Farel (Rencontre avec Mara+récupération de l'argent)</t>
  </si>
  <si>
    <t>Rencontre avec Diawara et Keita (Approfondir les enquêtes sur Mara)</t>
  </si>
  <si>
    <t>Taxi Agence Charden Farell-Carrefour Owando-Hôtel</t>
  </si>
  <si>
    <t xml:space="preserve">Taxi pour aller au chantier des chinois </t>
  </si>
  <si>
    <t>Achat boisson et nourriture pour les trafs</t>
  </si>
  <si>
    <t>Taxi pour le marché bourse du travaille - grand Marché - hôtel</t>
  </si>
  <si>
    <t>Taxi domicile-bureau</t>
  </si>
  <si>
    <t>Taxi bureau-domicile</t>
  </si>
  <si>
    <t>Gamboma / village Itiere aller-Retour</t>
  </si>
  <si>
    <t>Repas pour Antoine/ trafs</t>
  </si>
  <si>
    <t>Crédit pour brel/ cible</t>
  </si>
  <si>
    <t>Taxi Hôtel-Hôpital Général-Carréfour-Grand marché (Rencontre avec Keita et Diawara)</t>
  </si>
  <si>
    <t>Taxi Grand marché-Hôtel-Marché Dolisie-Gare routière Owando (Départ pour Oyo et rencontre avec Mara)</t>
  </si>
  <si>
    <t>Crédit téléphonique et bière avec Diawara, Keita et Mara</t>
  </si>
  <si>
    <t>Paiement Hôtel (3 nuitées du 30/11 au 03/12/016 à l'hôtel LEPERJEARI à Owando)</t>
  </si>
  <si>
    <t>Taxi Hôtel-Marché-Carréfour-Gare routière Owando</t>
  </si>
  <si>
    <t>Taxi Owando-Oyo</t>
  </si>
  <si>
    <t>Taxi domicile-Agence voyage-Domicile, pour l'achat billet d'avion</t>
  </si>
  <si>
    <t>Frais d' hôtel 4 nuitées pendant la mission à Dolisie</t>
  </si>
  <si>
    <t>Impression lettre de mission</t>
  </si>
  <si>
    <t>Achat boisson et nourriture pour les cibles</t>
  </si>
  <si>
    <t>Taxi Gare routière OYO-Hôtel</t>
  </si>
  <si>
    <t>Taxi Hôtel-Grand marché Oyo-Hôtel (Rencontre avec le vieux Kamba)</t>
  </si>
  <si>
    <t xml:space="preserve">Taxi hôtel gare dolisie pour Pointe Noire </t>
  </si>
  <si>
    <t>Billet Dolisie-Pointe Noire  pour i55s</t>
  </si>
  <si>
    <t>Billet Dolisie-Pointe Noire  de la cible</t>
  </si>
  <si>
    <t>Taxi gare pour le restaurant gaspard</t>
  </si>
  <si>
    <t xml:space="preserve">Achat nourritue et boisson </t>
  </si>
  <si>
    <t>Frais d' hôtel 1 nuitée pendant la mission à PNR</t>
  </si>
  <si>
    <t>Gamboma/Ngobana; allez-Retour</t>
  </si>
  <si>
    <t>Taxi:bureau-AE pour légaliser la lettre de Luc et retour</t>
  </si>
  <si>
    <t>Taxi:bureau-aéroprot et retour</t>
  </si>
  <si>
    <t>Achat bière + Transport (Trust bulding avec Kamba, Koulou &amp; Zoeto)</t>
  </si>
  <si>
    <t>Taxi Hôtel-Marché Edith-SCLOG-Grand Marché-Hôtel</t>
  </si>
  <si>
    <t>Taxi à BZV, domicile-aéroport pour aller à Pointe Noire</t>
  </si>
  <si>
    <t>Taxi à Pointe Noire, Aéroport-hôtel</t>
  </si>
  <si>
    <t>Taxi Hôtel-tribunal-hôtel, pour rencontrer le PR au sujet des cas Massouémé et Bopoma</t>
  </si>
  <si>
    <t>Food allowance à PN pour un jour par Hérick, du 05 au 24 décembre</t>
  </si>
  <si>
    <t>Frais d'hôtel pour la nuitée du 05 au 06</t>
  </si>
  <si>
    <t>Taxi office &gt; PALAIS DE JUSTICE &gt; Office</t>
  </si>
  <si>
    <t>Gamboma/ngandzion;aller-Retour</t>
  </si>
  <si>
    <t>Taxi: maison-parquet pour suivre le courrier deposé par perrine</t>
  </si>
  <si>
    <t>Taxi: bureau-ministère de la justice pour voir le DCAB</t>
  </si>
  <si>
    <t>Achat billet Oyo-Brazzaville</t>
  </si>
  <si>
    <t>6565---3</t>
  </si>
  <si>
    <t>Paiement Hôtel (3 nuitées du 03 au 06/12 à l'hôtel ECODIS à Oyo)</t>
  </si>
  <si>
    <t>Taxi Hôtel-Gare Océan du nord (Départ de Oyo)</t>
  </si>
  <si>
    <t>Taxi Gare Océan du nord Brvlle-Burau-Poto-poto</t>
  </si>
  <si>
    <t>Repas durant la mission du 30/11 au 06/12/2016</t>
  </si>
  <si>
    <t>Taxi Poto-poto-Bureau-Poto-poto (Dépôt du modem pour l'opération de Pointe-Noire)</t>
  </si>
  <si>
    <t xml:space="preserve">Taxi Bureau-Ministère de la justice </t>
  </si>
  <si>
    <t>Taxi Ministère de la justice - Bureau</t>
  </si>
  <si>
    <t>Taxi Bureau-Aéroport Maya Maya</t>
  </si>
  <si>
    <t>Taxi Aéroport Maya Maya-Bureau</t>
  </si>
  <si>
    <t>Taxi,à Pointe Noire, hôtel-tribunal, pour suivre le délibéré du cas bopoma et mbopéla</t>
  </si>
  <si>
    <t>Taxi à Pointe Noire, tribunal-maison d'arrêt-tribunal pour la visite geôle</t>
  </si>
  <si>
    <t>Taxi à Pointe Noire, Tribunal -hôtel</t>
  </si>
  <si>
    <t>Taxi à Pointe Noire, hôtel-la citronnelle-quartier rex-hôtel pour rencontrer i55s et faire la localisation du lieu de l'oprération</t>
  </si>
  <si>
    <t>Jus et chaussants à la citronnelle avec i55s à Pointe-Noire</t>
  </si>
  <si>
    <t>Frais d'hôtel pour la nuitée du 06 au 07 décembre</t>
  </si>
  <si>
    <t>Indemnité prestation -Novembre 2016/Odile</t>
  </si>
  <si>
    <t xml:space="preserve">Groupe Charden Farell: envoi fonds mission à Hérick </t>
  </si>
  <si>
    <t>64/GCF</t>
  </si>
  <si>
    <t xml:space="preserve">Groupe Charden Farell: envoi fonds mission i55c </t>
  </si>
  <si>
    <t>65/GCF</t>
  </si>
  <si>
    <t>Honoraires de consultions Novembre 2016-i23c</t>
  </si>
  <si>
    <t>.04/2016</t>
  </si>
  <si>
    <t>Taxi Aller-Retour au service d'immigration pour recuperer la lettre d'invitation de Mr Luc</t>
  </si>
  <si>
    <t>Achat cartouches d'encre</t>
  </si>
  <si>
    <t>Chambre d' hôtel/keni palace 7 nuitées</t>
  </si>
  <si>
    <t>Billet de bus/Gamboma -Brazzaville</t>
  </si>
  <si>
    <t>Taxi Bureau /Maison</t>
  </si>
  <si>
    <t>Taxi: maison-aéroport pour voyage sur ouesso</t>
  </si>
  <si>
    <t>Taxi: Aéroport ouesso-hotel</t>
  </si>
  <si>
    <t>Taxi: hôtel-parquet,maison-d'arret marché,marché-eglise,eglise-hôtel</t>
  </si>
  <si>
    <t>Taxi à Pointe Noire, hôtel-grand marché pouur faire la prospection du lieu de l'opération</t>
  </si>
  <si>
    <t>Taxi à Pointe Noire, grand marché-hôtel</t>
  </si>
  <si>
    <t>Food allowance pour un jour à Pointe Noire par Herick</t>
  </si>
  <si>
    <t>Taxi à Pointe Noire, gendarmerie-hôtel de i55s pour opérer</t>
  </si>
  <si>
    <t>Boissons avec les gendarmes dans la planque à Pointe-Noire</t>
  </si>
  <si>
    <t>Taxi à Pointe Noire, hôtel de i55s-Gendarmerie(après l'opération)</t>
  </si>
  <si>
    <t>Taxi à Pointe Noire, Gendarmerie-point de repère-gendarmerie, pour arrêter un quatrième traf</t>
  </si>
  <si>
    <t>Food allowance du  07 au 08 décembre 2016 i55s à PNR</t>
  </si>
  <si>
    <t>Taxi avant et apres operation de pointe noire</t>
  </si>
  <si>
    <t xml:space="preserve">Achat boisson avec les cibles  </t>
  </si>
  <si>
    <t>Taxi Bureau-agence de voyage</t>
  </si>
  <si>
    <t>Taxi agence de voyage-bureau</t>
  </si>
  <si>
    <t>Groupe Charden Farell: envoi fonds mission Mésange</t>
  </si>
  <si>
    <t>198/GCF</t>
  </si>
  <si>
    <t>Taxis Mayanga-Bureau pour recuperer l'ordinateur à remettre à Jahima</t>
  </si>
  <si>
    <t>Taxi Bureau-Maison Jahima</t>
  </si>
  <si>
    <t>Taxi domicile Jahima-Mayanga</t>
  </si>
  <si>
    <t>Achat billet d'avion Brazzaville/ PNR</t>
  </si>
  <si>
    <t>BONUS GENDARMERIE (équipe de 13 gendarmes à Pointe-Noire)</t>
  </si>
  <si>
    <t>Carburant gendarmerie Pointe-Noire (déplacement à la frontière du Cabinda/Angola)</t>
  </si>
  <si>
    <t>Achat du billet d'avion Bzv-PNR Mission Jahima à Pnr</t>
  </si>
  <si>
    <t>X9J8T8</t>
  </si>
  <si>
    <t>Frais d'hôtel pour la nuitée du 07 au 08 novembre</t>
  </si>
  <si>
    <t>Crédit trafs impfondo/jp</t>
  </si>
  <si>
    <t>Taxi: hôtel-parquet,parquet-wcs,wcs-parquet</t>
  </si>
  <si>
    <t>Taxi: parquet-charden,charden-parquet,parquet-resturant,restaurant-marché,marché-hôtel</t>
  </si>
  <si>
    <t>Taxi à Pointe Noire, Hôtel-gendarmerie pour faire le suivi juridique</t>
  </si>
  <si>
    <t>Taxi Gendarmerie-prison-gendarmerie la visite geôle</t>
  </si>
  <si>
    <t>Taxi à Pointe Noire des gendarmes qui ont exrait les détenus</t>
  </si>
  <si>
    <t>Ration des 06 détenus de la prison de Pointe Noire</t>
  </si>
  <si>
    <t>Taxi Gendarmerie-prison-Hôtel, pour déposer les détenus</t>
  </si>
  <si>
    <t>Frais d'hôtel pour la nuitée du 08 au 09</t>
  </si>
  <si>
    <t xml:space="preserve">Taxi hôtel Aeroport Pointe Noire </t>
  </si>
  <si>
    <t>Taxi Aerport- Bureau</t>
  </si>
  <si>
    <t xml:space="preserve">Taxi Bureau domicile Bureau pour prendre les justificatif comptable </t>
  </si>
  <si>
    <t>Taxi agence de voyage-domicile</t>
  </si>
  <si>
    <t>Taxi domicile-Aeroport</t>
  </si>
  <si>
    <t>Taxi aeroport-Agence de voyage</t>
  </si>
  <si>
    <t>Taxi agence de voyage-Aeroport</t>
  </si>
  <si>
    <t>Taxi aeroport-région gendarmerie</t>
  </si>
  <si>
    <t>Ration journaliere  à PNR</t>
  </si>
  <si>
    <t>Bonus opération Ivoire à Pointe Noire - i55s</t>
  </si>
  <si>
    <t xml:space="preserve">Hôtel 2 nuitées à Pnr pour  Perrine  </t>
  </si>
  <si>
    <t xml:space="preserve">Hôtel 1 nuitée pour i55s </t>
  </si>
  <si>
    <t>Taxi: hôtel-marché,marché-hôtel,hôtel-aéroport,aéroport-hôtel pour l'achat du billet,hôtel-parquet,parquet-hôtel,hôtel-aéroprt</t>
  </si>
  <si>
    <t>Ration journalière Mésange en Mission à Ouesso</t>
  </si>
  <si>
    <t>Taxi:aéroport brazzaville-ministère de la justice pour retrait de la circulaire</t>
  </si>
  <si>
    <t>Taxi:ministère de la justice-maison sous la pluie</t>
  </si>
  <si>
    <t>Taxi Bureau-Radio liberté</t>
  </si>
  <si>
    <t>Taxi Radio liberté-Top tv</t>
  </si>
  <si>
    <t>Taxi Top Tv-MN TV</t>
  </si>
  <si>
    <t>Taxi MN TV-ES TV</t>
  </si>
  <si>
    <t>Taxi ES TV-La Semaine Africaine</t>
  </si>
  <si>
    <t>Taxi -La semaine Africaine-Bureau</t>
  </si>
  <si>
    <t>Taxi à Pointe Noire, Hôtel-gendarmerie-Prison-Tribunal pour le suivi juridique des cas des trafs Ouestafs et Bopoma-Mbopéla</t>
  </si>
  <si>
    <t>Ration des détenus de la prison  de la gendarmerie</t>
  </si>
  <si>
    <t>Taxi tribunal-Agence Charden farell</t>
  </si>
  <si>
    <t xml:space="preserve">Taxi pour agence charden Farell </t>
  </si>
  <si>
    <t>Achat de marqueur</t>
  </si>
  <si>
    <t>Groupe Charden Farell: envoi fonds mission Jahima</t>
  </si>
  <si>
    <t>174/GCF</t>
  </si>
  <si>
    <t>Cyber pour transfert les rapports financiers de Novembre et Global</t>
  </si>
  <si>
    <t>Hôtel 1nuitée à Pnr pour perrine</t>
  </si>
  <si>
    <t>Achat billet d'avion pointe N/Brazzaville</t>
  </si>
  <si>
    <t>Taxi Radio Liberté-ES TV</t>
  </si>
  <si>
    <t>Taxi ES TV-MN TV</t>
  </si>
  <si>
    <t>Taxi MN TV-Top Tv</t>
  </si>
  <si>
    <t>Taxi Top Tv-La Semaine Africaine</t>
  </si>
  <si>
    <t>Taxi à Pointe Noire, Hôtel-prison de la gendarmerie-Hôtel</t>
  </si>
  <si>
    <t>Ration des trafs</t>
  </si>
  <si>
    <t>Frais d'hôtel pour la nuitée du 09 au 10</t>
  </si>
  <si>
    <t>Taxi Gendarmerie-Hôtel</t>
  </si>
  <si>
    <t>Taxi la citronnelle-Hôtel</t>
  </si>
  <si>
    <t>Frais d'Hôtel 1 nuitée à PNR</t>
  </si>
  <si>
    <t>Salaire-Novembre 2016 Junior-calculé au prorata temporis par rapport à la date de sa démission</t>
  </si>
  <si>
    <t>Bonus à Junior</t>
  </si>
  <si>
    <t>Taxi à Pointe Noire, Hôtel-gendarmerie pour faire le suivi juridique à la maison d'arrêt et la gendarmerie</t>
  </si>
  <si>
    <t>Ration des trafs à la gendarmerie</t>
  </si>
  <si>
    <t>Taxi à Pointe Noire, Gendarmerie-visite  des maisons pour trouver un appartement à louer-Hôtel</t>
  </si>
  <si>
    <t>Frais de déplacement du courtier pour visiter les appartements</t>
  </si>
  <si>
    <t>Frais d'hôtel pour la nuitée du 11 au 12 décembre</t>
  </si>
  <si>
    <t>Taxi Hôtel-Gendarmerie</t>
  </si>
  <si>
    <t>Taxi Gendarmerie-Hotel</t>
  </si>
  <si>
    <t>Visite geoles</t>
  </si>
  <si>
    <t>FRAIS RET.DEPLACE Chq n°03592784</t>
  </si>
  <si>
    <t>Taxi:maison-banque uba,banque-ministère de la justice,ministère de la justice-maison d'arrêt,maison d'arrêt-bureau</t>
  </si>
  <si>
    <t>Flash crédit (au vieux Kamba pour rélancer ses parténaires)</t>
  </si>
  <si>
    <t>Taxi ES TV-Top TV</t>
  </si>
  <si>
    <t>Taxi Top TV-Radio Librté</t>
  </si>
  <si>
    <t>Taxi Radio liberté-Bureau</t>
  </si>
  <si>
    <t>Taxi à Pointe Noire, gendarmerie-sécrétariat bureautique-gendarmerie, pour faire l'impression des documents</t>
  </si>
  <si>
    <t>Impression des annexes de pv</t>
  </si>
  <si>
    <t>Taxi domicile-bureau-Domicile</t>
  </si>
  <si>
    <t>Food allowance sur place i55s</t>
  </si>
  <si>
    <t>Taxi Gendarmerie-Parquet</t>
  </si>
  <si>
    <t>Taxi Parquet- Ministere des eaux et forêts</t>
  </si>
  <si>
    <t>Taxi Ministere - Cabinet d'avocat</t>
  </si>
  <si>
    <t>Taxi Cabinet d'avocat-Hôtel</t>
  </si>
  <si>
    <t>Taxi Hôtel-secrétariat pour impression(Pemba)</t>
  </si>
  <si>
    <t>Taxi Secrétariat-Hotel</t>
  </si>
  <si>
    <t>Impression en couleur</t>
  </si>
  <si>
    <t>Taxi Bureau-Fondation Aspinall</t>
  </si>
  <si>
    <t>Taxi Fondation Aspinall-BCI centre ville</t>
  </si>
  <si>
    <t>Taxi Stirve domicile-Bureau/BCI-domicile</t>
  </si>
  <si>
    <t xml:space="preserve">Arthur: Remboursement pour solde -fonds de la caution sur loyer PCR au PALF </t>
  </si>
  <si>
    <t>Taxi Bureau PCR -Aller retour/dépôt reçu de caisse</t>
  </si>
  <si>
    <t>Taxi BCI centre ville-Bureau</t>
  </si>
  <si>
    <t>Bonus Média portant sur la publication dans les organes de presse/Evariste</t>
  </si>
  <si>
    <t>Bonus-Novembre 2016-i55s</t>
  </si>
  <si>
    <t>Bonus-Novembre 2016-i73x</t>
  </si>
  <si>
    <t>Bonus-Novembre 2016-i23c</t>
  </si>
  <si>
    <t>Bonus-Novembre 2016-Mavy</t>
  </si>
  <si>
    <t>Achat Pièce imprimante et transport technicien</t>
  </si>
  <si>
    <t>Crédit trafs impfondo/Gédeon</t>
  </si>
  <si>
    <t>Taxi Semaine Africaine-MN TV</t>
  </si>
  <si>
    <t>Taxi MN TV-Bureau</t>
  </si>
  <si>
    <t>Impression de documents(Loi 37, fiche argumentaire contre la lib.prov., les articles du code forestier) à remettre à l'avocat</t>
  </si>
  <si>
    <t>Frais d'hôtel, nuitée du 12 au 13 décembre</t>
  </si>
  <si>
    <t xml:space="preserve">Taxi à Pointe Noire pour Jahima, Tribunal-Sécrétariat bureautique-charden farel-tribunal pour les photocopies et percevoir l'argent </t>
  </si>
  <si>
    <t>Taxi à Pointe Noire par Hérick et jahima, Tribunal-Eaux et forêts</t>
  </si>
  <si>
    <t>Taxi à Pointe Noire, par Herick et jahima (Eaux et forêts-Maison d'arrêt-Hôtel)</t>
  </si>
  <si>
    <t xml:space="preserve">Taxi Bureau-centre ville Bureau pour Facture proforma ordinateur </t>
  </si>
  <si>
    <t>Taxi Hôtel-Cabinet d'avocat</t>
  </si>
  <si>
    <t>Impression noir et blanc</t>
  </si>
  <si>
    <t>Photocopie documents</t>
  </si>
  <si>
    <t xml:space="preserve">Achat du billet d'avion Pnr-Bzv </t>
  </si>
  <si>
    <t>YHT8B6</t>
  </si>
  <si>
    <t>Frais d'Hôtel 3 nuitées à PNR</t>
  </si>
  <si>
    <t>Bonus-Novembre 2016-Mésange</t>
  </si>
  <si>
    <t>Bonus-Novembre 2016-Evariste</t>
  </si>
  <si>
    <t>Remboursement 45% desfrais médicaux -i23c</t>
  </si>
  <si>
    <t>Virement Grant  EAGLE-PPI</t>
  </si>
  <si>
    <t>Taxi: maison-gare oecan du nord por l'envoi des courriers</t>
  </si>
  <si>
    <t>Taxi: gare ocean-centre ville et centre ville-restaurant mamati pour prendre les courriers a déposer au ministre EF et au DG</t>
  </si>
  <si>
    <t>Taxi: restaurant ministère pour dépôt des lettres,ministère-restaurant pour passer les entretiens des juristes</t>
  </si>
  <si>
    <t>Taxi à Pointe Noire, hôtel-maison d'arrêt, visite geôle</t>
  </si>
  <si>
    <t>Taxi à Pointe Noire, maison d'arrêt-Tribunal pour vérifier le cas de la liberté provisoire des trafs Bopoma et Mbopéla</t>
  </si>
  <si>
    <t>Taxi à Pointe Noire, tribunal-charden farrel-hôtel pour retitrer l'argent</t>
  </si>
  <si>
    <t>Frais d'hôtel, nuitée du 13 au 14 décembre</t>
  </si>
  <si>
    <t>Taxi Bureau-airtel-mtn-Bureau pour achat sim</t>
  </si>
  <si>
    <t xml:space="preserve">Achat carte Sim Airtel </t>
  </si>
  <si>
    <t>Achat carte Sim MTN</t>
  </si>
  <si>
    <t>Taxi office&gt; Mamati (11 entretiens Juristes) &gt; Palais de justice &gt; Office</t>
  </si>
  <si>
    <t>Auditions 11 juristes espace MAMATY</t>
  </si>
  <si>
    <t xml:space="preserve">Taxi Hôtel-Direction Départementale des  Eaux et Forets </t>
  </si>
  <si>
    <t xml:space="preserve">Taxi Direction Départementale des eaux et Forets -Hôtel  </t>
  </si>
  <si>
    <t xml:space="preserve">décharge </t>
  </si>
  <si>
    <t>Ration journalière à PNR</t>
  </si>
  <si>
    <t xml:space="preserve">Taxi Hôtel -Aéroport </t>
  </si>
  <si>
    <t>Taxi Aéroport-bureau</t>
  </si>
  <si>
    <t>Taxi Bureau - Maison</t>
  </si>
  <si>
    <t>Taxi Bureau /marche Bifouity</t>
  </si>
  <si>
    <t>Taxi Marche bifouity /marche PK</t>
  </si>
  <si>
    <t>Taxi Marche PK /Bureau</t>
  </si>
  <si>
    <t>Taxi: maison-gare ocean du nord pour l'envoi des courriers a ouesso</t>
  </si>
  <si>
    <t>Envoi des courriers à OUESSO</t>
  </si>
  <si>
    <t>Taxi: gare océan-centre ville; centre ville-bureau</t>
  </si>
  <si>
    <t>Taxi: bureau-secrétariat du gouvernement pour achat loi numéro 5 sur la corruption</t>
  </si>
  <si>
    <t>Taxi: ministère de la justice-parquet</t>
  </si>
  <si>
    <t>Taxi: parquet-cabinet djolani</t>
  </si>
  <si>
    <t>Taxi: cabinet-bureau</t>
  </si>
  <si>
    <t>Taxi Bureau-DHL</t>
  </si>
  <si>
    <t>Taxi DHL-Bureau</t>
  </si>
  <si>
    <t>Taxi Bureau-ES TV</t>
  </si>
  <si>
    <t xml:space="preserve">Taxi ES TV-Radio Liberté </t>
  </si>
  <si>
    <t>Taxi Top TV-Bureau</t>
  </si>
  <si>
    <t>Taxi à Pointe Noire, hôtel-TGI-C.A-TGI, pour faire le suivi de l'affaire BOPOMA et MBOOPELA</t>
  </si>
  <si>
    <t>Taxi à Pointe Noire, TGI-Maison d'arrêt-TGI, pour vérifier le nom du procureur ayant signé la mise en liberté provisoire des trafs</t>
  </si>
  <si>
    <t>Frais d'hôtel, nuitée du 14 au 15 décembre</t>
  </si>
  <si>
    <t>Avance sur Bonus Média portant sur le verdict de Ouesso et publié dans les organes de presse /Evariste</t>
  </si>
  <si>
    <t>Recharge téléphonique MTN</t>
  </si>
  <si>
    <t>Taxi  office &gt; Palais de Justice &gt; Office</t>
  </si>
  <si>
    <t xml:space="preserve">Taxi Bureau -Maison </t>
  </si>
  <si>
    <t xml:space="preserve">Décharge </t>
  </si>
  <si>
    <t xml:space="preserve">Taxi Maison -Bureau </t>
  </si>
  <si>
    <t>Photocopie de 6 PV en 2 exemplaires</t>
  </si>
  <si>
    <t>Taxi bureau-DGFA</t>
  </si>
  <si>
    <t xml:space="preserve">Taxi Ministère des eaux et Forets -Bureau </t>
  </si>
  <si>
    <t>Virement Grant  EAGLE-USFWS</t>
  </si>
  <si>
    <t xml:space="preserve">Taxi: bureau-maison d'arrêt pour visite geoles </t>
  </si>
  <si>
    <t>Taxi: maison d'arrêt-wcs pour rejoindre perrine</t>
  </si>
  <si>
    <t>Taxi Ouenze-Centre ville-Ouenze (Rencontrer Roussel chez Sam)</t>
  </si>
  <si>
    <t>Achat repas + bière pour rencontrer Roussel chez Sam</t>
  </si>
  <si>
    <t>Pourboire à la serveuse pour gagner sa confiance et avoir les contacts de la cible</t>
  </si>
  <si>
    <t>Taxi à Pointe Noire, hôtel-tribunal pour faire le suivi du cas BOPOMA</t>
  </si>
  <si>
    <t>Taxi à Pointe Noire, tribunal-sécrétariat bureautique-Tribunal pour faire l'impression de la note du juge d'instruction</t>
  </si>
  <si>
    <t>Impression de la note du juge d'instruction</t>
  </si>
  <si>
    <t>Taxi à PN, tribunal-hôtel</t>
  </si>
  <si>
    <t>Frais de nuitée  du 15 au 16 décembre</t>
  </si>
  <si>
    <t>Taxi Ouenze-Centre ville-Ouenze (2ième visite chez Sam)</t>
  </si>
  <si>
    <t>Achat tasse de café + Pain (Petit dejeuner) pour rencontrer Roussel chez Sam</t>
  </si>
  <si>
    <t>Taxi à Pointe Noire, hôtel-maison d'arrêt-hôtel, visite geôle</t>
  </si>
  <si>
    <t xml:space="preserve"> Achat des bouteilles d'eau pour les détenus à la maison d'arrêt de Pointe Noire</t>
  </si>
  <si>
    <t>Achat d'un produit pharmaceutique pour le mal à la cheville</t>
  </si>
  <si>
    <t>Ration des détenus à la maison d'arrêt de Pointe Noire</t>
  </si>
  <si>
    <t>Achat clé USB de 8 GB du Bureau</t>
  </si>
  <si>
    <t>Taxi Marché total /Bureau</t>
  </si>
  <si>
    <t>Impressions documents /Bureau</t>
  </si>
  <si>
    <t>Taxi: maison d'arrêt-bureau</t>
  </si>
  <si>
    <t>Taxi Bureau-Direction Airtel</t>
  </si>
  <si>
    <t>Taxi Direction Airtel-Bureau</t>
  </si>
  <si>
    <t>Taxi à Pointe Noire, hôtel-tribunal-DDEF, pour faire le suivi du cas Diallo et consorts</t>
  </si>
  <si>
    <t>Taxi à Pointe Noire, DDEF-charden farel, pour le retrait des fonds envoyés par Mavy</t>
  </si>
  <si>
    <t>Taxi à Pointe Noire, agence charden farrel-aéroport-hôtel, pour rencontrer l'avocat Aimé BOMBA</t>
  </si>
  <si>
    <t>Frais d'hôtel du 18 au 19 décembre</t>
  </si>
  <si>
    <t>92/GCF</t>
  </si>
  <si>
    <t>150/GCF</t>
  </si>
  <si>
    <t>Cyber pour transfert à Stirve de la note des sources de financements attendues -Contrat UE-PALF</t>
  </si>
  <si>
    <t>Taxi  office &gt; Ministère &gt; Office</t>
  </si>
  <si>
    <t>Taxi Maison-bureau</t>
  </si>
  <si>
    <t>photocopie documents/Bureau</t>
  </si>
  <si>
    <t>Taxi à Pointe Noire, maison d'arrêt-Tribunal pour vérifier la date de la prochaine audience  de délibéré du cas Bopoma et Mbopéla</t>
  </si>
  <si>
    <t>Taxi à Pointe Noire, tribunal-DDEF-Hôtel, pour vérifier l'élaboration de la note du DD au PR</t>
  </si>
  <si>
    <t xml:space="preserve">Taxi Bureau-moungali-centreville-marché bacongo -Bureau pour réparation imprimante </t>
  </si>
  <si>
    <t>Bonus Média/Reglement pour soldefacture portant sur le verdict de Ouesso diffuséet publié dans les organes de presse</t>
  </si>
  <si>
    <t>Taxi Bureau -maison</t>
  </si>
  <si>
    <t>Taxis domicile-Bureau-Aller retour</t>
  </si>
  <si>
    <t>Grace</t>
  </si>
  <si>
    <t>Jack-Bénisson</t>
  </si>
  <si>
    <t>Taxi domicile- Bureau</t>
  </si>
  <si>
    <t>Photocopie du QCM</t>
  </si>
  <si>
    <t xml:space="preserve">Taxi à Pointe Noire, hôtel-cyber café pour imprimer la fiche de portraits des trafs </t>
  </si>
  <si>
    <t>Impression de la fiche de portraits des trafs</t>
  </si>
  <si>
    <t xml:space="preserve">Taxi à Pointe Noire, cyber café-DDEF-Hôtel, pour vérifier la signature de la note du DD adressé au PR au sujet de la mise en liberté de Oumar Diabile </t>
  </si>
  <si>
    <t>Taxi Bureau-Marché Moungali-Bureau pour materiel Bureau</t>
  </si>
  <si>
    <t xml:space="preserve">Achat batterie ordinateur  </t>
  </si>
  <si>
    <t>Bonus-novembre 2016/Stirve</t>
  </si>
  <si>
    <t>Acompte sur salaire du mois de décembre 2016-Stirve MOUANGA</t>
  </si>
  <si>
    <t>BONUS i55s pour réparation ordinateur PALF</t>
  </si>
  <si>
    <t xml:space="preserve">Taxi maison -bureau </t>
  </si>
  <si>
    <t xml:space="preserve">Decharge </t>
  </si>
  <si>
    <t>Taxi Bureau-maison</t>
  </si>
  <si>
    <t>Impression (30 copies )</t>
  </si>
  <si>
    <t xml:space="preserve">Congo </t>
  </si>
  <si>
    <t>Photocopie documents/Bureau</t>
  </si>
  <si>
    <t>Achat d'une cartouche d'encre 122 Noire</t>
  </si>
  <si>
    <t>Taxi: maison-bureau pour voyage sur mbouabe</t>
  </si>
  <si>
    <t>Achat bouteille d'eau cristal pendant la formation</t>
  </si>
  <si>
    <t>Frais des nuitées du 19 au 22 décembre</t>
  </si>
  <si>
    <t xml:space="preserve">Taxi à Pointe Noire, maison d'arrêt_tribunal, pour faire le suivi du cas Diallo et consorts </t>
  </si>
  <si>
    <t>Taxi à Poire Noire, tribunal-DDEF-Tribunal, pour déposer la note adressée au PR sur la libération de Oumar</t>
  </si>
  <si>
    <t>Taxi à Pointe Noire, tribunal-Cabinet mtre Kimpolo-Hôtel, pour faire le suivi du cas Massouémé</t>
  </si>
  <si>
    <t>Taxi Bureau -centre ville-bureau pour recuperation logiciel de depannage ordinateur</t>
  </si>
  <si>
    <t xml:space="preserve">Bus Bureau -marché moungali - bureau pour les course du bureau </t>
  </si>
  <si>
    <t>Décharhe</t>
  </si>
  <si>
    <t>Taxi bureau -Direction générale du Trésor  public</t>
  </si>
  <si>
    <t xml:space="preserve">Taxi Direction Générale du trésor public -bureau </t>
  </si>
  <si>
    <t xml:space="preserve">Taxi Bureau-D.G. du trésor public </t>
  </si>
  <si>
    <t xml:space="preserve">Taxi D.G.du trésor public -Ministère des Eaux et Forets   </t>
  </si>
  <si>
    <t xml:space="preserve">Taxi Ministère des Eaux et Forets -bureau  </t>
  </si>
  <si>
    <t>Taxi Bureau -Maison</t>
  </si>
  <si>
    <t>FRAIS RET.DEPLACE Chq n°03592785</t>
  </si>
  <si>
    <t>Frais d'hôtel 1 nuitée à Mbouabe</t>
  </si>
  <si>
    <t>Mbouabe-Brazzaville</t>
  </si>
  <si>
    <t>Taxi: moukondo-maison</t>
  </si>
  <si>
    <t xml:space="preserve">TaxiBureau-Ministère de la justice </t>
  </si>
  <si>
    <t>Taxi Palais de Justice-Bureau</t>
  </si>
  <si>
    <t>Mbouambé/Brazzaville</t>
  </si>
  <si>
    <t>Taxi Tsiémé/Maison</t>
  </si>
  <si>
    <t>Taxi à PNR, hôtel-tribunal-hôtel, pour assister à la confrontation des trafs</t>
  </si>
  <si>
    <t xml:space="preserve">Taxi à PNR, hôtel-aéroport-hôtel, pour acheter le billet d'avion de retour </t>
  </si>
  <si>
    <t>Frais d'hôtel du22 au 24 décembre</t>
  </si>
  <si>
    <t>Taxis Stirve domicile-Bureau/BCI-domicile</t>
  </si>
  <si>
    <t>Bonus Mission Hérick à PNR</t>
  </si>
  <si>
    <t>394/GCF</t>
  </si>
  <si>
    <t>Groupe Charden Farell: envoi fonds bonus à Hérick en mission à pnr</t>
  </si>
  <si>
    <t>394/CGF</t>
  </si>
  <si>
    <t>Honoraires de consultions décembre 2016-i23c</t>
  </si>
  <si>
    <t>Avance sur honoraires de consultions Janvier 2017 -i23c</t>
  </si>
  <si>
    <t>Honoraires de consultions-i55s/Calculés au prorata temporis par rapport à la date de signature du contrat</t>
  </si>
  <si>
    <t>Taxi Bureau - MEF</t>
  </si>
  <si>
    <t xml:space="preserve">Taxi MEF -Bureau </t>
  </si>
  <si>
    <t>Taxi à PNR, hôtel-agence charden farrel-hôtel, pour retirer l'argent envoyé par Mavy</t>
  </si>
  <si>
    <t>Taxi à PNR,hôtel-aéroport pour rentrer à BZV</t>
  </si>
  <si>
    <t>Taxi à BZV, aéroport-domicile</t>
  </si>
  <si>
    <t xml:space="preserve">Taxis Maison-Bureau Aller-Retour/alimentation chats </t>
  </si>
  <si>
    <t>Bonus-Novembre 2016/Hérick</t>
  </si>
  <si>
    <t>Salaire-décembre 2016/Hérick</t>
  </si>
  <si>
    <t>Rafraichissement après entretien Objets pour les chats/Evariste-Hérick et Mavy</t>
  </si>
  <si>
    <t>Achat d'une bouteille de 10L de Cristal et papier hygienique</t>
  </si>
  <si>
    <t>Taxis Stirve domicile-Bureau/Bureau domicile-en vue de finaliser le rapport d'audit</t>
  </si>
  <si>
    <t>Odile-prestations décembre 2016</t>
  </si>
  <si>
    <t>Achat de trois enveloppes format A3-envoi des rapports d'audit par DHL</t>
  </si>
  <si>
    <t>Taxi à BZV, bureau-maison d'arrêt-Bureau (visite geôle)</t>
  </si>
  <si>
    <t>Ration des détenus à la maison d'arrêt de BZV</t>
  </si>
  <si>
    <t>Envoi des rapports d'audit à la CEEAC et à la délégation de l'Union Europeenne au Gabon par DHL</t>
  </si>
  <si>
    <t>Taxi Bureau-DHL/Aller- retour pour envoi des rapports de vérification des dépenses à la CEEAC et à UE</t>
  </si>
  <si>
    <t>Achat clé USB pour envoi rapport de vérification des dépenses du fichier electronique au Gabon</t>
  </si>
  <si>
    <t>Taxis Bureau-ONEMO-Aller retour</t>
  </si>
  <si>
    <t>Taxi: bureau-wcs pour rédiger le rapport financier,pas de courant au bureau</t>
  </si>
  <si>
    <t>Taxi: wcs-bureau</t>
  </si>
  <si>
    <t>Taxi à BZV, bureau-domicile-bureau, pour s'apprêter à être reçu par la MEFDDE</t>
  </si>
  <si>
    <t>Taxi Bureau- UBA Aller-retour/relevé du mois de décembre 2016</t>
  </si>
  <si>
    <t>Taxis Maison-Bureau Aller-Retour</t>
  </si>
  <si>
    <t>Taxis Bureau- PARK N SHOP Aller-Retour/Achat litière pour chats</t>
  </si>
  <si>
    <t>Rapport financier global PALF/Janvier- Décembre 2016</t>
  </si>
  <si>
    <t>Office-Domicile-Office (urgence)</t>
  </si>
  <si>
    <t>Hotel du 05 au 08 /01 Mission PNR Bérényce</t>
  </si>
  <si>
    <t>Hotel du 05 au 08 /01 Mission PNR Julvain</t>
  </si>
  <si>
    <t>Hotel:11 nuitees i6 en mission à p/n</t>
  </si>
  <si>
    <t>Food allowance Reena</t>
  </si>
  <si>
    <t>¥</t>
  </si>
  <si>
    <t>£</t>
  </si>
  <si>
    <t>α</t>
  </si>
  <si>
    <t>Ω</t>
  </si>
  <si>
    <t>µ</t>
  </si>
  <si>
    <t>×</t>
  </si>
  <si>
    <t>π</t>
  </si>
  <si>
    <t>ok</t>
  </si>
  <si>
    <t xml:space="preserve">Billet d'avion pour Pointe Noire </t>
  </si>
  <si>
    <t>Achat d'1 Timbre mission PNR Herick</t>
  </si>
  <si>
    <t>Frais légalisation de la lettre d'invitation de Luc</t>
  </si>
  <si>
    <t>Achat Billet d’ avion Pointe noire Brazzaville i55s</t>
  </si>
  <si>
    <t>Ration journalière à Ouesso-Mésange</t>
  </si>
  <si>
    <t>Ration journalière sur place pendant</t>
  </si>
  <si>
    <t>Ration journalière pendant la pause</t>
  </si>
  <si>
    <t>Virement salaire Décembre 2016-Mésange</t>
  </si>
  <si>
    <t>Virement salaire Décembre 2016-Evariste</t>
  </si>
  <si>
    <t>Virement salaire Décembre 2016-Stirve</t>
  </si>
  <si>
    <t>Virement salaire Décembre 2016-i73x</t>
  </si>
  <si>
    <t>Achat de timbres fiscaux pour les contrats</t>
  </si>
  <si>
    <t>Groupe Charden Farell:transfert à Bérényce à Dolisie</t>
  </si>
  <si>
    <t>Groupe Charden Farell:transfert  Julvain à Dolisie</t>
  </si>
  <si>
    <t xml:space="preserve">2 HP122; 4marqueurs &amp; 2surligneur </t>
  </si>
  <si>
    <t xml:space="preserve">3 HP122 Noirs et couleurs </t>
  </si>
  <si>
    <t>Hotel (5 nuitées) &amp; restauration Perrine du 16 au 22/02</t>
  </si>
  <si>
    <t>Impression cartes de visite</t>
  </si>
  <si>
    <t>Achats du livre  intitulé Redaction administrative</t>
  </si>
  <si>
    <t>Hébergement Julvain du 02 au 06 février 2016 à Dolisie</t>
  </si>
  <si>
    <t>λ</t>
  </si>
  <si>
    <t>Hébergement Julvain du 19 au 20 février 2016 à PNR</t>
  </si>
  <si>
    <t>Marché Total-office-Marché-Office</t>
  </si>
  <si>
    <t>Office/ marché Bouémba/marché Bouémba/office</t>
  </si>
  <si>
    <t>Office/marché Dragage/Marché port/Marché Bouémba/Office</t>
  </si>
  <si>
    <t>Hotel 1 nuité à PNR-Bérényce</t>
  </si>
  <si>
    <t>Food allowance du 01 au 29 janvier 2016</t>
  </si>
  <si>
    <t>Achat de 10 Aérosol de défence Sabre Red P-22-OC</t>
  </si>
  <si>
    <t>RE2016308957</t>
  </si>
  <si>
    <t>Médicaments Stirve (45% de 15350FCFA)</t>
  </si>
  <si>
    <t>Frais d'hospitalisation: radiographie+Dicynone (65% du montant total)</t>
  </si>
  <si>
    <t>Frais d'hospitalisation: radiographie (65% de 6000</t>
  </si>
  <si>
    <t>Frais d'hospitalisation: Médicaments (65% de 7550F) et consultation (65% de 3500)- Stirve</t>
  </si>
  <si>
    <t>Frais d'hospitalisation: médicaments (65% de (2340F+18375F)) - Stirve</t>
  </si>
  <si>
    <t>Frais d'hospitalisation: Fleming 1G/125MG+DOLIPRANE</t>
  </si>
  <si>
    <t>1 paquet papier rame A4</t>
  </si>
  <si>
    <t>Achat d'un Timbre mission PNR i55s</t>
  </si>
  <si>
    <t>Frais d'hotel wilcia 2 nuitées à Ouesso</t>
  </si>
  <si>
    <t>Frais d'ôtel, nuitées du 16 au 18 décembre</t>
  </si>
  <si>
    <t>Photocopie et Impression documents / Bureau pour la journée formation des autorités (30 personnes) à Mbouembe Léfini cf au rapport d'activités</t>
  </si>
  <si>
    <t xml:space="preserve">Achat souffleuse pour ordinateur </t>
  </si>
  <si>
    <t>décharhe</t>
  </si>
  <si>
    <t>Frais d'hôtel mission  à Mbouabe</t>
  </si>
  <si>
    <t>Achat du billet d'avion / Pointe-Noire-Brazzaville</t>
  </si>
  <si>
    <t>Achat d'un Timbre mission PNR Perrine</t>
  </si>
  <si>
    <t>Achat d'un Timbre mission PNR Hérick</t>
  </si>
  <si>
    <t>Bonus de fin d'Avril-  Stirve</t>
  </si>
  <si>
    <t>Jail Visit</t>
  </si>
  <si>
    <t>Achat carte et certificat ONEMO &lt;i73x&gt;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</si>
</sst>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43" formatCode="_-* #,##0.00\ _€_-;\-* #,##0.00\ _€_-;_-* &quot;-&quot;??\ _€_-;_-@_-"/>
    <numFmt numFmtId="164" formatCode="[$-409]d\-mmm\-yy;@"/>
    <numFmt numFmtId="165" formatCode="_-* #,##0\ _€_-;\-* #,##0\ _€_-;_-* &quot;-&quot;??\ _€_-;_-@_-"/>
    <numFmt numFmtId="166" formatCode="[$-40C]d\-mmm;@"/>
    <numFmt numFmtId="167" formatCode="[$-F800]dddd\,\ mmmm\ dd\,\ yyyy"/>
  </numFmts>
  <fonts count="22"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1"/>
      <color theme="1"/>
      <name val="Calibri"/>
      <family val="2"/>
      <scheme val="minor"/>
    </font>
    <font>
      <sz val="12"/>
      <name val="Times New Roman"/>
      <family val="1"/>
    </font>
    <font>
      <sz val="11"/>
      <color rgb="FFFF0000"/>
      <name val="Calibri"/>
      <family val="2"/>
      <scheme val="minor"/>
    </font>
    <font>
      <sz val="12"/>
      <color theme="1"/>
      <name val="Calibri"/>
      <family val="2"/>
      <scheme val="minor"/>
    </font>
    <font>
      <b/>
      <sz val="9"/>
      <color indexed="81"/>
      <name val="Tahoma"/>
      <family val="2"/>
    </font>
    <font>
      <sz val="9"/>
      <color indexed="81"/>
      <name val="Tahoma"/>
      <family val="2"/>
    </font>
    <font>
      <sz val="11"/>
      <color indexed="8"/>
      <name val="Calibri"/>
      <family val="2"/>
      <charset val="1"/>
    </font>
    <font>
      <sz val="11"/>
      <name val="Arial Narrow"/>
      <family val="2"/>
    </font>
    <font>
      <b/>
      <sz val="11"/>
      <name val="Arial Narrow"/>
      <family val="2"/>
    </font>
    <font>
      <sz val="10"/>
      <name val="Arial Narrow"/>
      <family val="2"/>
    </font>
    <font>
      <b/>
      <sz val="10"/>
      <name val="Arial Narrow"/>
      <family val="2"/>
    </font>
    <font>
      <sz val="9"/>
      <name val="Arial Narrow"/>
      <family val="2"/>
    </font>
    <font>
      <sz val="10"/>
      <name val="Calibri"/>
      <family val="2"/>
    </font>
    <font>
      <sz val="12"/>
      <name val="Arial Narrow"/>
      <family val="2"/>
    </font>
    <font>
      <sz val="10"/>
      <name val="Calibri"/>
      <family val="2"/>
      <scheme val="minor"/>
    </font>
    <font>
      <sz val="11"/>
      <name val="Calibri"/>
      <family val="2"/>
      <scheme val="minor"/>
    </font>
    <font>
      <sz val="11"/>
      <name val="Calibri"/>
      <family val="2"/>
    </font>
    <font>
      <b/>
      <sz val="18"/>
      <name val="Arial Narrow"/>
      <family val="2"/>
    </font>
  </fonts>
  <fills count="7">
    <fill>
      <patternFill patternType="none"/>
    </fill>
    <fill>
      <patternFill patternType="gray125"/>
    </fill>
    <fill>
      <patternFill patternType="solid">
        <fgColor rgb="FF00B050"/>
        <bgColor indexed="64"/>
      </patternFill>
    </fill>
    <fill>
      <patternFill patternType="solid">
        <fgColor theme="4" tint="0.79998168889431442"/>
        <bgColor theme="4" tint="0.79998168889431442"/>
      </patternFill>
    </fill>
    <fill>
      <patternFill patternType="gray125">
        <bgColor theme="2" tint="-0.249977111117893"/>
      </patternFill>
    </fill>
    <fill>
      <patternFill patternType="gray0625">
        <bgColor theme="2" tint="-0.249977111117893"/>
      </patternFill>
    </fill>
    <fill>
      <patternFill patternType="lightGray">
        <bgColor theme="2" tint="-0.249977111117893"/>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theme="4" tint="0.39997558519241921"/>
      </bottom>
      <diagonal/>
    </border>
    <border>
      <left/>
      <right/>
      <top style="thin">
        <color theme="4" tint="0.39997558519241921"/>
      </top>
      <bottom/>
      <diagonal/>
    </border>
  </borders>
  <cellStyleXfs count="16">
    <xf numFmtId="0" fontId="0" fillId="0" borderId="0"/>
    <xf numFmtId="43" fontId="1" fillId="0" borderId="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43" fontId="1" fillId="0" borderId="0" applyFont="0" applyFill="0" applyBorder="0" applyAlignment="0" applyProtection="0"/>
    <xf numFmtId="43" fontId="7" fillId="0" borderId="0" applyFont="0" applyFill="0" applyBorder="0" applyAlignment="0" applyProtection="0"/>
    <xf numFmtId="0" fontId="10" fillId="0" borderId="0"/>
  </cellStyleXfs>
  <cellXfs count="142">
    <xf numFmtId="0" fontId="0" fillId="0" borderId="0" xfId="0"/>
    <xf numFmtId="165" fontId="0" fillId="0" borderId="0" xfId="1" applyNumberFormat="1" applyFont="1"/>
    <xf numFmtId="0" fontId="4" fillId="0" borderId="0" xfId="0" applyFont="1"/>
    <xf numFmtId="0" fontId="0" fillId="0" borderId="1" xfId="0" applyBorder="1"/>
    <xf numFmtId="0" fontId="4" fillId="0" borderId="1" xfId="0" applyFont="1" applyBorder="1"/>
    <xf numFmtId="0" fontId="4" fillId="0" borderId="1" xfId="0" applyFont="1" applyFill="1" applyBorder="1" applyAlignment="1"/>
    <xf numFmtId="0" fontId="0" fillId="2" borderId="0" xfId="0" applyFill="1"/>
    <xf numFmtId="0" fontId="4" fillId="0" borderId="1" xfId="0" applyFont="1" applyBorder="1" applyAlignment="1">
      <alignment horizontal="center"/>
    </xf>
    <xf numFmtId="165" fontId="0" fillId="0" borderId="1" xfId="1" applyNumberFormat="1" applyFont="1" applyBorder="1"/>
    <xf numFmtId="165" fontId="5" fillId="0" borderId="1" xfId="1" applyNumberFormat="1" applyFont="1" applyFill="1" applyBorder="1"/>
    <xf numFmtId="165" fontId="6" fillId="0" borderId="1" xfId="1" applyNumberFormat="1" applyFont="1" applyBorder="1"/>
    <xf numFmtId="0" fontId="4" fillId="0" borderId="2" xfId="0" applyFont="1" applyFill="1" applyBorder="1"/>
    <xf numFmtId="165" fontId="4" fillId="0" borderId="2" xfId="0" applyNumberFormat="1" applyFont="1" applyFill="1" applyBorder="1"/>
    <xf numFmtId="0" fontId="4" fillId="0" borderId="0" xfId="0" applyFont="1" applyFill="1"/>
    <xf numFmtId="0" fontId="0" fillId="0" borderId="1" xfId="0" applyFont="1" applyFill="1" applyBorder="1" applyAlignment="1"/>
    <xf numFmtId="166" fontId="11" fillId="0" borderId="0" xfId="2" applyNumberFormat="1" applyFont="1" applyFill="1"/>
    <xf numFmtId="0" fontId="11" fillId="0" borderId="0" xfId="9" applyFont="1" applyFill="1" applyAlignment="1">
      <alignment horizontal="left"/>
    </xf>
    <xf numFmtId="1" fontId="11" fillId="0" borderId="0" xfId="0" applyNumberFormat="1" applyFont="1" applyFill="1" applyBorder="1" applyAlignment="1">
      <alignment vertical="top" wrapText="1"/>
    </xf>
    <xf numFmtId="0" fontId="11" fillId="0" borderId="0" xfId="2" applyNumberFormat="1" applyFont="1" applyFill="1" applyBorder="1"/>
    <xf numFmtId="165" fontId="11" fillId="0" borderId="0" xfId="1" applyNumberFormat="1" applyFont="1" applyFill="1" applyBorder="1" applyAlignment="1">
      <alignment horizontal="left"/>
    </xf>
    <xf numFmtId="0" fontId="12" fillId="0" borderId="0" xfId="0" applyFont="1" applyFill="1" applyBorder="1"/>
    <xf numFmtId="165" fontId="4" fillId="3" borderId="4" xfId="1" applyNumberFormat="1" applyFont="1" applyFill="1" applyBorder="1"/>
    <xf numFmtId="165" fontId="11" fillId="0" borderId="0" xfId="2" applyNumberFormat="1" applyFont="1" applyFill="1"/>
    <xf numFmtId="0" fontId="12" fillId="0" borderId="0" xfId="0" applyFont="1" applyFill="1" applyBorder="1" applyAlignment="1">
      <alignment horizontal="left"/>
    </xf>
    <xf numFmtId="165" fontId="12" fillId="0" borderId="0" xfId="1" applyNumberFormat="1" applyFont="1" applyFill="1" applyBorder="1"/>
    <xf numFmtId="0" fontId="11" fillId="0" borderId="0" xfId="0" applyFont="1"/>
    <xf numFmtId="0" fontId="11" fillId="0" borderId="0" xfId="0" applyFont="1" applyFill="1" applyBorder="1"/>
    <xf numFmtId="0" fontId="11" fillId="0" borderId="0" xfId="2" applyFont="1" applyFill="1" applyBorder="1"/>
    <xf numFmtId="0" fontId="11" fillId="0" borderId="0" xfId="2" applyFont="1" applyFill="1" applyBorder="1" applyAlignment="1">
      <alignment horizontal="left"/>
    </xf>
    <xf numFmtId="165" fontId="11" fillId="0" borderId="0" xfId="1" applyNumberFormat="1" applyFont="1" applyBorder="1"/>
    <xf numFmtId="0" fontId="11" fillId="0" borderId="0" xfId="2" applyFont="1" applyFill="1"/>
    <xf numFmtId="0" fontId="11" fillId="0" borderId="0" xfId="0" applyFont="1" applyFill="1"/>
    <xf numFmtId="0" fontId="11" fillId="0" borderId="0" xfId="3" applyFont="1" applyFill="1" applyBorder="1"/>
    <xf numFmtId="0" fontId="11" fillId="0" borderId="0" xfId="7" applyFont="1" applyFill="1" applyBorder="1"/>
    <xf numFmtId="166" fontId="11" fillId="0" borderId="0" xfId="2" applyNumberFormat="1" applyFont="1" applyFill="1" applyBorder="1"/>
    <xf numFmtId="0" fontId="11" fillId="0" borderId="0" xfId="4" applyFont="1" applyFill="1" applyBorder="1"/>
    <xf numFmtId="0" fontId="11" fillId="0" borderId="0" xfId="0" applyFont="1" applyFill="1" applyBorder="1" applyAlignment="1">
      <alignment horizontal="left"/>
    </xf>
    <xf numFmtId="1" fontId="11" fillId="0" borderId="0" xfId="0" applyNumberFormat="1" applyFont="1" applyFill="1" applyBorder="1" applyAlignment="1">
      <alignment vertical="top"/>
    </xf>
    <xf numFmtId="165" fontId="11" fillId="0" borderId="0" xfId="1" applyNumberFormat="1" applyFont="1" applyFill="1" applyBorder="1" applyAlignment="1">
      <alignment vertical="top"/>
    </xf>
    <xf numFmtId="0" fontId="11" fillId="0" borderId="0" xfId="0" applyNumberFormat="1" applyFont="1" applyFill="1" applyBorder="1" applyAlignment="1">
      <alignment vertical="top"/>
    </xf>
    <xf numFmtId="165" fontId="11" fillId="0" borderId="0" xfId="1" applyNumberFormat="1" applyFont="1" applyFill="1"/>
    <xf numFmtId="165" fontId="11" fillId="0" borderId="0" xfId="1" applyNumberFormat="1" applyFont="1" applyFill="1" applyBorder="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center"/>
    </xf>
    <xf numFmtId="1" fontId="12" fillId="0" borderId="1" xfId="0" applyNumberFormat="1" applyFont="1" applyBorder="1" applyAlignment="1">
      <alignment horizontal="left"/>
    </xf>
    <xf numFmtId="165" fontId="11" fillId="0" borderId="0" xfId="1" applyNumberFormat="1" applyFont="1"/>
    <xf numFmtId="3" fontId="11" fillId="0" borderId="1" xfId="0" applyNumberFormat="1" applyFont="1" applyFill="1" applyBorder="1" applyAlignment="1">
      <alignment vertical="top"/>
    </xf>
    <xf numFmtId="1" fontId="12" fillId="0" borderId="0" xfId="0" applyNumberFormat="1" applyFont="1" applyBorder="1" applyAlignment="1">
      <alignment horizontal="left"/>
    </xf>
    <xf numFmtId="3" fontId="11" fillId="0" borderId="0" xfId="0" applyNumberFormat="1" applyFont="1" applyFill="1" applyBorder="1" applyAlignment="1">
      <alignment vertical="top"/>
    </xf>
    <xf numFmtId="165" fontId="12" fillId="0" borderId="0" xfId="1" applyNumberFormat="1" applyFont="1" applyFill="1"/>
    <xf numFmtId="0" fontId="11" fillId="0" borderId="0" xfId="0" applyFont="1" applyFill="1" applyAlignment="1">
      <alignment horizontal="left"/>
    </xf>
    <xf numFmtId="0" fontId="12" fillId="0" borderId="0" xfId="0" applyFont="1" applyFill="1"/>
    <xf numFmtId="0" fontId="11" fillId="0" borderId="0" xfId="3" applyFont="1" applyFill="1"/>
    <xf numFmtId="0" fontId="11" fillId="0" borderId="0" xfId="7" applyFont="1" applyFill="1"/>
    <xf numFmtId="0" fontId="11" fillId="0" borderId="0" xfId="4" applyFont="1" applyFill="1"/>
    <xf numFmtId="0" fontId="11" fillId="0" borderId="0" xfId="2" applyFont="1" applyFill="1" applyAlignment="1">
      <alignment horizontal="left"/>
    </xf>
    <xf numFmtId="165" fontId="11" fillId="0" borderId="0" xfId="1" applyNumberFormat="1" applyFont="1" applyFill="1" applyBorder="1" applyAlignment="1">
      <alignment vertical="center"/>
    </xf>
    <xf numFmtId="165" fontId="11" fillId="0" borderId="0" xfId="1" applyNumberFormat="1" applyFont="1" applyFill="1" applyAlignment="1">
      <alignment horizontal="left"/>
    </xf>
    <xf numFmtId="0" fontId="11" fillId="0" borderId="0" xfId="0" applyFont="1" applyFill="1" applyAlignment="1">
      <alignment horizontal="justify"/>
    </xf>
    <xf numFmtId="0" fontId="11" fillId="0" borderId="0" xfId="11" applyFont="1" applyFill="1" applyBorder="1"/>
    <xf numFmtId="1" fontId="11" fillId="0" borderId="0" xfId="0" applyNumberFormat="1" applyFont="1" applyFill="1" applyBorder="1" applyAlignment="1">
      <alignment horizontal="left" vertical="top"/>
    </xf>
    <xf numFmtId="1" fontId="11" fillId="0" borderId="0" xfId="0" applyNumberFormat="1" applyFont="1" applyFill="1" applyBorder="1" applyAlignment="1">
      <alignment horizontal="left"/>
    </xf>
    <xf numFmtId="165" fontId="11" fillId="0" borderId="0" xfId="1" applyNumberFormat="1" applyFont="1" applyFill="1" applyBorder="1" applyAlignment="1">
      <alignment vertical="top" wrapText="1"/>
    </xf>
    <xf numFmtId="0" fontId="11" fillId="0" borderId="0" xfId="6" applyFont="1" applyFill="1"/>
    <xf numFmtId="1" fontId="11" fillId="0" borderId="0" xfId="0" applyNumberFormat="1" applyFont="1" applyFill="1" applyBorder="1" applyAlignment="1">
      <alignment horizontal="left" vertical="center"/>
    </xf>
    <xf numFmtId="1" fontId="11" fillId="0" borderId="0" xfId="0" applyNumberFormat="1" applyFont="1" applyFill="1" applyBorder="1" applyAlignment="1">
      <alignment horizontal="left" vertical="top" wrapText="1"/>
    </xf>
    <xf numFmtId="0" fontId="11" fillId="0" borderId="0" xfId="4" applyFont="1" applyFill="1" applyBorder="1" applyAlignment="1">
      <alignment horizontal="left"/>
    </xf>
    <xf numFmtId="8" fontId="11" fillId="0" borderId="0" xfId="0" applyNumberFormat="1" applyFont="1" applyFill="1" applyBorder="1" applyAlignment="1">
      <alignment horizontal="left"/>
    </xf>
    <xf numFmtId="49" fontId="11" fillId="0" borderId="0" xfId="0" applyNumberFormat="1" applyFont="1" applyFill="1" applyBorder="1" applyAlignment="1">
      <alignment horizontal="right" vertical="top"/>
    </xf>
    <xf numFmtId="1" fontId="11" fillId="0" borderId="0" xfId="0" applyNumberFormat="1" applyFont="1" applyFill="1" applyBorder="1" applyAlignment="1">
      <alignment horizontal="right" vertical="top"/>
    </xf>
    <xf numFmtId="165" fontId="11" fillId="0" borderId="0" xfId="1" applyNumberFormat="1" applyFont="1" applyFill="1" applyBorder="1" applyAlignment="1">
      <alignment horizontal="right" vertical="top"/>
    </xf>
    <xf numFmtId="0" fontId="11" fillId="0" borderId="0" xfId="0" applyFont="1" applyFill="1" applyBorder="1" applyAlignment="1">
      <alignment horizontal="center"/>
    </xf>
    <xf numFmtId="0" fontId="11" fillId="0" borderId="0" xfId="0" applyNumberFormat="1" applyFont="1" applyFill="1" applyBorder="1"/>
    <xf numFmtId="0" fontId="11" fillId="0" borderId="0" xfId="5" applyFont="1" applyFill="1" applyBorder="1"/>
    <xf numFmtId="165" fontId="11" fillId="0" borderId="0" xfId="0" applyNumberFormat="1" applyFont="1" applyFill="1" applyBorder="1"/>
    <xf numFmtId="15" fontId="11" fillId="0" borderId="0" xfId="0" applyNumberFormat="1" applyFont="1" applyFill="1" applyBorder="1"/>
    <xf numFmtId="167" fontId="11" fillId="0" borderId="0" xfId="2" applyNumberFormat="1" applyFont="1" applyFill="1" applyBorder="1"/>
    <xf numFmtId="43" fontId="11" fillId="0" borderId="0" xfId="1" applyFont="1" applyFill="1" applyBorder="1"/>
    <xf numFmtId="11" fontId="11" fillId="0" borderId="0" xfId="0" applyNumberFormat="1" applyFont="1" applyFill="1" applyBorder="1"/>
    <xf numFmtId="0" fontId="11" fillId="0" borderId="0" xfId="0" applyFont="1" applyFill="1" applyAlignment="1"/>
    <xf numFmtId="43" fontId="11" fillId="0" borderId="0" xfId="1" applyFont="1" applyFill="1" applyBorder="1" applyAlignment="1">
      <alignment horizontal="left"/>
    </xf>
    <xf numFmtId="0" fontId="11" fillId="0" borderId="0" xfId="0" applyNumberFormat="1" applyFont="1" applyFill="1" applyAlignment="1"/>
    <xf numFmtId="0" fontId="12" fillId="0" borderId="0" xfId="2" applyFont="1" applyFill="1" applyBorder="1"/>
    <xf numFmtId="14" fontId="11" fillId="0" borderId="0" xfId="0" applyNumberFormat="1" applyFont="1" applyFill="1" applyBorder="1"/>
    <xf numFmtId="49" fontId="11" fillId="0" borderId="0" xfId="0" applyNumberFormat="1" applyFont="1" applyFill="1" applyBorder="1" applyAlignment="1">
      <alignment horizontal="left"/>
    </xf>
    <xf numFmtId="0" fontId="11" fillId="0" borderId="0" xfId="0" applyFont="1" applyFill="1" applyBorder="1" applyAlignment="1"/>
    <xf numFmtId="165" fontId="11" fillId="0" borderId="0" xfId="1" applyNumberFormat="1" applyFont="1" applyFill="1" applyBorder="1" applyAlignment="1"/>
    <xf numFmtId="15" fontId="11" fillId="0" borderId="0" xfId="0" applyNumberFormat="1" applyFont="1" applyFill="1" applyBorder="1" applyAlignment="1"/>
    <xf numFmtId="0" fontId="11" fillId="0" borderId="0" xfId="0" applyNumberFormat="1" applyFont="1" applyFill="1" applyBorder="1" applyAlignment="1"/>
    <xf numFmtId="164" fontId="11" fillId="0" borderId="0" xfId="0" applyNumberFormat="1" applyFont="1" applyFill="1" applyBorder="1"/>
    <xf numFmtId="164" fontId="11" fillId="0" borderId="0" xfId="0" applyNumberFormat="1" applyFont="1" applyFill="1" applyBorder="1" applyAlignment="1"/>
    <xf numFmtId="1" fontId="12" fillId="4" borderId="1" xfId="0" applyNumberFormat="1" applyFont="1" applyFill="1" applyBorder="1" applyAlignment="1">
      <alignment horizontal="left"/>
    </xf>
    <xf numFmtId="164" fontId="12" fillId="4" borderId="0" xfId="0" applyNumberFormat="1" applyFont="1" applyFill="1" applyBorder="1"/>
    <xf numFmtId="0" fontId="12" fillId="4" borderId="0" xfId="0" applyFont="1" applyFill="1" applyBorder="1"/>
    <xf numFmtId="165" fontId="12" fillId="4" borderId="0" xfId="1" applyNumberFormat="1" applyFont="1" applyFill="1" applyBorder="1"/>
    <xf numFmtId="15" fontId="13" fillId="0" borderId="0" xfId="0" applyNumberFormat="1" applyFont="1" applyFill="1" applyBorder="1" applyAlignment="1"/>
    <xf numFmtId="0" fontId="13" fillId="0" borderId="0" xfId="0" applyFont="1" applyFill="1" applyBorder="1" applyAlignment="1">
      <alignment horizontal="left"/>
    </xf>
    <xf numFmtId="0" fontId="13" fillId="0" borderId="0" xfId="0" applyFont="1" applyFill="1" applyBorder="1"/>
    <xf numFmtId="165" fontId="14" fillId="0" borderId="0" xfId="1" applyNumberFormat="1" applyFont="1" applyFill="1" applyBorder="1"/>
    <xf numFmtId="165" fontId="13" fillId="0" borderId="0" xfId="1" applyNumberFormat="1" applyFont="1" applyFill="1" applyBorder="1"/>
    <xf numFmtId="165" fontId="13" fillId="0" borderId="0" xfId="1" applyNumberFormat="1" applyFont="1" applyFill="1" applyBorder="1" applyAlignment="1">
      <alignment vertical="top"/>
    </xf>
    <xf numFmtId="0" fontId="15" fillId="0" borderId="0" xfId="0" applyFont="1" applyFill="1"/>
    <xf numFmtId="11" fontId="13" fillId="0" borderId="0" xfId="0" applyNumberFormat="1" applyFont="1" applyFill="1" applyBorder="1"/>
    <xf numFmtId="165" fontId="13" fillId="0" borderId="0" xfId="1" applyNumberFormat="1" applyFont="1" applyFill="1" applyBorder="1" applyAlignment="1"/>
    <xf numFmtId="0" fontId="13" fillId="0" borderId="0" xfId="2" applyFont="1" applyFill="1" applyBorder="1"/>
    <xf numFmtId="0" fontId="16" fillId="0" borderId="0" xfId="0" applyFont="1" applyFill="1" applyBorder="1" applyAlignment="1"/>
    <xf numFmtId="165" fontId="16" fillId="0" borderId="0" xfId="1" applyNumberFormat="1" applyFont="1" applyFill="1" applyBorder="1" applyAlignment="1"/>
    <xf numFmtId="0" fontId="13" fillId="0" borderId="0" xfId="0" applyFont="1" applyFill="1" applyBorder="1" applyAlignment="1"/>
    <xf numFmtId="1" fontId="13" fillId="0" borderId="0" xfId="0" applyNumberFormat="1" applyFont="1" applyFill="1" applyBorder="1" applyAlignment="1">
      <alignment vertical="top"/>
    </xf>
    <xf numFmtId="15" fontId="13" fillId="0" borderId="0" xfId="0" applyNumberFormat="1" applyFont="1" applyFill="1" applyBorder="1"/>
    <xf numFmtId="15" fontId="13" fillId="0" borderId="0" xfId="0" applyNumberFormat="1" applyFont="1" applyFill="1" applyBorder="1" applyAlignment="1">
      <alignment horizontal="right"/>
    </xf>
    <xf numFmtId="0" fontId="14" fillId="0" borderId="0" xfId="0" applyFont="1" applyFill="1" applyBorder="1"/>
    <xf numFmtId="0" fontId="17" fillId="0" borderId="0" xfId="0" applyFont="1" applyFill="1" applyBorder="1"/>
    <xf numFmtId="0" fontId="17" fillId="0" borderId="0" xfId="2" applyFont="1" applyFill="1" applyBorder="1"/>
    <xf numFmtId="0" fontId="18" fillId="0" borderId="0" xfId="0" applyFont="1" applyFill="1" applyBorder="1"/>
    <xf numFmtId="43" fontId="13" fillId="0" borderId="0" xfId="1" applyFont="1" applyFill="1" applyBorder="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165" fontId="0" fillId="0" borderId="0" xfId="0" pivotButton="1" applyNumberFormat="1"/>
    <xf numFmtId="165" fontId="0" fillId="0" borderId="0" xfId="0" applyNumberFormat="1"/>
    <xf numFmtId="165" fontId="0" fillId="0" borderId="0" xfId="0" applyNumberFormat="1" applyAlignment="1">
      <alignment horizontal="left"/>
    </xf>
    <xf numFmtId="165" fontId="0" fillId="0" borderId="0" xfId="0" applyNumberFormat="1" applyAlignment="1">
      <alignment horizontal="left" indent="1"/>
    </xf>
    <xf numFmtId="0" fontId="20" fillId="0" borderId="0" xfId="0" applyFont="1" applyFill="1" applyBorder="1"/>
    <xf numFmtId="166" fontId="20" fillId="0" borderId="0" xfId="2" applyNumberFormat="1" applyFont="1" applyFill="1"/>
    <xf numFmtId="0" fontId="20" fillId="0" borderId="0" xfId="0" applyFont="1" applyFill="1"/>
    <xf numFmtId="165" fontId="4" fillId="3" borderId="3" xfId="1" applyNumberFormat="1" applyFont="1" applyFill="1" applyBorder="1" applyAlignment="1">
      <alignment horizontal="center"/>
    </xf>
    <xf numFmtId="0" fontId="21" fillId="5" borderId="0" xfId="0" applyFont="1" applyFill="1" applyAlignment="1">
      <alignment horizontal="left" indent="56"/>
    </xf>
    <xf numFmtId="0" fontId="21" fillId="5" borderId="0" xfId="0" applyFont="1" applyFill="1" applyAlignment="1"/>
    <xf numFmtId="165" fontId="21" fillId="5" borderId="0" xfId="1" applyNumberFormat="1" applyFont="1" applyFill="1" applyAlignment="1"/>
    <xf numFmtId="165" fontId="11" fillId="0" borderId="0" xfId="1" applyNumberFormat="1" applyFont="1" applyFill="1" applyAlignment="1">
      <alignment horizontal="center"/>
    </xf>
    <xf numFmtId="0" fontId="11" fillId="0" borderId="0" xfId="0" applyFont="1" applyFill="1" applyAlignment="1">
      <alignment horizontal="center"/>
    </xf>
    <xf numFmtId="0" fontId="11" fillId="0" borderId="0" xfId="8" applyFont="1" applyFill="1" applyBorder="1"/>
    <xf numFmtId="17" fontId="11" fillId="0" borderId="0" xfId="0" applyNumberFormat="1" applyFont="1" applyFill="1" applyBorder="1"/>
    <xf numFmtId="16" fontId="11" fillId="0" borderId="0" xfId="0" applyNumberFormat="1" applyFont="1" applyFill="1" applyBorder="1"/>
    <xf numFmtId="165" fontId="11" fillId="0" borderId="0" xfId="0" applyNumberFormat="1" applyFont="1" applyFill="1"/>
    <xf numFmtId="43" fontId="11" fillId="0" borderId="0" xfId="1" applyFont="1" applyFill="1"/>
    <xf numFmtId="0" fontId="11" fillId="0" borderId="0" xfId="0" applyFont="1" applyFill="1" applyBorder="1" applyAlignment="1">
      <alignment horizontal="right"/>
    </xf>
    <xf numFmtId="15" fontId="11" fillId="0" borderId="0" xfId="0" applyNumberFormat="1" applyFont="1" applyFill="1" applyBorder="1" applyAlignment="1">
      <alignment horizontal="right"/>
    </xf>
    <xf numFmtId="0" fontId="19" fillId="0" borderId="0" xfId="0" applyFont="1" applyFill="1"/>
    <xf numFmtId="165" fontId="19" fillId="0" borderId="0" xfId="1" applyNumberFormat="1" applyFont="1"/>
    <xf numFmtId="0" fontId="11" fillId="6" borderId="0" xfId="0" applyFont="1" applyFill="1" applyBorder="1"/>
    <xf numFmtId="165" fontId="11" fillId="6" borderId="0" xfId="1" applyNumberFormat="1" applyFont="1" applyFill="1" applyBorder="1"/>
  </cellXfs>
  <cellStyles count="16">
    <cellStyle name="Comma 2" xfId="14"/>
    <cellStyle name="Excel Built-in Normal" xfId="2"/>
    <cellStyle name="Excel Built-in Normal 1" xfId="15"/>
    <cellStyle name="Milliers" xfId="1" builtinId="3"/>
    <cellStyle name="Milliers 2" xfId="13"/>
    <cellStyle name="Normal" xfId="0" builtinId="0"/>
    <cellStyle name="Normal 10" xfId="5"/>
    <cellStyle name="Normal 2" xfId="11"/>
    <cellStyle name="Normal 3" xfId="3"/>
    <cellStyle name="Normal 4" xfId="12"/>
    <cellStyle name="Normal 5" xfId="6"/>
    <cellStyle name="Normal 6" xfId="8"/>
    <cellStyle name="Normal 7" xfId="10"/>
    <cellStyle name="Normal 8" xfId="4"/>
    <cellStyle name="Normal 8 2" xfId="9"/>
    <cellStyle name="Normal 9" xfId="7"/>
  </cellStyles>
  <dxfs count="2">
    <dxf>
      <numFmt numFmtId="165" formatCode="_-* #,##0\ _€_-;\-* #,##0\ _€_-;_-* &quot;-&quot;??\ _€_-;_-@_-"/>
    </dxf>
    <dxf>
      <numFmt numFmtId="165" formatCode="_-* #,##0\ _€_-;\-* #,##0\ _€_-;_-* &quot;-&quot;??\ _€_-;_-@_-"/>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LF" refreshedDate="42816.704723263887" createdVersion="4" refreshedVersion="4" minRefreshableVersion="3" recordCount="5313">
  <cacheSource type="worksheet">
    <worksheetSource ref="A10:L5323" sheet="Datas"/>
  </cacheSource>
  <cacheFields count="12">
    <cacheField name="Date" numFmtId="0">
      <sharedItems containsSemiMixedTypes="0" containsNonDate="0" containsDate="1" containsString="0" minDate="2016-01-01T00:00:00" maxDate="2017-01-01T00:00:00"/>
    </cacheField>
    <cacheField name="Details" numFmtId="0">
      <sharedItems longText="1"/>
    </cacheField>
    <cacheField name="Type de dépenses" numFmtId="0">
      <sharedItems containsBlank="1" count="22">
        <s v="Transport"/>
        <s v="Flight"/>
        <s v="Telephone"/>
        <s v="Travel subsistence"/>
        <s v="Transfer fees"/>
        <s v="Internet"/>
        <s v="Office materials"/>
        <s v="Bank fees"/>
        <s v="Personnel"/>
        <s v="Lawyer fees"/>
        <s v="Bonus"/>
        <s v="Trust building"/>
        <s v="Travel expenses "/>
        <s v="Services"/>
        <s v="Equipment "/>
        <m/>
        <s v="Rent &amp; Utilities"/>
        <s v="Jail Visit"/>
        <s v="Publications"/>
        <s v="Court fees"/>
        <s v="Jail Visits" u="1"/>
        <s v="Travel expenses" u="1"/>
      </sharedItems>
    </cacheField>
    <cacheField name="Departement" numFmtId="0">
      <sharedItems containsBlank="1" count="9">
        <s v="Management"/>
        <s v="Legal"/>
        <s v="Office"/>
        <s v="Investigations"/>
        <s v="Media"/>
        <s v="Team building"/>
        <s v="CCU"/>
        <s v="Operations"/>
        <m/>
      </sharedItems>
    </cacheField>
    <cacheField name="Received" numFmtId="0">
      <sharedItems containsString="0" containsBlank="1" containsNumber="1" containsInteger="1" minValue="1" maxValue="11840000"/>
    </cacheField>
    <cacheField name="Spent" numFmtId="0">
      <sharedItems containsString="0" containsBlank="1" containsNumber="1" minValue="100" maxValue="2000000"/>
    </cacheField>
    <cacheField name="Balance" numFmtId="165">
      <sharedItems containsSemiMixedTypes="0" containsString="0" containsNumber="1" minValue="-8796151" maxValue="16542049.0813"/>
    </cacheField>
    <cacheField name="Name" numFmtId="0">
      <sharedItems/>
    </cacheField>
    <cacheField name="Receipt" numFmtId="0">
      <sharedItems containsBlank="1" containsMixedTypes="1" containsNumber="1" containsInteger="1" minValue="1" maxValue="389063"/>
    </cacheField>
    <cacheField name="Donor" numFmtId="0">
      <sharedItems count="6">
        <s v="TAF"/>
        <s v="EAGLE-USFWS "/>
        <s v="EAGLE-PPI"/>
        <s v="Wildcat"/>
        <s v="Bonderman"/>
        <s v="STOP IVORY"/>
      </sharedItems>
    </cacheField>
    <cacheField name="Country" numFmtId="0">
      <sharedItems containsBlank="1"/>
    </cacheField>
    <cacheField name="Contrôl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13">
  <r>
    <d v="2016-01-01T00:00:00"/>
    <s v="Déplacement domicile-Bureau-Chenile"/>
    <x v="0"/>
    <x v="0"/>
    <m/>
    <n v="7500"/>
    <n v="-7500"/>
    <s v="Stirve "/>
    <s v="16.MOU.01.0001"/>
    <x v="0"/>
    <s v="CONGO"/>
    <s v="Ω"/>
  </r>
  <r>
    <d v="2016-01-04T00:00:00"/>
    <s v="Déplacement bureau-City center-bureau"/>
    <x v="0"/>
    <x v="0"/>
    <m/>
    <n v="2000"/>
    <n v="-9500"/>
    <s v="Stirve "/>
    <s v="16.MOU.01.0001"/>
    <x v="0"/>
    <s v="CONGO"/>
    <s v="o"/>
  </r>
  <r>
    <d v="2016-01-04T00:00:00"/>
    <s v="Billets avion Bzv-Pnr Bérényce et Julvain "/>
    <x v="1"/>
    <x v="1"/>
    <m/>
    <n v="90200"/>
    <n v="-99700"/>
    <s v="Stirve"/>
    <s v="16.MOU.01.0005"/>
    <x v="0"/>
    <s v="CONGO"/>
    <s v="o"/>
  </r>
  <r>
    <d v="2016-01-04T00:00:00"/>
    <s v="Recharge MTN"/>
    <x v="2"/>
    <x v="2"/>
    <m/>
    <n v="42000"/>
    <n v="-141700"/>
    <s v="Stirve "/>
    <s v="16.TEL.01.0002"/>
    <x v="0"/>
    <s v="CONGO"/>
    <s v="o"/>
  </r>
  <r>
    <d v="2016-01-04T00:00:00"/>
    <s v="Déplacement taxi"/>
    <x v="0"/>
    <x v="0"/>
    <m/>
    <n v="3500"/>
    <n v="-145200"/>
    <s v="Stirve "/>
    <s v="16.MOU.01.0001"/>
    <x v="0"/>
    <s v="CONGO"/>
    <s v="Ω"/>
  </r>
  <r>
    <d v="2016-01-04T00:00:00"/>
    <s v="Transport local:maison-palf-moungali-palf-maison"/>
    <x v="0"/>
    <x v="3"/>
    <m/>
    <n v="3000"/>
    <n v="-148200"/>
    <s v="i6"/>
    <s v="16.BED.01.0001"/>
    <x v="0"/>
    <s v="CONGO"/>
    <s v="α"/>
  </r>
  <r>
    <d v="2016-01-04T00:00:00"/>
    <s v="bureau-gendarmerie"/>
    <x v="0"/>
    <x v="1"/>
    <m/>
    <n v="1000"/>
    <n v="-149200"/>
    <s v="Mésange"/>
    <s v="16.CIG.01.0001"/>
    <x v="0"/>
    <s v="CONGO"/>
    <s v="µ"/>
  </r>
  <r>
    <d v="2016-01-04T00:00:00"/>
    <s v="gendarmerie-bureau"/>
    <x v="0"/>
    <x v="1"/>
    <m/>
    <n v="1000"/>
    <n v="-150200"/>
    <s v="Mésange"/>
    <s v="16.CIG.01.0001"/>
    <x v="0"/>
    <s v="CONGO"/>
    <s v="µ"/>
  </r>
  <r>
    <d v="2016-01-04T00:00:00"/>
    <s v="Office- ecaire- office"/>
    <x v="0"/>
    <x v="1"/>
    <m/>
    <n v="2000"/>
    <n v="-152200"/>
    <s v="Bérényce"/>
    <s v="16.MIA.01.0001"/>
    <x v="0"/>
    <s v="CONGO"/>
    <m/>
  </r>
  <r>
    <d v="2016-01-05T00:00:00"/>
    <s v="credit mtn"/>
    <x v="2"/>
    <x v="1"/>
    <m/>
    <n v="2000"/>
    <n v="-154200"/>
    <s v="Mésange"/>
    <s v="16.CIG.01.0004"/>
    <x v="0"/>
    <s v="CONGO"/>
    <s v="o"/>
  </r>
  <r>
    <d v="2016-01-05T00:00:00"/>
    <s v="bureau-chenil"/>
    <x v="0"/>
    <x v="1"/>
    <m/>
    <n v="1000"/>
    <n v="-155200"/>
    <s v="Mésange"/>
    <s v="16.CIG.01.0001"/>
    <x v="0"/>
    <s v="CONGO"/>
    <s v="µ"/>
  </r>
  <r>
    <d v="2016-01-05T00:00:00"/>
    <s v="chenil-bureau"/>
    <x v="0"/>
    <x v="1"/>
    <m/>
    <n v="1000"/>
    <n v="-156200"/>
    <s v="Mésange"/>
    <s v="16.CIG.01.0001"/>
    <x v="0"/>
    <s v="CONGO"/>
    <s v="µ"/>
  </r>
  <r>
    <d v="2016-01-05T00:00:00"/>
    <s v="Achat Billet vol,i6"/>
    <x v="1"/>
    <x v="3"/>
    <m/>
    <n v="45100"/>
    <n v="-201300"/>
    <s v="i6"/>
    <s v="16.BED.01.0004"/>
    <x v="0"/>
    <s v="CONGO"/>
    <s v="o"/>
  </r>
  <r>
    <d v="2016-01-05T00:00:00"/>
    <s v="Transport local:maison-palf-total-moungali-mikalou-palf-total-maison"/>
    <x v="0"/>
    <x v="3"/>
    <m/>
    <n v="7500"/>
    <n v="-208800"/>
    <s v="i6"/>
    <s v="16.BED.01.0001"/>
    <x v="0"/>
    <s v="CONGO"/>
    <s v="α"/>
  </r>
  <r>
    <d v="2016-01-05T00:00:00"/>
    <s v="Domicile-Aeroport (Bzv)"/>
    <x v="0"/>
    <x v="1"/>
    <m/>
    <n v="3000"/>
    <n v="-211800"/>
    <s v="Julvain"/>
    <s v="16.MIS.01.0001"/>
    <x v="0"/>
    <s v="CONGO"/>
    <s v="×"/>
  </r>
  <r>
    <d v="2016-01-05T00:00:00"/>
    <s v="Aeroport-Aero gare (bere et julvain)"/>
    <x v="0"/>
    <x v="1"/>
    <m/>
    <n v="1500"/>
    <n v="-213300"/>
    <s v="Julvain"/>
    <s v="16.MIS.01.0001"/>
    <x v="0"/>
    <s v="CONGO"/>
    <s v="×"/>
  </r>
  <r>
    <d v="2016-01-05T00:00:00"/>
    <s v="PN-Dolisie"/>
    <x v="0"/>
    <x v="1"/>
    <m/>
    <n v="10000"/>
    <n v="-223300"/>
    <s v="Julvain"/>
    <s v="16.MIS.01.0005"/>
    <x v="0"/>
    <s v="CONGO"/>
    <s v="o"/>
  </r>
  <r>
    <d v="2016-01-05T00:00:00"/>
    <s v="Aero gare-Hotel (Dolisie)"/>
    <x v="0"/>
    <x v="1"/>
    <m/>
    <n v="1000"/>
    <n v="-224300"/>
    <s v="Julvain"/>
    <s v="16.MIS.01.0001"/>
    <x v="0"/>
    <s v="CONGO"/>
    <s v="×"/>
  </r>
  <r>
    <d v="2016-01-05T00:00:00"/>
    <s v="Food allowance"/>
    <x v="3"/>
    <x v="1"/>
    <m/>
    <n v="5000"/>
    <n v="-229300"/>
    <s v="Julvain"/>
    <s v="16.MIS.01.0002"/>
    <x v="0"/>
    <s v="CONGO"/>
    <s v="ɤ"/>
  </r>
  <r>
    <d v="2016-01-05T00:00:00"/>
    <s v="Maison - aeroport - gare routiere - "/>
    <x v="0"/>
    <x v="1"/>
    <m/>
    <n v="2000"/>
    <n v="-231300"/>
    <s v="Bérényce"/>
    <s v="16.MIA.01.0001"/>
    <x v="0"/>
    <s v="CONGO"/>
    <m/>
  </r>
  <r>
    <d v="2016-01-05T00:00:00"/>
    <s v="PN-Dolisie"/>
    <x v="0"/>
    <x v="1"/>
    <m/>
    <n v="10000"/>
    <n v="-241300"/>
    <s v="Bérényce"/>
    <s v="16.MIA.01.0001"/>
    <x v="0"/>
    <s v="CONGO"/>
    <m/>
  </r>
  <r>
    <d v="2016-01-06T00:00:00"/>
    <s v="Groupe Charden Farell"/>
    <x v="4"/>
    <x v="2"/>
    <m/>
    <n v="4600"/>
    <n v="-245900"/>
    <s v="Stirve"/>
    <s v="16.MOU.01.0004"/>
    <x v="0"/>
    <s v="CONGO"/>
    <s v="o"/>
  </r>
  <r>
    <d v="2016-01-06T00:00:00"/>
    <s v="Groupe Charden Farell"/>
    <x v="4"/>
    <x v="2"/>
    <m/>
    <n v="4000"/>
    <n v="-249900"/>
    <s v="Stirve"/>
    <s v="16.MOU.01.0004"/>
    <x v="0"/>
    <s v="CONGO"/>
    <s v="o"/>
  </r>
  <r>
    <d v="2016-01-06T00:00:00"/>
    <s v="Déplacement bureau-City center-bureau"/>
    <x v="0"/>
    <x v="0"/>
    <m/>
    <n v="3000"/>
    <n v="-252900"/>
    <s v="Stirve "/>
    <s v="16.MOU.01.0001"/>
    <x v="0"/>
    <s v="CONGO"/>
    <s v="Ω"/>
  </r>
  <r>
    <d v="2016-01-06T00:00:00"/>
    <s v="Food allowance"/>
    <x v="3"/>
    <x v="1"/>
    <m/>
    <n v="5000"/>
    <n v="-257900"/>
    <s v="Julvain"/>
    <s v="16.MIS.01.0002"/>
    <x v="0"/>
    <s v="CONGO"/>
    <s v="ɤ"/>
  </r>
  <r>
    <d v="2016-01-06T00:00:00"/>
    <s v="Hotel-DDEFN (Berenyce et julvain)"/>
    <x v="0"/>
    <x v="1"/>
    <m/>
    <n v="1000"/>
    <n v="-258900"/>
    <s v="Julvain"/>
    <s v="16.MIS.01.0001"/>
    <x v="0"/>
    <s v="CONGO"/>
    <s v="×"/>
  </r>
  <r>
    <d v="2016-01-06T00:00:00"/>
    <s v="DDEFN-Cyber-"/>
    <x v="0"/>
    <x v="1"/>
    <m/>
    <n v="1000"/>
    <n v="-259900"/>
    <s v="Julvain"/>
    <s v="16.MIS.01.0001"/>
    <x v="0"/>
    <s v="CONGO"/>
    <s v="×"/>
  </r>
  <r>
    <d v="2016-01-06T00:00:00"/>
    <s v="DDEFN-Charden Farell-Parquet"/>
    <x v="0"/>
    <x v="1"/>
    <m/>
    <n v="2000"/>
    <n v="-261900"/>
    <s v="Julvain"/>
    <s v="16.MIS.01.0001"/>
    <x v="0"/>
    <s v="CONGO"/>
    <s v="×"/>
  </r>
  <r>
    <d v="2016-01-06T00:00:00"/>
    <s v="Cabinet d'Avocat-Hotel"/>
    <x v="0"/>
    <x v="1"/>
    <m/>
    <n v="1000"/>
    <n v="-262900"/>
    <s v="Julvain"/>
    <s v="16.MIS.01.0001"/>
    <x v="0"/>
    <s v="CONGO"/>
    <s v="×"/>
  </r>
  <r>
    <d v="2016-01-06T00:00:00"/>
    <s v="Transport local:maison-aeroport-hotel"/>
    <x v="0"/>
    <x v="3"/>
    <m/>
    <n v="4000"/>
    <n v="-266900"/>
    <s v="i6"/>
    <s v="16.BED.01.0001"/>
    <x v="0"/>
    <s v="CONGO"/>
    <s v="α"/>
  </r>
  <r>
    <d v="2016-01-06T00:00:00"/>
    <s v="Food allowance:1 jour ,i6 p/n"/>
    <x v="3"/>
    <x v="3"/>
    <m/>
    <n v="5000"/>
    <n v="-271900"/>
    <s v="i6"/>
    <s v="16.BED.01.0002"/>
    <x v="0"/>
    <s v="CONGO"/>
    <s v="£"/>
  </r>
  <r>
    <d v="2016-01-06T00:00:00"/>
    <s v="bureau-mtn"/>
    <x v="0"/>
    <x v="1"/>
    <m/>
    <n v="1000"/>
    <n v="-272900"/>
    <s v="Mésange"/>
    <s v="16.CIG.01.0001"/>
    <x v="0"/>
    <s v="CONGO"/>
    <s v="µ"/>
  </r>
  <r>
    <d v="2016-01-06T00:00:00"/>
    <s v="mtn-bureau"/>
    <x v="0"/>
    <x v="1"/>
    <m/>
    <n v="1000"/>
    <n v="-273900"/>
    <s v="Mésange"/>
    <s v="16.CIG.01.0001"/>
    <x v="0"/>
    <s v="CONGO"/>
    <s v="µ"/>
  </r>
  <r>
    <d v="2016-01-06T00:00:00"/>
    <s v="internet mtn "/>
    <x v="5"/>
    <x v="1"/>
    <m/>
    <n v="21500"/>
    <n v="-295400"/>
    <s v="Mésange"/>
    <s v="16.CIG.01.0002"/>
    <x v="0"/>
    <s v="CONGO"/>
    <s v="o"/>
  </r>
  <r>
    <d v="2016-01-06T00:00:00"/>
    <s v="bureau-agence depeches"/>
    <x v="0"/>
    <x v="1"/>
    <m/>
    <n v="1500"/>
    <n v="-296900"/>
    <s v="Mésange"/>
    <s v="16.CIG.01.0001"/>
    <x v="0"/>
    <s v="CONGO"/>
    <s v="µ"/>
  </r>
  <r>
    <d v="2016-01-06T00:00:00"/>
    <s v="agence depeches-cabinet "/>
    <x v="0"/>
    <x v="1"/>
    <m/>
    <n v="1000"/>
    <n v="-297900"/>
    <s v="Mésange"/>
    <s v="16.CIG.01.0001"/>
    <x v="0"/>
    <s v="CONGO"/>
    <s v="µ"/>
  </r>
  <r>
    <d v="2016-01-06T00:00:00"/>
    <s v="cabinet-aeroprt"/>
    <x v="0"/>
    <x v="1"/>
    <m/>
    <n v="1000"/>
    <n v="-298900"/>
    <s v="Mésange"/>
    <s v="16.CIG.01.0001"/>
    <x v="0"/>
    <s v="CONGO"/>
    <s v="µ"/>
  </r>
  <r>
    <d v="2016-01-06T00:00:00"/>
    <s v="aeroport-bureau"/>
    <x v="0"/>
    <x v="1"/>
    <m/>
    <n v="1000"/>
    <n v="-299900"/>
    <s v="Mésange"/>
    <s v="16.CIG.01.0001"/>
    <x v="0"/>
    <s v="CONGO"/>
    <s v="µ"/>
  </r>
  <r>
    <d v="2016-01-06T00:00:00"/>
    <s v="bureau-cabinet devillers"/>
    <x v="0"/>
    <x v="1"/>
    <m/>
    <n v="1000"/>
    <n v="-300900"/>
    <s v="Mésange"/>
    <s v="16.CIG.01.0001"/>
    <x v="0"/>
    <s v="CONGO"/>
    <s v="µ"/>
  </r>
  <r>
    <d v="2016-01-06T00:00:00"/>
    <s v="Hotel- DDEF-Cybert - Charden Farell - DDEF-Cabinet"/>
    <x v="0"/>
    <x v="1"/>
    <m/>
    <n v="6000"/>
    <n v="-306900"/>
    <s v="Bérényce"/>
    <s v="16.MIA.01.0001"/>
    <x v="0"/>
    <s v="CONGO"/>
    <m/>
  </r>
  <r>
    <d v="2016-01-06T00:00:00"/>
    <s v="Photocopie- impression et service"/>
    <x v="6"/>
    <x v="2"/>
    <m/>
    <n v="3000"/>
    <n v="-309900"/>
    <s v="Bérényce"/>
    <s v="16.MIA.01.0007"/>
    <x v="0"/>
    <s v="CONGO"/>
    <s v="o"/>
  </r>
  <r>
    <d v="2016-01-06T00:00:00"/>
    <s v="DDEF - Resto voir l'avocat - Hotel"/>
    <x v="0"/>
    <x v="1"/>
    <m/>
    <n v="2000"/>
    <n v="-311900"/>
    <s v="Bérényce"/>
    <s v="16.MIA.01.0001"/>
    <x v="0"/>
    <s v="CONGO"/>
    <m/>
  </r>
  <r>
    <d v="2016-01-07T00:00:00"/>
    <s v="cabinet devillers-bureau"/>
    <x v="0"/>
    <x v="1"/>
    <m/>
    <n v="1000"/>
    <n v="-312900"/>
    <s v="Mésange"/>
    <s v="16.CIG.01.0001"/>
    <x v="0"/>
    <s v="CONGO"/>
    <s v="µ"/>
  </r>
  <r>
    <d v="2016-01-07T00:00:00"/>
    <s v="Credit mtn"/>
    <x v="2"/>
    <x v="1"/>
    <m/>
    <n v="2000"/>
    <n v="-314900"/>
    <s v="Mésange"/>
    <s v="16.CIG.01.0004"/>
    <x v="0"/>
    <s v="CONGO"/>
    <s v="o"/>
  </r>
  <r>
    <d v="2016-01-07T00:00:00"/>
    <s v="Credit mtn"/>
    <x v="2"/>
    <x v="1"/>
    <m/>
    <n v="2000"/>
    <n v="-316900"/>
    <s v="Mésange"/>
    <s v="16.CIG.01.0004"/>
    <x v="0"/>
    <s v="CONGO"/>
    <m/>
  </r>
  <r>
    <d v="2016-01-07T00:00:00"/>
    <s v="Food allowance:1 jour ,i6 p/n"/>
    <x v="3"/>
    <x v="3"/>
    <m/>
    <n v="5000"/>
    <n v="-321900"/>
    <s v="i6"/>
    <s v="16.BED.01.0002"/>
    <x v="0"/>
    <s v="CONGO"/>
    <s v="£"/>
  </r>
  <r>
    <d v="2016-01-07T00:00:00"/>
    <s v="Transport local:hotel-la ville-grand marche-port-"/>
    <x v="0"/>
    <x v="3"/>
    <m/>
    <n v="3750"/>
    <n v="-325650"/>
    <s v="i6"/>
    <s v="16.BED.01.0001"/>
    <x v="0"/>
    <s v="CONGO"/>
    <s v="α"/>
  </r>
  <r>
    <d v="2016-01-07T00:00:00"/>
    <s v="Food allowance"/>
    <x v="3"/>
    <x v="1"/>
    <m/>
    <n v="5000"/>
    <n v="-330650"/>
    <s v="Julvain"/>
    <s v="16.MIS.01.0002"/>
    <x v="0"/>
    <s v="CONGO"/>
    <s v="ɤ"/>
  </r>
  <r>
    <d v="2016-01-07T00:00:00"/>
    <s v="Hotel-secretariat-Cabinet d'Avocat"/>
    <x v="0"/>
    <x v="1"/>
    <m/>
    <n v="2000"/>
    <n v="-332650"/>
    <s v="Julvain"/>
    <s v="16.MIS.01.0001"/>
    <x v="0"/>
    <s v="CONGO"/>
    <s v="×"/>
  </r>
  <r>
    <d v="2016-01-07T00:00:00"/>
    <s v="Cabinet - Parquet -DDEFN (Berenyce et julvain)"/>
    <x v="0"/>
    <x v="1"/>
    <m/>
    <n v="2000"/>
    <n v="-334650"/>
    <s v="Julvain"/>
    <s v="16.MIS.01.0001"/>
    <x v="0"/>
    <s v="CONGO"/>
    <s v="×"/>
  </r>
  <r>
    <d v="2016-01-07T00:00:00"/>
    <s v="DDEFN-Charden -DDEFN (Berenyce et julvain)"/>
    <x v="0"/>
    <x v="1"/>
    <m/>
    <n v="2000"/>
    <n v="-336650"/>
    <s v="Julvain"/>
    <s v="16.MIS.01.0001"/>
    <x v="0"/>
    <s v="CONGO"/>
    <s v="×"/>
  </r>
  <r>
    <d v="2016-01-07T00:00:00"/>
    <s v="Commission sur émission chèque"/>
    <x v="7"/>
    <x v="2"/>
    <m/>
    <n v="5945"/>
    <n v="-342595"/>
    <s v="UBA"/>
    <s v="16.UBA.01.0014"/>
    <x v="0"/>
    <s v="CONGO"/>
    <m/>
  </r>
  <r>
    <d v="2016-01-07T00:00:00"/>
    <s v="HP cartouche 122 black"/>
    <x v="6"/>
    <x v="2"/>
    <m/>
    <n v="25000"/>
    <n v="-367595"/>
    <s v="Stirve"/>
    <s v="16.MOU.01.0008"/>
    <x v="0"/>
    <s v="CONGO"/>
    <s v="o"/>
  </r>
  <r>
    <d v="2016-01-07T00:00:00"/>
    <s v="Groupe Charden Farell"/>
    <x v="4"/>
    <x v="2"/>
    <m/>
    <n v="8000"/>
    <n v="-375595"/>
    <s v="Stirve"/>
    <s v="16.MOU.01.0004"/>
    <x v="0"/>
    <s v="CONGO"/>
    <m/>
  </r>
  <r>
    <d v="2016-01-07T00:00:00"/>
    <s v="Déplacement en ville"/>
    <x v="0"/>
    <x v="0"/>
    <m/>
    <n v="4500"/>
    <n v="-380095"/>
    <s v="Stirve "/>
    <s v="16.MOU.01.0001"/>
    <x v="0"/>
    <s v="CONGO"/>
    <s v="Ω"/>
  </r>
  <r>
    <d v="2016-01-07T00:00:00"/>
    <s v="Médicament"/>
    <x v="8"/>
    <x v="0"/>
    <m/>
    <n v="4398.75"/>
    <n v="-384493.75"/>
    <s v="Stirve"/>
    <s v="16.MOU.01.0009"/>
    <x v="0"/>
    <s v="CONGO"/>
    <s v="o"/>
  </r>
  <r>
    <d v="2016-01-07T00:00:00"/>
    <s v="Hotel - cybert"/>
    <x v="0"/>
    <x v="1"/>
    <m/>
    <n v="1000"/>
    <n v="-385493.75"/>
    <s v="Bérényce"/>
    <s v="16.MIA.01.0001"/>
    <x v="0"/>
    <s v="CONGO"/>
    <s v="ɣ"/>
  </r>
  <r>
    <d v="2016-01-07T00:00:00"/>
    <s v="Photocopie- chemise et sous chemise - trombone"/>
    <x v="6"/>
    <x v="2"/>
    <m/>
    <n v="2850"/>
    <n v="-388343.75"/>
    <s v="Bérényce"/>
    <s v="16.MIA.01.0007"/>
    <x v="0"/>
    <s v="CONGO"/>
    <s v="o"/>
  </r>
  <r>
    <d v="2016-01-07T00:00:00"/>
    <s v="Honoraire d'avocat cas BABOUTILA"/>
    <x v="9"/>
    <x v="1"/>
    <m/>
    <n v="125000"/>
    <n v="-513343.75"/>
    <s v="Bérényce"/>
    <s v="16.MIA.01.00010"/>
    <x v="0"/>
    <s v="CONGO"/>
    <s v="o"/>
  </r>
  <r>
    <d v="2016-01-08T00:00:00"/>
    <s v="Billets avion Pnr-Bzv Bérényce et Julvain "/>
    <x v="1"/>
    <x v="1"/>
    <m/>
    <n v="80200"/>
    <n v="-593543.75"/>
    <s v="Stirve"/>
    <s v="16.MOU.01.0005"/>
    <x v="0"/>
    <s v="CONGO"/>
    <s v="o"/>
  </r>
  <r>
    <d v="2016-01-08T00:00:00"/>
    <s v="Déplacement bureau-City center-bureau"/>
    <x v="0"/>
    <x v="0"/>
    <m/>
    <n v="4000"/>
    <n v="-597543.75"/>
    <s v="Stirve "/>
    <s v="16.MOU.01.0001"/>
    <x v="0"/>
    <s v="CONGO"/>
    <s v="Ω"/>
  </r>
  <r>
    <d v="2016-01-08T00:00:00"/>
    <s v="Food allowance"/>
    <x v="3"/>
    <x v="1"/>
    <m/>
    <n v="5000"/>
    <n v="-602543.75"/>
    <s v="Julvain"/>
    <s v="16.MIS.01.0002"/>
    <x v="0"/>
    <s v="CONGO"/>
    <s v="ɤ"/>
  </r>
  <r>
    <d v="2016-01-08T00:00:00"/>
    <s v="Hotel-DDEFN-Cabinet Avocat"/>
    <x v="0"/>
    <x v="1"/>
    <m/>
    <n v="2000"/>
    <n v="-604543.75"/>
    <s v="Julvain"/>
    <s v="16.MIS.01.0001"/>
    <x v="0"/>
    <s v="CONGO"/>
    <s v="×"/>
  </r>
  <r>
    <d v="2016-01-08T00:00:00"/>
    <s v="Cabinet Avocat-TGI-Hotel"/>
    <x v="0"/>
    <x v="1"/>
    <m/>
    <n v="2000"/>
    <n v="-606543.75"/>
    <s v="Julvain"/>
    <s v="16.MIS.01.0001"/>
    <x v="0"/>
    <s v="CONGO"/>
    <s v="×"/>
  </r>
  <r>
    <d v="2016-01-08T00:00:00"/>
    <s v="Food allowance:1 jour ,i6 p/n"/>
    <x v="3"/>
    <x v="3"/>
    <m/>
    <n v="5000"/>
    <n v="-611543.75"/>
    <s v="i6"/>
    <s v="16.BED.01.0002"/>
    <x v="0"/>
    <s v="CONGO"/>
    <s v="£"/>
  </r>
  <r>
    <d v="2016-01-08T00:00:00"/>
    <s v="Transport local:hotel-la ville-grand marche-les quartier"/>
    <x v="0"/>
    <x v="3"/>
    <m/>
    <n v="3000"/>
    <n v="-614543.75"/>
    <s v="i6"/>
    <s v="16.BED.01.0001"/>
    <x v="0"/>
    <s v="CONGO"/>
    <s v="α"/>
  </r>
  <r>
    <d v="2016-01-08T00:00:00"/>
    <s v="bureau-EU"/>
    <x v="0"/>
    <x v="1"/>
    <m/>
    <n v="1000"/>
    <n v="-615543.75"/>
    <s v="Mésange"/>
    <s v="16.CIG.01.0001"/>
    <x v="0"/>
    <s v="CONGO"/>
    <s v="µ"/>
  </r>
  <r>
    <d v="2016-01-08T00:00:00"/>
    <s v="EU-bureau"/>
    <x v="0"/>
    <x v="1"/>
    <m/>
    <n v="1000"/>
    <n v="-616543.75"/>
    <s v="Mésange"/>
    <s v="16.CIG.01.0001"/>
    <x v="0"/>
    <s v="CONGO"/>
    <s v="µ"/>
  </r>
  <r>
    <d v="2016-01-08T00:00:00"/>
    <s v="Credit mtn"/>
    <x v="2"/>
    <x v="1"/>
    <m/>
    <n v="2000"/>
    <n v="-618543.75"/>
    <s v="Mésange"/>
    <s v="16.CIG.01.0004"/>
    <x v="0"/>
    <s v="CONGO"/>
    <s v="o"/>
  </r>
  <r>
    <d v="2016-01-08T00:00:00"/>
    <s v="Hotel du 05 au 08 /01 Mission PNR Bérényce"/>
    <x v="3"/>
    <x v="1"/>
    <m/>
    <n v="45000"/>
    <n v="-663543.75"/>
    <s v="Bérényce"/>
    <s v="16.MIA.01.0004"/>
    <x v="0"/>
    <s v="CONGO"/>
    <s v="o"/>
  </r>
  <r>
    <d v="2016-01-08T00:00:00"/>
    <s v="Food allowance"/>
    <x v="3"/>
    <x v="1"/>
    <m/>
    <n v="15000"/>
    <n v="-678543.75"/>
    <s v="Bérényce"/>
    <s v="16.MIA.01.0003"/>
    <x v="0"/>
    <s v="CONGO"/>
    <s v="¥"/>
  </r>
  <r>
    <d v="2016-01-08T00:00:00"/>
    <s v="Hotel - Gare routiere- "/>
    <x v="0"/>
    <x v="1"/>
    <m/>
    <n v="1000"/>
    <n v="-679543.75"/>
    <s v="Bérényce"/>
    <s v="16.MIA.01.0001"/>
    <x v="0"/>
    <s v="CONGO"/>
    <s v="ɣ"/>
  </r>
  <r>
    <d v="2016-01-08T00:00:00"/>
    <s v="Dolisie- PN"/>
    <x v="0"/>
    <x v="1"/>
    <m/>
    <n v="10000"/>
    <n v="-689543.75"/>
    <s v="Bérényce"/>
    <s v="16.MIA.01.0001"/>
    <x v="0"/>
    <s v="CONGO"/>
    <s v="ɣ"/>
  </r>
  <r>
    <d v="2016-01-08T00:00:00"/>
    <s v="Gare routiere - hotel -tribunal- dep brazza- radio pn-resto -tribunal"/>
    <x v="0"/>
    <x v="1"/>
    <m/>
    <n v="6500"/>
    <n v="-696043.75"/>
    <s v="Bérényce"/>
    <s v="16.MIA.01.0001"/>
    <x v="0"/>
    <s v="CONGO"/>
    <s v="ɣ"/>
  </r>
  <r>
    <d v="2016-01-08T00:00:00"/>
    <s v="Publication d'un article presse ecrite sur le cas de Dolisie"/>
    <x v="10"/>
    <x v="4"/>
    <m/>
    <n v="10000"/>
    <n v="-706043.75"/>
    <s v="Bérényce"/>
    <s v="16.MIA.01.0005"/>
    <x v="0"/>
    <s v="CONGO"/>
    <s v="o"/>
  </r>
  <r>
    <d v="2016-01-09T00:00:00"/>
    <s v="Hotel du 05 au 08 /01 Mission PNR Julvain"/>
    <x v="3"/>
    <x v="1"/>
    <m/>
    <n v="60000"/>
    <n v="-766043.75"/>
    <s v="Julvain"/>
    <s v="16.MIS.01.0003"/>
    <x v="0"/>
    <s v="CONGO"/>
    <s v="o"/>
  </r>
  <r>
    <d v="2016-01-09T00:00:00"/>
    <s v="Food allowance:1 jour ,i6 p/n"/>
    <x v="3"/>
    <x v="3"/>
    <m/>
    <n v="5000"/>
    <n v="-771043.75"/>
    <s v="i6"/>
    <s v="16.BED.01.0002"/>
    <x v="0"/>
    <s v="CONGO"/>
    <s v="£"/>
  </r>
  <r>
    <d v="2016-01-09T00:00:00"/>
    <s v="Transport local:hotel-la ville-tie-tie-port- movis-hotel"/>
    <x v="0"/>
    <x v="3"/>
    <m/>
    <n v="4000"/>
    <n v="-775043.75"/>
    <s v="i6"/>
    <s v="16.BED.01.0001"/>
    <x v="0"/>
    <s v="CONGO"/>
    <s v="α"/>
  </r>
  <r>
    <d v="2016-01-09T00:00:00"/>
    <s v="Food allowance"/>
    <x v="3"/>
    <x v="1"/>
    <m/>
    <n v="5000"/>
    <n v="-780043.75"/>
    <s v="Julvain"/>
    <s v="16.MIS.01.0002"/>
    <x v="0"/>
    <s v="CONGO"/>
    <s v="ɤ"/>
  </r>
  <r>
    <d v="2016-01-09T00:00:00"/>
    <s v="Hotel"/>
    <x v="3"/>
    <x v="1"/>
    <m/>
    <n v="15000"/>
    <n v="-795043.75"/>
    <s v="Julvain"/>
    <s v="16.MIS.01.0003"/>
    <x v="0"/>
    <s v="CONGO"/>
    <s v="o"/>
  </r>
  <r>
    <d v="2016-01-09T00:00:00"/>
    <s v="Hotel-gare routiere"/>
    <x v="0"/>
    <x v="1"/>
    <m/>
    <n v="1000"/>
    <n v="-796043.75"/>
    <s v="Julvain"/>
    <s v="16.MIS.01.0001"/>
    <x v="0"/>
    <s v="CONGO"/>
    <s v="×"/>
  </r>
  <r>
    <d v="2016-01-09T00:00:00"/>
    <s v="Dolisie-Pointe noire"/>
    <x v="0"/>
    <x v="1"/>
    <m/>
    <n v="10000"/>
    <n v="-806043.75"/>
    <s v="Julvain"/>
    <s v="16.MIS.01.0005"/>
    <x v="0"/>
    <s v="CONGO"/>
    <s v="o"/>
  </r>
  <r>
    <d v="2016-01-09T00:00:00"/>
    <s v="Gare routiere-Hotel (Pointe noire)"/>
    <x v="0"/>
    <x v="1"/>
    <m/>
    <n v="1500"/>
    <n v="-807543.75"/>
    <s v="Julvain"/>
    <s v="16.MIS.01.0001"/>
    <x v="0"/>
    <s v="CONGO"/>
    <s v="×"/>
  </r>
  <r>
    <d v="2016-01-09T00:00:00"/>
    <s v="Hotel-Aeroport"/>
    <x v="0"/>
    <x v="1"/>
    <m/>
    <n v="1000"/>
    <n v="-808543.75"/>
    <s v="Julvain"/>
    <s v="16.MIS.01.0001"/>
    <x v="0"/>
    <s v="CONGO"/>
    <s v="×"/>
  </r>
  <r>
    <d v="2016-01-09T00:00:00"/>
    <s v="Aeropoert-Domicile"/>
    <x v="0"/>
    <x v="1"/>
    <m/>
    <n v="4000"/>
    <n v="-812543.75"/>
    <s v="Julvain"/>
    <s v="16.MIS.01.0001"/>
    <x v="0"/>
    <s v="CONGO"/>
    <s v="×"/>
  </r>
  <r>
    <d v="2016-01-09T00:00:00"/>
    <s v="Hotel- cybert-dep brazza-Radio pn-recuperer la n. pour chien-hotel- Aeroport-maison"/>
    <x v="0"/>
    <x v="1"/>
    <m/>
    <n v="6000"/>
    <n v="-818543.75"/>
    <s v="Bérényce"/>
    <s v="16.MIA.01.0001"/>
    <x v="0"/>
    <s v="CONGO"/>
    <s v="ɣ"/>
  </r>
  <r>
    <d v="2016-01-09T00:00:00"/>
    <s v="Hotel"/>
    <x v="3"/>
    <x v="1"/>
    <m/>
    <n v="30000"/>
    <n v="-848543.75"/>
    <s v="Bérényce"/>
    <s v="16.MIA.01.0004"/>
    <x v="0"/>
    <s v="CONGO"/>
    <s v="o"/>
  </r>
  <r>
    <d v="2016-01-09T00:00:00"/>
    <s v="Food allowance"/>
    <x v="3"/>
    <x v="1"/>
    <m/>
    <n v="10000"/>
    <n v="-858543.75"/>
    <s v="Bérényce"/>
    <s v="16.MIA.01.0003"/>
    <x v="0"/>
    <s v="CONGO"/>
    <s v="¥"/>
  </r>
  <r>
    <d v="2016-01-09T00:00:00"/>
    <s v="Internet cyber"/>
    <x v="5"/>
    <x v="1"/>
    <m/>
    <n v="1000"/>
    <n v="-859543.75"/>
    <s v="Bérényce"/>
    <s v="16.MIA.01.0009"/>
    <x v="0"/>
    <s v="CONGO"/>
    <s v="o"/>
  </r>
  <r>
    <d v="2016-01-09T00:00:00"/>
    <s v="Achat nourriture chien et carburant"/>
    <x v="6"/>
    <x v="2"/>
    <m/>
    <n v="180000"/>
    <n v="-1039543.75"/>
    <s v="Bérényce"/>
    <s v="16.MIA.01.00011"/>
    <x v="0"/>
    <s v="CONGO"/>
    <s v="o"/>
  </r>
  <r>
    <d v="2016-01-09T00:00:00"/>
    <s v="Filmage des sacs des nourritures des chiens"/>
    <x v="6"/>
    <x v="2"/>
    <m/>
    <n v="65000"/>
    <n v="-1104543.75"/>
    <s v="Bérényce"/>
    <s v="16.MIA.01.00011"/>
    <x v="0"/>
    <s v="CONGO"/>
    <s v="o"/>
  </r>
  <r>
    <d v="2016-01-10T00:00:00"/>
    <s v="Food allowance:1 jour ,i6 p/n"/>
    <x v="3"/>
    <x v="3"/>
    <m/>
    <n v="5000"/>
    <n v="-1109543.75"/>
    <s v="i6"/>
    <s v="16.BED.01.0002"/>
    <x v="0"/>
    <s v="CONGO"/>
    <s v="£"/>
  </r>
  <r>
    <d v="2016-01-10T00:00:00"/>
    <s v="Transport local:hotel-la ville-tie-tie-port- grd maeche-hotel"/>
    <x v="0"/>
    <x v="3"/>
    <m/>
    <n v="3700"/>
    <n v="-1113243.75"/>
    <s v="i6"/>
    <s v="16.BED.01.0001"/>
    <x v="0"/>
    <s v="CONGO"/>
    <s v="α"/>
  </r>
  <r>
    <d v="2016-01-11T00:00:00"/>
    <s v="Food allowance:1 jour ,i6 p/n"/>
    <x v="3"/>
    <x v="3"/>
    <m/>
    <n v="5000"/>
    <n v="-1118243.75"/>
    <s v="i6"/>
    <s v="16.BED.01.0002"/>
    <x v="0"/>
    <s v="CONGO"/>
    <s v="£"/>
  </r>
  <r>
    <d v="2016-01-11T00:00:00"/>
    <s v="Transport local:hotel-la ville-tie-tie-port- grd maeche-hotel-tie-tie-hotel"/>
    <x v="0"/>
    <x v="3"/>
    <m/>
    <n v="5000"/>
    <n v="-1123243.75"/>
    <s v="i6"/>
    <s v="16.BED.01.0001"/>
    <x v="0"/>
    <s v="CONGO"/>
    <s v="α"/>
  </r>
  <r>
    <d v="2016-01-11T00:00:00"/>
    <s v="Groupe Charden Farell"/>
    <x v="4"/>
    <x v="2"/>
    <m/>
    <n v="6600"/>
    <n v="-1129843.75"/>
    <s v="Stirve"/>
    <s v="16.MOU.01.0004"/>
    <x v="0"/>
    <s v="CONGO"/>
    <s v="o"/>
  </r>
  <r>
    <d v="2016-01-11T00:00:00"/>
    <s v="Déplacement taxi "/>
    <x v="0"/>
    <x v="0"/>
    <m/>
    <n v="2000"/>
    <n v="-1131843.75"/>
    <s v="Stirve "/>
    <s v="16.MOU.01.0001"/>
    <x v="0"/>
    <s v="CONGO"/>
    <s v="Ω"/>
  </r>
  <r>
    <d v="2016-01-11T00:00:00"/>
    <s v="bureau-Ambassade USA"/>
    <x v="0"/>
    <x v="1"/>
    <m/>
    <n v="1000"/>
    <n v="-1132843.75"/>
    <s v="Mésange"/>
    <s v="16.CIG.01.0001"/>
    <x v="0"/>
    <s v="CONGO"/>
    <s v="µ"/>
  </r>
  <r>
    <d v="2016-01-11T00:00:00"/>
    <s v="Ambassade-bureau"/>
    <x v="0"/>
    <x v="1"/>
    <m/>
    <n v="1000"/>
    <n v="-1133843.75"/>
    <s v="Mésange"/>
    <s v="16.CIG.01.0001"/>
    <x v="0"/>
    <s v="CONGO"/>
    <s v="µ"/>
  </r>
  <r>
    <d v="2016-01-11T00:00:00"/>
    <s v="Maison-office-observatoire-semaine afr-office"/>
    <x v="0"/>
    <x v="1"/>
    <m/>
    <n v="5000"/>
    <n v="-1138843.75"/>
    <s v="Bérényce"/>
    <s v="16.MIA.01.0001"/>
    <x v="0"/>
    <s v="CONGO"/>
    <s v="ɣ"/>
  </r>
  <r>
    <d v="2016-01-11T00:00:00"/>
    <s v="Publication d'un article presse ecrite sur le cas de Dolisie"/>
    <x v="10"/>
    <x v="4"/>
    <m/>
    <n v="10000"/>
    <n v="-1148843.75"/>
    <s v="Bérényce"/>
    <s v="16.MIA.01.0005"/>
    <x v="0"/>
    <s v="CONGO"/>
    <s v="o"/>
  </r>
  <r>
    <d v="2016-01-12T00:00:00"/>
    <s v="Credit mtn"/>
    <x v="2"/>
    <x v="1"/>
    <m/>
    <n v="2000"/>
    <n v="-1150843.75"/>
    <s v="Mésange"/>
    <s v="16.CIG.01.0004"/>
    <x v="0"/>
    <s v="CONGO"/>
    <s v="o"/>
  </r>
  <r>
    <d v="2016-01-12T00:00:00"/>
    <s v="bureau-chenil"/>
    <x v="0"/>
    <x v="1"/>
    <m/>
    <n v="1000"/>
    <n v="-1151843.75"/>
    <s v="Mésange"/>
    <s v="16.CIG.01.0001"/>
    <x v="0"/>
    <s v="CONGO"/>
    <s v="µ"/>
  </r>
  <r>
    <d v="2016-01-12T00:00:00"/>
    <s v="chenil-bureau"/>
    <x v="0"/>
    <x v="1"/>
    <m/>
    <n v="1000"/>
    <n v="-1152843.75"/>
    <s v="Mésange"/>
    <s v="16.CIG.01.0001"/>
    <x v="0"/>
    <s v="CONGO"/>
    <s v="µ"/>
  </r>
  <r>
    <d v="2016-01-12T00:00:00"/>
    <s v="bureau-parc zoo"/>
    <x v="0"/>
    <x v="1"/>
    <m/>
    <n v="1000"/>
    <n v="-1153843.75"/>
    <s v="Mésange"/>
    <s v="16.CIG.01.0001"/>
    <x v="0"/>
    <s v="CONGO"/>
    <s v="µ"/>
  </r>
  <r>
    <d v="2016-01-12T00:00:00"/>
    <s v="parc zoo-bureau"/>
    <x v="0"/>
    <x v="1"/>
    <m/>
    <n v="1000"/>
    <n v="-1154843.75"/>
    <s v="Mésange"/>
    <s v="16.CIG.01.0001"/>
    <x v="0"/>
    <s v="CONGO"/>
    <s v="µ"/>
  </r>
  <r>
    <d v="2016-01-12T00:00:00"/>
    <s v="Food allowance:1 jour ,i6 p/n"/>
    <x v="3"/>
    <x v="3"/>
    <m/>
    <n v="5000"/>
    <n v="-1159843.75"/>
    <s v="i6"/>
    <s v="16.BED.01.0002"/>
    <x v="0"/>
    <s v="CONGO"/>
    <s v="£"/>
  </r>
  <r>
    <d v="2016-01-12T00:00:00"/>
    <s v="Transport local:hotel-la ville-tie-tie-hotel-tie-tie-hotel"/>
    <x v="0"/>
    <x v="3"/>
    <m/>
    <n v="3000"/>
    <n v="-1162843.75"/>
    <s v="i6"/>
    <s v="16.BED.01.0001"/>
    <x v="0"/>
    <s v="CONGO"/>
    <s v="α"/>
  </r>
  <r>
    <d v="2016-01-12T00:00:00"/>
    <s v="Achat de la bière"/>
    <x v="11"/>
    <x v="3"/>
    <m/>
    <n v="2600"/>
    <n v="-1165443.75"/>
    <s v="i6"/>
    <s v="16.BED.01.0005"/>
    <x v="0"/>
    <s v="CONGO"/>
    <s v="ok"/>
  </r>
  <r>
    <d v="2016-01-13T00:00:00"/>
    <s v="Food allowance:1 jour ,i6 p/n"/>
    <x v="3"/>
    <x v="3"/>
    <m/>
    <n v="5000"/>
    <n v="-1170443.75"/>
    <s v="i6"/>
    <s v="16.BED.01.0002"/>
    <x v="0"/>
    <s v="CONGO"/>
    <s v="£"/>
  </r>
  <r>
    <d v="2016-01-13T00:00:00"/>
    <s v="Transport local:hotel-la ville-tie-tie-fouarre-gd marche-tie-tie-hotel"/>
    <x v="0"/>
    <x v="3"/>
    <m/>
    <n v="3000"/>
    <n v="-1173443.75"/>
    <s v="i6"/>
    <s v="16.BED.01.0001"/>
    <x v="0"/>
    <s v="CONGO"/>
    <s v="α"/>
  </r>
  <r>
    <d v="2016-01-13T00:00:00"/>
    <s v="Achat Billet vol,i6"/>
    <x v="1"/>
    <x v="3"/>
    <m/>
    <n v="36450"/>
    <n v="-1209893.75"/>
    <s v="i6"/>
    <s v="16.BED.01.0004"/>
    <x v="0"/>
    <s v="CONGO"/>
    <s v="o"/>
  </r>
  <r>
    <d v="2016-01-14T00:00:00"/>
    <s v="Food allowance:1 jour ,i6 p/n"/>
    <x v="3"/>
    <x v="3"/>
    <m/>
    <n v="5000"/>
    <n v="-1214893.75"/>
    <s v="i6"/>
    <s v="16.BED.01.0002"/>
    <x v="0"/>
    <s v="CONGO"/>
    <s v="£"/>
  </r>
  <r>
    <d v="2016-01-14T00:00:00"/>
    <s v="Transport local:hotel-la ville-tie-tie-port- grd marche-foire-tie-tie-hotel"/>
    <x v="0"/>
    <x v="3"/>
    <m/>
    <n v="5000"/>
    <n v="-1219893.75"/>
    <s v="i6"/>
    <s v="16.BED.01.0001"/>
    <x v="0"/>
    <s v="CONGO"/>
    <s v="α"/>
  </r>
  <r>
    <d v="2016-01-14T00:00:00"/>
    <s v="Achat de la bière"/>
    <x v="11"/>
    <x v="3"/>
    <m/>
    <n v="3600"/>
    <n v="-1223493.75"/>
    <s v="i6"/>
    <s v="16.BED.01.0005"/>
    <x v="0"/>
    <s v="CONGO"/>
    <s v="ok"/>
  </r>
  <r>
    <d v="2016-01-14T00:00:00"/>
    <s v="Maison -semaine afr-dep de brazza-direction mtn-office"/>
    <x v="0"/>
    <x v="1"/>
    <m/>
    <n v="4000"/>
    <n v="-1227493.75"/>
    <s v="Bérényce"/>
    <s v="16.MIA.01.0001"/>
    <x v="0"/>
    <s v="CONGO"/>
    <s v="ɣ"/>
  </r>
  <r>
    <d v="2016-01-14T00:00:00"/>
    <s v="Internet du mois"/>
    <x v="5"/>
    <x v="1"/>
    <m/>
    <n v="10000"/>
    <n v="-1237493.75"/>
    <s v="Bérényce"/>
    <s v="16.MIA.01.0009"/>
    <x v="0"/>
    <s v="CONGO"/>
    <s v="o"/>
  </r>
  <r>
    <d v="2016-01-15T00:00:00"/>
    <s v="Food allowance:1 jour ,i6 p/n"/>
    <x v="3"/>
    <x v="3"/>
    <m/>
    <n v="5000"/>
    <n v="-1242493.75"/>
    <s v="i6"/>
    <s v="16.BED.01.0002"/>
    <x v="0"/>
    <s v="CONGO"/>
    <s v="£"/>
  </r>
  <r>
    <d v="2016-01-15T00:00:00"/>
    <s v="Transport local:hotel-la ville-tie-tie-port-hotel-tie-tie-hotel"/>
    <x v="0"/>
    <x v="3"/>
    <m/>
    <n v="4500"/>
    <n v="-1246993.75"/>
    <s v="i6"/>
    <s v="16.BED.01.0001"/>
    <x v="0"/>
    <s v="CONGO"/>
    <s v="α"/>
  </r>
  <r>
    <d v="2016-01-15T00:00:00"/>
    <s v="HP122 couleur &amp; classeur"/>
    <x v="6"/>
    <x v="2"/>
    <m/>
    <n v="22500"/>
    <n v="-1269493.75"/>
    <s v="Stirve "/>
    <s v="16.MOU.01.0008"/>
    <x v="0"/>
    <s v="CONGO"/>
    <s v="o"/>
  </r>
  <r>
    <d v="2016-01-15T00:00:00"/>
    <s v="Déplacement taxi "/>
    <x v="0"/>
    <x v="0"/>
    <m/>
    <n v="4000"/>
    <n v="-1273493.75"/>
    <s v="Stirve "/>
    <s v="16.MOU.01.0001"/>
    <x v="0"/>
    <s v="CONGO"/>
    <s v="Ω"/>
  </r>
  <r>
    <d v="2016-01-15T00:00:00"/>
    <s v="Passport julvain"/>
    <x v="8"/>
    <x v="1"/>
    <m/>
    <n v="50000"/>
    <n v="-1323493.75"/>
    <s v="Julvain"/>
    <s v="16.MIS.01.0006"/>
    <x v="0"/>
    <s v="CONGO"/>
    <s v="o"/>
  </r>
  <r>
    <d v="2016-01-15T00:00:00"/>
    <s v="Office-Prefecture-Office julvain"/>
    <x v="0"/>
    <x v="1"/>
    <m/>
    <n v="2000"/>
    <n v="-1325493.75"/>
    <s v="Julvain"/>
    <s v="16.MIS.01.0001"/>
    <x v="0"/>
    <s v="CONGO"/>
    <s v="×"/>
  </r>
  <r>
    <d v="2016-01-15T00:00:00"/>
    <s v="Publication d'un article coup de gueule sur le cas de dolisie"/>
    <x v="10"/>
    <x v="4"/>
    <m/>
    <n v="40000"/>
    <n v="-1365493.75"/>
    <s v="Bérényce"/>
    <s v="16.MIA.01.0001"/>
    <x v="0"/>
    <s v="CONGO"/>
    <s v="o"/>
  </r>
  <r>
    <d v="2016-01-16T00:00:00"/>
    <s v="Activation forfait internet "/>
    <x v="5"/>
    <x v="2"/>
    <m/>
    <n v="20000"/>
    <n v="-1385493.75"/>
    <s v="Stirve "/>
    <s v="16.INT.01.0002"/>
    <x v="0"/>
    <s v="CONGO"/>
    <s v="o"/>
  </r>
  <r>
    <d v="2016-01-16T00:00:00"/>
    <s v="Déplacement taxi Rheena;Berenyce &amp; Stirve"/>
    <x v="0"/>
    <x v="0"/>
    <m/>
    <n v="12000"/>
    <n v="-1397493.75"/>
    <s v="Stirve "/>
    <s v="16.MOU.01.0001"/>
    <x v="0"/>
    <s v="CONGO"/>
    <s v="Ω"/>
  </r>
  <r>
    <d v="2016-01-16T00:00:00"/>
    <s v="Recharge MTN"/>
    <x v="2"/>
    <x v="2"/>
    <m/>
    <n v="100000"/>
    <n v="-1497493.75"/>
    <s v="Stirve "/>
    <s v="16.TEL.01.0002"/>
    <x v="0"/>
    <s v="CONGO"/>
    <s v="o"/>
  </r>
  <r>
    <d v="2016-01-16T00:00:00"/>
    <s v="Food allowance:1 jour ,i6 p/n"/>
    <x v="3"/>
    <x v="3"/>
    <m/>
    <n v="5000"/>
    <n v="-1502493.75"/>
    <s v="i6"/>
    <s v="16.BED.01.0002"/>
    <x v="0"/>
    <s v="CONGO"/>
    <s v="£"/>
  </r>
  <r>
    <d v="2016-01-16T00:00:00"/>
    <s v="Transport local:hotel-la ville-grand marche-port-"/>
    <x v="0"/>
    <x v="3"/>
    <m/>
    <n v="3750"/>
    <n v="-1506243.75"/>
    <s v="i6"/>
    <s v="16.BED.01.0001"/>
    <x v="0"/>
    <s v="CONGO"/>
    <s v="α"/>
  </r>
  <r>
    <d v="2016-01-16T00:00:00"/>
    <s v="Maison-office-Aeroport-restaurant-case de passage-maison"/>
    <x v="0"/>
    <x v="1"/>
    <m/>
    <n v="4500"/>
    <n v="-1510743.75"/>
    <s v="Bérényce"/>
    <s v="16.MIA.01.0001"/>
    <x v="0"/>
    <s v="CONGO"/>
    <s v="ɣ"/>
  </r>
  <r>
    <d v="2016-01-17T00:00:00"/>
    <s v="Hotel:11 nuitees i6 en mission à p/n"/>
    <x v="3"/>
    <x v="3"/>
    <m/>
    <n v="165000"/>
    <n v="-1675743.75"/>
    <s v="i6"/>
    <s v="16.BED.01.0003"/>
    <x v="0"/>
    <s v="CONGO"/>
    <s v="o"/>
  </r>
  <r>
    <d v="2016-01-17T00:00:00"/>
    <s v="Food allowance:1 jour ,i6 p/n"/>
    <x v="3"/>
    <x v="3"/>
    <m/>
    <n v="5000"/>
    <n v="-1680743.75"/>
    <s v="i6"/>
    <s v="16.BED.01.0002"/>
    <x v="0"/>
    <s v="CONGO"/>
    <s v="£"/>
  </r>
  <r>
    <d v="2016-01-17T00:00:00"/>
    <s v="Transport local:hotel-fd-tie-tie-aeroport-total-maison"/>
    <x v="0"/>
    <x v="3"/>
    <m/>
    <n v="7000"/>
    <n v="-1687743.75"/>
    <s v="i6"/>
    <s v="16.BED.01.0001"/>
    <x v="0"/>
    <s v="CONGO"/>
    <s v="α"/>
  </r>
  <r>
    <d v="2016-01-17T00:00:00"/>
    <s v="Remb. Frais visa Reena"/>
    <x v="12"/>
    <x v="2"/>
    <m/>
    <n v="100000"/>
    <n v="-1787743.75"/>
    <s v="Stirve"/>
    <s v="16.NAB.01.0013"/>
    <x v="0"/>
    <s v="CONGO"/>
    <s v="o"/>
  </r>
  <r>
    <d v="2016-01-17T00:00:00"/>
    <s v="Feeding "/>
    <x v="3"/>
    <x v="3"/>
    <m/>
    <n v="38500"/>
    <n v="-1826243.75"/>
    <s v="Stirve"/>
    <s v="16.NAB.01.0013"/>
    <x v="0"/>
    <s v="CONGO"/>
    <s v="o"/>
  </r>
  <r>
    <d v="2016-01-17T00:00:00"/>
    <s v="Déplacement taxi-Stirve"/>
    <x v="0"/>
    <x v="0"/>
    <m/>
    <n v="5000"/>
    <n v="-1831243.75"/>
    <s v="Stirve "/>
    <s v="16.MOU.01.0001"/>
    <x v="0"/>
    <s v="CONGO"/>
    <s v="Ω"/>
  </r>
  <r>
    <d v="2016-01-17T00:00:00"/>
    <s v="Maison-case de passage-ville-maison"/>
    <x v="0"/>
    <x v="1"/>
    <m/>
    <n v="3000"/>
    <n v="-1834243.75"/>
    <s v="Bérényce"/>
    <s v="16.MIA.01.0001"/>
    <x v="0"/>
    <s v="CONGO"/>
    <s v="ɣ"/>
  </r>
  <r>
    <d v="2016-01-18T00:00:00"/>
    <s v="Déplacement en ville"/>
    <x v="0"/>
    <x v="0"/>
    <m/>
    <n v="15000"/>
    <n v="-1849243.75"/>
    <s v="Stirve"/>
    <s v="16.MOU.01.0001"/>
    <x v="0"/>
    <s v="CONGO"/>
    <s v="Ω"/>
  </r>
  <r>
    <d v="2016-01-18T00:00:00"/>
    <s v="Déplacement et autres frais Nicolas"/>
    <x v="0"/>
    <x v="3"/>
    <m/>
    <n v="25000"/>
    <n v="-1874243.75"/>
    <s v="Stirve"/>
    <s v="16.CHA.01.0001"/>
    <x v="0"/>
    <s v="CONGO"/>
    <s v="o"/>
  </r>
  <r>
    <d v="2016-01-18T00:00:00"/>
    <s v="Food allowance Reena"/>
    <x v="3"/>
    <x v="3"/>
    <m/>
    <n v="25000"/>
    <n v="-1899243.75"/>
    <s v="Stirve"/>
    <s v="16.NAB.01.0013"/>
    <x v="0"/>
    <s v="CONGO"/>
    <s v="o"/>
  </r>
  <r>
    <d v="2016-01-18T00:00:00"/>
    <s v="Déplacement taxi-Stirve"/>
    <x v="0"/>
    <x v="0"/>
    <m/>
    <n v="5000"/>
    <n v="-1904243.75"/>
    <s v="Stirve "/>
    <s v="16.MOU.01.0001"/>
    <x v="0"/>
    <s v="CONGO"/>
    <s v="Ω"/>
  </r>
  <r>
    <d v="2016-01-18T00:00:00"/>
    <s v="Taxi"/>
    <x v="0"/>
    <x v="3"/>
    <m/>
    <n v="8500"/>
    <n v="-1912743.75"/>
    <s v="Stirve"/>
    <s v="16.MOU.01.0001"/>
    <x v="0"/>
    <s v="CONGO"/>
    <s v="Ω"/>
  </r>
  <r>
    <d v="2016-01-18T00:00:00"/>
    <s v="Activation forfait internet "/>
    <x v="5"/>
    <x v="2"/>
    <m/>
    <n v="19600"/>
    <n v="-1932343.75"/>
    <s v="Stirve "/>
    <s v="16.INT.01.0002"/>
    <x v="0"/>
    <s v="CONGO"/>
    <s v="o"/>
  </r>
  <r>
    <d v="2016-01-18T00:00:00"/>
    <s v="Déplacement taxi-Stirve"/>
    <x v="0"/>
    <x v="0"/>
    <m/>
    <n v="2000"/>
    <n v="-1934343.75"/>
    <s v="Stirve "/>
    <s v="16.MOU.01.0001"/>
    <x v="0"/>
    <s v="CONGO"/>
    <s v="Ω"/>
  </r>
  <r>
    <d v="2016-01-18T00:00:00"/>
    <s v="Office-Resta-Office-Domicile (Tard)"/>
    <x v="0"/>
    <x v="1"/>
    <m/>
    <n v="5000"/>
    <n v="-1939343.75"/>
    <s v="Julvain"/>
    <s v="16.MIS.01.0001"/>
    <x v="0"/>
    <s v="CONGO"/>
    <s v="×"/>
  </r>
  <r>
    <d v="2016-01-18T00:00:00"/>
    <s v="Achat de boissons"/>
    <x v="11"/>
    <x v="1"/>
    <m/>
    <n v="5000"/>
    <n v="-1944343.75"/>
    <s v="Julvain"/>
    <s v="16.MIS.01.0007"/>
    <x v="0"/>
    <s v="CONGO"/>
    <s v="o"/>
  </r>
  <r>
    <d v="2016-01-18T00:00:00"/>
    <s v="Office-Prefecture-Office julvain"/>
    <x v="0"/>
    <x v="1"/>
    <m/>
    <n v="2000"/>
    <n v="-1946343.75"/>
    <s v="Julvain"/>
    <s v="16.MIS.01.0001"/>
    <x v="0"/>
    <s v="CONGO"/>
    <s v="×"/>
  </r>
  <r>
    <d v="2016-01-18T00:00:00"/>
    <s v="Transport local:maison-palf-case-palf-maison"/>
    <x v="0"/>
    <x v="3"/>
    <m/>
    <n v="4500"/>
    <n v="-1950843.75"/>
    <s v="i6"/>
    <s v="16.BED.01.0001"/>
    <x v="0"/>
    <s v="CONGO"/>
    <s v="α"/>
  </r>
  <r>
    <d v="2016-01-18T00:00:00"/>
    <s v="Transport local:maison-palf-case-palf-mtn-palf-maison"/>
    <x v="0"/>
    <x v="3"/>
    <m/>
    <n v="6000"/>
    <n v="-1956843.75"/>
    <s v="i6"/>
    <s v="16.BED.01.0001"/>
    <x v="0"/>
    <s v="CONGO"/>
    <s v="α"/>
  </r>
  <r>
    <d v="2016-01-18T00:00:00"/>
    <s v="Transport local:maison-palf-case-palf-maison"/>
    <x v="0"/>
    <x v="3"/>
    <m/>
    <n v="4500"/>
    <n v="-1961343.75"/>
    <s v="i6"/>
    <s v="16.BED.01.0001"/>
    <x v="0"/>
    <s v="CONGO"/>
    <s v="α"/>
  </r>
  <r>
    <d v="2016-01-18T00:00:00"/>
    <s v="Maison-Direction mtn-office-MAE-office-maison"/>
    <x v="0"/>
    <x v="1"/>
    <m/>
    <n v="5500"/>
    <n v="-1966843.75"/>
    <s v="Bérényce"/>
    <s v="16.MIA.01.0001"/>
    <x v="0"/>
    <s v="CONGO"/>
    <s v="ɣ"/>
  </r>
  <r>
    <d v="2016-01-18T00:00:00"/>
    <s v="Legalisation"/>
    <x v="6"/>
    <x v="2"/>
    <m/>
    <n v="2500"/>
    <n v="-1969343.75"/>
    <s v="Bérényce"/>
    <s v="16.MIA.01.0008"/>
    <x v="0"/>
    <s v="CONGO"/>
    <s v="o"/>
  </r>
  <r>
    <d v="2016-01-19T00:00:00"/>
    <s v="Transport local:maison-palf-mikalou-palf-maison"/>
    <x v="0"/>
    <x v="3"/>
    <m/>
    <n v="5000"/>
    <n v="-1974343.75"/>
    <s v="i6"/>
    <s v="16.BED.01.0001"/>
    <x v="0"/>
    <s v="CONGO"/>
    <s v="α"/>
  </r>
  <r>
    <d v="2016-01-19T00:00:00"/>
    <s v="Office-Domicile-Office (urgence)"/>
    <x v="0"/>
    <x v="1"/>
    <m/>
    <n v="4000"/>
    <n v="-1978343.75"/>
    <s v="Julvain"/>
    <s v="16.MIS.01.0001"/>
    <x v="0"/>
    <s v="CONGO"/>
    <s v="×"/>
  </r>
  <r>
    <d v="2016-01-19T00:00:00"/>
    <s v="Office-Resto-Office"/>
    <x v="0"/>
    <x v="1"/>
    <m/>
    <n v="2000"/>
    <n v="-1980343.75"/>
    <s v="Julvain"/>
    <s v="16.MIS.01.0001"/>
    <x v="0"/>
    <s v="CONGO"/>
    <s v="×"/>
  </r>
  <r>
    <d v="2016-01-19T00:00:00"/>
    <s v="Office-Domicile (Tard)"/>
    <x v="0"/>
    <x v="1"/>
    <m/>
    <n v="3000"/>
    <n v="-1983343.75"/>
    <s v="Julvain"/>
    <s v="16.MIS.01.0001"/>
    <x v="0"/>
    <s v="CONGO"/>
    <s v="×"/>
  </r>
  <r>
    <d v="2016-01-19T00:00:00"/>
    <s v="SMS charges Dec 2015-UBA"/>
    <x v="7"/>
    <x v="2"/>
    <m/>
    <n v="2378"/>
    <n v="-1985721.75"/>
    <s v="UBA"/>
    <s v="16.UBA.01.0014"/>
    <x v="0"/>
    <s v="CONGO"/>
    <m/>
  </r>
  <r>
    <d v="2016-01-19T00:00:00"/>
    <s v="Déplacement taxi-Stirve"/>
    <x v="0"/>
    <x v="0"/>
    <m/>
    <n v="3000"/>
    <n v="-1988721.75"/>
    <s v="Stirve "/>
    <s v="16.MOU.01.0001"/>
    <x v="0"/>
    <s v="CONGO"/>
    <s v="Ω"/>
  </r>
  <r>
    <d v="2016-01-19T00:00:00"/>
    <s v="HP122; Boisson &amp; outils d'entretien"/>
    <x v="6"/>
    <x v="2"/>
    <m/>
    <n v="73400"/>
    <n v="-2062121.75"/>
    <s v="Stirve "/>
    <s v="16.MOU.01.0008"/>
    <x v="0"/>
    <s v="CONGO"/>
    <s v="o"/>
  </r>
  <r>
    <d v="2016-01-19T00:00:00"/>
    <s v="Office-semaine afr-mesange-office"/>
    <x v="0"/>
    <x v="1"/>
    <m/>
    <n v="3000"/>
    <n v="-2065121.75"/>
    <s v="Bérényce"/>
    <s v="16.MIA.01.0001"/>
    <x v="0"/>
    <s v="CONGO"/>
    <s v="ɣ"/>
  </r>
  <r>
    <d v="2016-01-19T00:00:00"/>
    <s v="Complement des frais sur la publication"/>
    <x v="10"/>
    <x v="4"/>
    <m/>
    <n v="20000"/>
    <n v="-2085121.75"/>
    <s v="Bérényce"/>
    <s v="16.MIA.01.0005"/>
    <x v="0"/>
    <s v="CONGO"/>
    <s v="o"/>
  </r>
  <r>
    <d v="2016-01-20T00:00:00"/>
    <s v="Déplacement taxi-Stirve"/>
    <x v="0"/>
    <x v="0"/>
    <m/>
    <n v="3000"/>
    <n v="-2088121.75"/>
    <s v="Stirve "/>
    <s v="16.MOU.01.0001"/>
    <x v="0"/>
    <s v="CONGO"/>
    <s v="Ω"/>
  </r>
  <r>
    <d v="2016-01-20T00:00:00"/>
    <s v="Food allowance Rheena (10 jours)"/>
    <x v="3"/>
    <x v="3"/>
    <m/>
    <n v="100000"/>
    <n v="-2188121.75"/>
    <s v="Stirve"/>
    <s v="16.NAB.01.0013"/>
    <x v="0"/>
    <s v="CONGO"/>
    <s v="o"/>
  </r>
  <r>
    <d v="2016-01-20T00:00:00"/>
    <s v="Frais d'entretien bureau PALF"/>
    <x v="13"/>
    <x v="2"/>
    <m/>
    <n v="19800"/>
    <n v="-2207921.75"/>
    <s v="Stirve "/>
    <s v="16.MOU.01.0008"/>
    <x v="0"/>
    <s v="CONGO"/>
    <s v="o"/>
  </r>
  <r>
    <d v="2016-01-20T00:00:00"/>
    <s v="Jus et Cristal"/>
    <x v="8"/>
    <x v="2"/>
    <m/>
    <n v="3400"/>
    <n v="-2211321.75"/>
    <s v="Stirve"/>
    <s v="16.MOU.01.0013"/>
    <x v="0"/>
    <s v="CONGO"/>
    <s v="o"/>
  </r>
  <r>
    <d v="2016-01-20T00:00:00"/>
    <s v="Office-Restaurant-Office (Nicolas et julvain)"/>
    <x v="0"/>
    <x v="1"/>
    <m/>
    <n v="2000"/>
    <n v="-2213321.75"/>
    <s v="Julvain"/>
    <s v="16.MIS.01.0001"/>
    <x v="0"/>
    <s v="CONGO"/>
    <s v="×"/>
  </r>
  <r>
    <d v="2016-01-20T00:00:00"/>
    <s v="Achat boissons"/>
    <x v="11"/>
    <x v="1"/>
    <m/>
    <n v="5600"/>
    <n v="-2218921.75"/>
    <s v="Julvain"/>
    <s v="16.MIS.01.0007"/>
    <x v="0"/>
    <s v="CONGO"/>
    <s v="o"/>
  </r>
  <r>
    <d v="2016-01-20T00:00:00"/>
    <s v="Transport local:maison-palf-mikalou-palf-case-maison"/>
    <x v="0"/>
    <x v="3"/>
    <m/>
    <n v="5000"/>
    <n v="-2223921.75"/>
    <s v="i6"/>
    <s v="16.BED.01.0001"/>
    <x v="0"/>
    <s v="CONGO"/>
    <s v="α"/>
  </r>
  <r>
    <d v="2016-01-20T00:00:00"/>
    <s v="Bureau top-MAE-office-ULC-UIB-office"/>
    <x v="0"/>
    <x v="1"/>
    <m/>
    <n v="5000"/>
    <n v="-2228921.75"/>
    <s v="Bérényce"/>
    <s v="16.MIA.01.0001"/>
    <x v="0"/>
    <s v="CONGO"/>
    <s v="ɣ"/>
  </r>
  <r>
    <d v="2016-01-21T00:00:00"/>
    <s v="Transport local:maison-palf-la gard-mikalou-palf-case-maison"/>
    <x v="0"/>
    <x v="3"/>
    <m/>
    <n v="4000"/>
    <n v="-2232921.75"/>
    <s v="i6"/>
    <s v="16.BED.01.0001"/>
    <x v="0"/>
    <s v="CONGO"/>
    <s v="α"/>
  </r>
  <r>
    <d v="2016-01-21T00:00:00"/>
    <s v="Office-Restaurant-Office (Nicolas et julvain)"/>
    <x v="0"/>
    <x v="1"/>
    <m/>
    <n v="2000"/>
    <n v="-2234921.75"/>
    <s v="Julvain"/>
    <s v="16.MIS.01.0001"/>
    <x v="0"/>
    <s v="CONGO"/>
    <s v="×"/>
  </r>
  <r>
    <d v="2016-01-21T00:00:00"/>
    <s v="Achat carte Mtn julvain"/>
    <x v="2"/>
    <x v="1"/>
    <m/>
    <n v="1000"/>
    <n v="-2235921.75"/>
    <s v="Julvain"/>
    <s v="16.MIS.01.0004"/>
    <x v="0"/>
    <s v="CONGO"/>
    <s v="o"/>
  </r>
  <r>
    <d v="2016-01-21T00:00:00"/>
    <s v="Achat de de boissons "/>
    <x v="11"/>
    <x v="1"/>
    <m/>
    <n v="2000"/>
    <n v="-2237921.75"/>
    <s v="Julvain"/>
    <s v="16.MIS.01.0007"/>
    <x v="0"/>
    <s v="CONGO"/>
    <s v="o"/>
  </r>
  <r>
    <d v="2016-01-21T00:00:00"/>
    <s v="Déplacement et autres frais Nicolas"/>
    <x v="0"/>
    <x v="3"/>
    <m/>
    <n v="25000"/>
    <n v="-2262921.75"/>
    <s v="Stirve"/>
    <s v="16.CHA.01.0001"/>
    <x v="0"/>
    <s v="CONGO"/>
    <s v="o"/>
  </r>
  <r>
    <d v="2016-01-21T00:00:00"/>
    <s v="Déplacement taxi-Stirve"/>
    <x v="0"/>
    <x v="0"/>
    <m/>
    <n v="8000"/>
    <n v="-2270921.75"/>
    <s v="Stirve "/>
    <s v="16.MOU.01.0001"/>
    <x v="0"/>
    <s v="CONGO"/>
    <s v="Ω"/>
  </r>
  <r>
    <d v="2016-01-21T00:00:00"/>
    <s v="Billets avion Bzv-Pnr  Julvain "/>
    <x v="1"/>
    <x v="1"/>
    <m/>
    <n v="67300"/>
    <n v="-2338221.75"/>
    <s v="Stirve"/>
    <s v="16.MOU.01.0002"/>
    <x v="0"/>
    <s v="CONGO"/>
    <s v="o"/>
  </r>
  <r>
    <d v="2016-01-21T00:00:00"/>
    <s v="Food"/>
    <x v="3"/>
    <x v="2"/>
    <m/>
    <n v="5000"/>
    <n v="-2343221.75"/>
    <s v="Stirve"/>
    <s v="16.MOU.01.0013"/>
    <x v="0"/>
    <s v="CONGO"/>
    <s v="o"/>
  </r>
  <r>
    <d v="2016-01-21T00:00:00"/>
    <s v="transport local: maison-guest passage, PALF-maison"/>
    <x v="0"/>
    <x v="3"/>
    <m/>
    <n v="2000"/>
    <n v="-2345221.75"/>
    <s v="Ruddy"/>
    <s v="16.MPA.01.0001"/>
    <x v="0"/>
    <s v="CONGO"/>
    <s v="π"/>
  </r>
  <r>
    <d v="2016-01-21T00:00:00"/>
    <s v="Office-pharmacie-office-hopital-maison"/>
    <x v="0"/>
    <x v="1"/>
    <m/>
    <n v="4000"/>
    <n v="-2349221.75"/>
    <s v="Bérényce"/>
    <s v="16.MIA.01.0001"/>
    <x v="0"/>
    <s v="CONGO"/>
    <s v="ɣ"/>
  </r>
  <r>
    <d v="2016-01-22T00:00:00"/>
    <s v="transport local: maison-PALF, PALF-maison"/>
    <x v="0"/>
    <x v="3"/>
    <m/>
    <n v="2000"/>
    <n v="-2351221.75"/>
    <s v="Ruddy"/>
    <s v="16.MPA.01.0001"/>
    <x v="0"/>
    <s v="CONGO"/>
    <s v="π"/>
  </r>
  <r>
    <d v="2016-01-22T00:00:00"/>
    <s v="Déplacement taxi-Stirve"/>
    <x v="0"/>
    <x v="0"/>
    <m/>
    <n v="5000"/>
    <n v="-2356221.75"/>
    <s v="Stirve "/>
    <s v="16.MOU.01.0001"/>
    <x v="0"/>
    <s v="CONGO"/>
    <s v="Ω"/>
  </r>
  <r>
    <d v="2016-01-22T00:00:00"/>
    <s v="Telephone Blackberry 9900"/>
    <x v="14"/>
    <x v="2"/>
    <m/>
    <n v="325000"/>
    <n v="-2681221.75"/>
    <s v="Stirve "/>
    <s v="16.MOU.01.0008"/>
    <x v="0"/>
    <s v="CONGO"/>
    <s v="o"/>
  </r>
  <r>
    <d v="2016-01-22T00:00:00"/>
    <s v="Domicile-Aeroport (Bzv)"/>
    <x v="0"/>
    <x v="1"/>
    <m/>
    <n v="3000"/>
    <n v="-2684221.75"/>
    <s v="Julvain"/>
    <s v="16.MIS.01.0001"/>
    <x v="0"/>
    <s v="CONGO"/>
    <s v="×"/>
  </r>
  <r>
    <d v="2016-01-22T00:00:00"/>
    <s v="Aeroport-Hotel-Cabinet Avocat-DDEFPK"/>
    <x v="0"/>
    <x v="1"/>
    <m/>
    <n v="2500"/>
    <n v="-2686721.75"/>
    <s v="Julvain"/>
    <s v="16.MIS.01.0001"/>
    <x v="0"/>
    <s v="CONGO"/>
    <s v="×"/>
  </r>
  <r>
    <d v="2016-01-22T00:00:00"/>
    <s v="DDEFPK-TGI-Hotel"/>
    <x v="0"/>
    <x v="1"/>
    <m/>
    <n v="2000"/>
    <n v="-2688721.75"/>
    <s v="Julvain"/>
    <s v="16.MIS.01.0001"/>
    <x v="0"/>
    <s v="CONGO"/>
    <s v="×"/>
  </r>
  <r>
    <d v="2016-01-22T00:00:00"/>
    <s v="Achat carte Mtn julvain"/>
    <x v="2"/>
    <x v="1"/>
    <m/>
    <n v="1000"/>
    <n v="-2689721.75"/>
    <s v="Julvain"/>
    <s v="16.MIS.01.0004"/>
    <x v="0"/>
    <s v="CONGO"/>
    <s v="o"/>
  </r>
  <r>
    <d v="2016-01-22T00:00:00"/>
    <s v="Hotel"/>
    <x v="3"/>
    <x v="1"/>
    <m/>
    <n v="15000"/>
    <n v="-2704721.75"/>
    <s v="Julvain"/>
    <s v="16.MIS.O1.0003"/>
    <x v="0"/>
    <s v="CONGO"/>
    <s v="o"/>
  </r>
  <r>
    <d v="2016-01-22T00:00:00"/>
    <s v="Transport local:maison-palf-la -mikalou-palf--maison"/>
    <x v="0"/>
    <x v="3"/>
    <m/>
    <n v="3000"/>
    <n v="-2707721.75"/>
    <s v="i6"/>
    <s v="16.BED.01.0001"/>
    <x v="0"/>
    <s v="CONGO"/>
    <s v="α"/>
  </r>
  <r>
    <d v="2016-01-23T00:00:00"/>
    <s v="Impression du document trust building et le development de photos"/>
    <x v="11"/>
    <x v="3"/>
    <m/>
    <n v="7000"/>
    <n v="-2714721.75"/>
    <s v="i6"/>
    <s v="16.BED.01.0005"/>
    <x v="0"/>
    <s v="CONGO"/>
    <s v="ok"/>
  </r>
  <r>
    <d v="2016-01-23T00:00:00"/>
    <s v="Hotel-Aeroprt Pointe noire"/>
    <x v="0"/>
    <x v="1"/>
    <m/>
    <n v="1000"/>
    <n v="-2715721.75"/>
    <s v="Julvain"/>
    <s v="16.MIS.01.0001"/>
    <x v="0"/>
    <s v="CONGO"/>
    <s v="×"/>
  </r>
  <r>
    <d v="2016-01-23T00:00:00"/>
    <s v="Aeroport-Domicile"/>
    <x v="0"/>
    <x v="1"/>
    <m/>
    <n v="3000"/>
    <n v="-2718721.75"/>
    <s v="Julvain"/>
    <s v="16.MIS.01.0001"/>
    <x v="0"/>
    <s v="CONGO"/>
    <s v="×"/>
  </r>
  <r>
    <d v="2016-01-23T00:00:00"/>
    <s v="Frais courses taxi "/>
    <x v="0"/>
    <x v="0"/>
    <m/>
    <n v="9000"/>
    <n v="-2727721.75"/>
    <s v="Stirve "/>
    <s v="16.MOU.01.0001"/>
    <x v="0"/>
    <s v="CONGO"/>
    <s v="o"/>
  </r>
  <r>
    <d v="2016-01-23T00:00:00"/>
    <s v="Déplacement taxi-Stirve"/>
    <x v="0"/>
    <x v="0"/>
    <m/>
    <n v="22500"/>
    <n v="-2750221.75"/>
    <s v="Stirve "/>
    <s v="16.MOU.01.0001"/>
    <x v="0"/>
    <s v="CONGO"/>
    <s v="Ω"/>
  </r>
  <r>
    <d v="2016-01-24T00:00:00"/>
    <s v="Food allowance Rheena (10 jours): 29/01 to 07/02"/>
    <x v="3"/>
    <x v="3"/>
    <m/>
    <n v="100000"/>
    <n v="-2850221.75"/>
    <s v="Stirve"/>
    <s v="16.NAB.01.0013"/>
    <x v="0"/>
    <s v="CONGO"/>
    <s v="o"/>
  </r>
  <r>
    <d v="2016-01-24T00:00:00"/>
    <s v="Food allowance"/>
    <x v="3"/>
    <x v="1"/>
    <m/>
    <n v="10000"/>
    <n v="-2860221.75"/>
    <s v="Julvain"/>
    <s v="16.MIS.01.0002"/>
    <x v="0"/>
    <s v="CONGO"/>
    <s v="o"/>
  </r>
  <r>
    <d v="2016-01-24T00:00:00"/>
    <s v="Déplacement taxi-Stirve"/>
    <x v="0"/>
    <x v="0"/>
    <m/>
    <n v="10500"/>
    <n v="-2870721.75"/>
    <s v="Stirve "/>
    <s v="16.MOU.01.0001"/>
    <x v="0"/>
    <s v="CONGO"/>
    <s v="Ω"/>
  </r>
  <r>
    <d v="2016-01-25T00:00:00"/>
    <s v="Déplacement taxi-Stirve"/>
    <x v="0"/>
    <x v="0"/>
    <m/>
    <n v="6500"/>
    <n v="-2877221.75"/>
    <s v="Stirve "/>
    <s v="16.MOU.01.0001"/>
    <x v="0"/>
    <s v="CONGO"/>
    <s v="Ω"/>
  </r>
  <r>
    <d v="2016-01-25T00:00:00"/>
    <s v="Office-Agence Ethiopiane-Office"/>
    <x v="0"/>
    <x v="1"/>
    <m/>
    <n v="2000"/>
    <n v="-2879221.75"/>
    <s v="Julvain"/>
    <s v="16.MIS.01.0001"/>
    <x v="0"/>
    <s v="CONGO"/>
    <s v="×"/>
  </r>
  <r>
    <d v="2016-01-25T00:00:00"/>
    <s v="Office-Mtn-Office"/>
    <x v="0"/>
    <x v="1"/>
    <m/>
    <n v="2000"/>
    <n v="-2881221.75"/>
    <s v="Julvain"/>
    <s v="16.MIS.01.0001"/>
    <x v="0"/>
    <s v="CONGO"/>
    <s v="×"/>
  </r>
  <r>
    <d v="2016-01-25T00:00:00"/>
    <s v="transport local: maison-PALF, PALF-maison"/>
    <x v="0"/>
    <x v="3"/>
    <m/>
    <n v="2000"/>
    <n v="-2883221.75"/>
    <s v="Ruddy"/>
    <s v="16.MPA.01.0001"/>
    <x v="0"/>
    <s v="CONGO"/>
    <s v="π"/>
  </r>
  <r>
    <d v="2016-01-25T00:00:00"/>
    <s v="Transport local:maison-palf-moungali-palf-maison"/>
    <x v="0"/>
    <x v="3"/>
    <m/>
    <n v="4000"/>
    <n v="-2887221.75"/>
    <s v="i6"/>
    <s v="16.BED.01.0001"/>
    <x v="0"/>
    <s v="CONGO"/>
    <s v="α"/>
  </r>
  <r>
    <d v="2016-01-26T00:00:00"/>
    <s v="Transport local:maison-palf-case-palf-maison"/>
    <x v="0"/>
    <x v="3"/>
    <m/>
    <n v="4500"/>
    <n v="-2891721.75"/>
    <s v="i6"/>
    <s v="16.BED.01.0001"/>
    <x v="0"/>
    <s v="CONGO"/>
    <s v="α"/>
  </r>
  <r>
    <d v="2016-01-26T00:00:00"/>
    <s v="transport local: maison-PALF, PALF-maison"/>
    <x v="0"/>
    <x v="3"/>
    <m/>
    <n v="2000"/>
    <n v="-2893721.75"/>
    <s v="Ruddy"/>
    <s v="16.MPA.01.0001"/>
    <x v="0"/>
    <s v="CONGO"/>
    <s v="π"/>
  </r>
  <r>
    <d v="2016-01-26T00:00:00"/>
    <s v="Pénalités pour report voyage Nicolas"/>
    <x v="12"/>
    <x v="3"/>
    <m/>
    <n v="60000"/>
    <n v="-2953721.75"/>
    <s v="Stirve"/>
    <s v="16.MOU.01.0005"/>
    <x v="0"/>
    <s v="CONGO"/>
    <s v="o"/>
  </r>
  <r>
    <d v="2016-01-26T00:00:00"/>
    <s v="Cartes de visite et rame de papier"/>
    <x v="6"/>
    <x v="2"/>
    <m/>
    <n v="33500"/>
    <n v="-2987221.75"/>
    <s v="Stirve "/>
    <s v="16.MOU.01.0008"/>
    <x v="0"/>
    <s v="CONGO"/>
    <s v="o"/>
  </r>
  <r>
    <d v="2016-01-26T00:00:00"/>
    <s v="Déplacement taxi-Stirve"/>
    <x v="0"/>
    <x v="0"/>
    <m/>
    <n v="10500"/>
    <n v="-2997721.75"/>
    <s v="Stirve "/>
    <s v="16.MOU.01.0001"/>
    <x v="0"/>
    <s v="CONGO"/>
    <s v="Ω"/>
  </r>
  <r>
    <d v="2016-01-26T00:00:00"/>
    <s v="Recharge MTN"/>
    <x v="2"/>
    <x v="2"/>
    <m/>
    <n v="80000"/>
    <n v="-3077721.75"/>
    <s v="Stirve "/>
    <s v="16.TEL.01.0002"/>
    <x v="0"/>
    <s v="CONGO"/>
    <s v="o"/>
  </r>
  <r>
    <d v="2016-01-26T00:00:00"/>
    <s v="Hebergement &amp; restauration Nicolas"/>
    <x v="3"/>
    <x v="3"/>
    <m/>
    <n v="364800"/>
    <n v="-3442521.75"/>
    <s v="Stirve"/>
    <s v="16.CHA.01.0003"/>
    <x v="0"/>
    <s v="CONGO"/>
    <s v="o"/>
  </r>
  <r>
    <d v="2016-01-26T00:00:00"/>
    <s v="Déplacement taxi-Stirve"/>
    <x v="0"/>
    <x v="0"/>
    <m/>
    <n v="8000"/>
    <n v="-3450521.75"/>
    <s v="Stirve "/>
    <s v="16.MOU.01.0001"/>
    <x v="0"/>
    <s v="CONGO"/>
    <s v="Ω"/>
  </r>
  <r>
    <d v="2016-01-26T00:00:00"/>
    <s v="Achat carte Mtn julvain"/>
    <x v="2"/>
    <x v="1"/>
    <m/>
    <n v="1000"/>
    <n v="-3451521.75"/>
    <s v="Julvain"/>
    <s v="16.MIS.01.0004"/>
    <x v="0"/>
    <s v="CONGO"/>
    <s v="o"/>
  </r>
  <r>
    <d v="2016-01-27T00:00:00"/>
    <s v="2 Etuis Black berry"/>
    <x v="2"/>
    <x v="2"/>
    <m/>
    <n v="4500"/>
    <n v="-3456021.75"/>
    <s v="Stirve "/>
    <s v="16.TEL.01.0002"/>
    <x v="0"/>
    <s v="CONGO"/>
    <s v="o"/>
  </r>
  <r>
    <d v="2016-01-27T00:00:00"/>
    <s v="Déplacement taxi-Stirve"/>
    <x v="0"/>
    <x v="0"/>
    <m/>
    <n v="16000"/>
    <n v="-3472021.75"/>
    <s v="Stirve "/>
    <s v="16.MOU.01.0001"/>
    <x v="0"/>
    <s v="CONGO"/>
    <s v="Ω"/>
  </r>
  <r>
    <d v="2016-01-27T00:00:00"/>
    <s v="transport local: maison-PALF, PALF-maison"/>
    <x v="0"/>
    <x v="3"/>
    <m/>
    <n v="2000"/>
    <n v="-3474021.75"/>
    <s v="Ruddy"/>
    <s v="16.MPA.01.0001"/>
    <x v="0"/>
    <s v="CONGO"/>
    <s v="π"/>
  </r>
  <r>
    <d v="2016-01-27T00:00:00"/>
    <s v=" Achat du charger de  ordinateur"/>
    <x v="14"/>
    <x v="2"/>
    <m/>
    <n v="18000"/>
    <n v="-3492021.75"/>
    <s v="i6"/>
    <s v="16.BED.01.0006"/>
    <x v="0"/>
    <s v="CONGO"/>
    <s v="o"/>
  </r>
  <r>
    <d v="2016-01-27T00:00:00"/>
    <s v="Transport local:maison-palf-la -mikalou-palf--maison"/>
    <x v="0"/>
    <x v="3"/>
    <m/>
    <n v="3000"/>
    <n v="-3495021.75"/>
    <s v="i6"/>
    <s v="16.BED.01.0001"/>
    <x v="0"/>
    <s v="CONGO"/>
    <s v="α"/>
  </r>
  <r>
    <d v="2016-01-27T00:00:00"/>
    <s v="Maison-semaine afr-office"/>
    <x v="0"/>
    <x v="1"/>
    <m/>
    <n v="2000"/>
    <n v="-3497021.75"/>
    <s v="Bérényce"/>
    <s v="16.MIA.01.0001"/>
    <x v="0"/>
    <s v="CONGO"/>
    <s v="ɣ"/>
  </r>
  <r>
    <d v="2016-01-28T00:00:00"/>
    <s v="Transport local:maison-palf-case-palf-maison"/>
    <x v="0"/>
    <x v="3"/>
    <m/>
    <n v="4000"/>
    <n v="-3501021.75"/>
    <s v="i6"/>
    <s v="16.BED.01.0001"/>
    <x v="0"/>
    <s v="CONGO"/>
    <s v="α"/>
  </r>
  <r>
    <d v="2016-01-28T00:00:00"/>
    <s v="transport local: maison-guest passage, PALF-Hotel Royal, PALF-maison"/>
    <x v="0"/>
    <x v="3"/>
    <m/>
    <n v="2000"/>
    <n v="-3503021.75"/>
    <s v="Ruddy"/>
    <s v="16.MPA.01.0001"/>
    <x v="0"/>
    <s v="CONGO"/>
    <s v="π"/>
  </r>
  <r>
    <d v="2016-01-28T00:00:00"/>
    <s v="Déplacement taxi-Stirve"/>
    <x v="0"/>
    <x v="0"/>
    <m/>
    <n v="4500"/>
    <n v="-3507521.75"/>
    <s v="Stirve "/>
    <s v="16.MOU.01.0001"/>
    <x v="0"/>
    <s v="CONGO"/>
    <s v="Ω"/>
  </r>
  <r>
    <d v="2016-01-28T00:00:00"/>
    <s v="Recharge MTN"/>
    <x v="2"/>
    <x v="2"/>
    <m/>
    <n v="4000"/>
    <n v="-3511521.75"/>
    <s v="Stirve "/>
    <s v="16.TEL.01.0002"/>
    <x v="0"/>
    <s v="CONGO"/>
    <s v="o"/>
  </r>
  <r>
    <d v="2016-01-28T00:00:00"/>
    <s v="HP 122 Noir &amp; Rame de papier"/>
    <x v="6"/>
    <x v="2"/>
    <m/>
    <n v="17950"/>
    <n v="-3529471.75"/>
    <s v="Stirve "/>
    <s v="16.MOU.01.0008"/>
    <x v="0"/>
    <s v="CONGO"/>
    <s v="o"/>
  </r>
  <r>
    <d v="2016-01-28T00:00:00"/>
    <s v="Office-Restaurant-Office "/>
    <x v="0"/>
    <x v="1"/>
    <m/>
    <n v="2000"/>
    <n v="-3531471.75"/>
    <s v="Julvain"/>
    <s v="16.MIS.01.0001"/>
    <x v="0"/>
    <s v="CONGO"/>
    <s v="×"/>
  </r>
  <r>
    <d v="2016-01-28T00:00:00"/>
    <s v="Achat de boissons"/>
    <x v="8"/>
    <x v="1"/>
    <m/>
    <n v="2100"/>
    <n v="-3533571.75"/>
    <s v="Julvain"/>
    <s v="16.MIS.01.0007"/>
    <x v="0"/>
    <s v="CONGO"/>
    <s v="o"/>
  </r>
  <r>
    <d v="2016-01-28T00:00:00"/>
    <s v="Achat carte Mtn julvain"/>
    <x v="2"/>
    <x v="1"/>
    <m/>
    <n v="1000"/>
    <n v="-3534571.75"/>
    <s v="Julvain"/>
    <s v="16.MIS.01.0004"/>
    <x v="0"/>
    <s v="CONGO"/>
    <s v="o"/>
  </r>
  <r>
    <d v="2016-01-28T00:00:00"/>
    <s v="Restaurant-maison"/>
    <x v="0"/>
    <x v="1"/>
    <m/>
    <n v="1000"/>
    <n v="-3535571.75"/>
    <s v="Bérényce"/>
    <s v="16.MIA.01.0001"/>
    <x v="0"/>
    <s v="CONGO"/>
    <s v="ɣ"/>
  </r>
  <r>
    <d v="2016-01-29T00:00:00"/>
    <s v="EAGLE-US/USFWS"/>
    <x v="15"/>
    <x v="0"/>
    <n v="11840000"/>
    <m/>
    <n v="8304428.25"/>
    <s v="UBA"/>
    <s v="Oui"/>
    <x v="1"/>
    <s v="CONGO"/>
    <m/>
  </r>
  <r>
    <d v="2016-01-29T00:00:00"/>
    <s v="Arrêté compte Janvier 2016"/>
    <x v="7"/>
    <x v="2"/>
    <m/>
    <n v="4756"/>
    <n v="8299672.25"/>
    <s v="UBA"/>
    <s v="16.UBA.01.0014"/>
    <x v="1"/>
    <s v="CONGO"/>
    <s v="o"/>
  </r>
  <r>
    <d v="2016-01-29T00:00:00"/>
    <s v="Déplacement taxi-Stirve"/>
    <x v="0"/>
    <x v="0"/>
    <m/>
    <n v="9000"/>
    <n v="8290672.25"/>
    <s v="Stirve "/>
    <s v="16.MOU.01.0001"/>
    <x v="1"/>
    <s v="CONGO"/>
    <s v="Ω"/>
  </r>
  <r>
    <d v="2016-01-29T00:00:00"/>
    <s v="transport local: maison-guest passage"/>
    <x v="0"/>
    <x v="3"/>
    <m/>
    <n v="2000"/>
    <n v="8288672.25"/>
    <s v="Ruddy"/>
    <s v="16.MPA.01.0001"/>
    <x v="0"/>
    <s v="CONGO"/>
    <s v="π"/>
  </r>
  <r>
    <d v="2016-01-29T00:00:00"/>
    <s v=" Development des photos en formatA4"/>
    <x v="11"/>
    <x v="3"/>
    <m/>
    <n v="11700"/>
    <n v="8276972.25"/>
    <s v="i6"/>
    <s v="16.BED.01.0005"/>
    <x v="0"/>
    <s v="CONGO"/>
    <s v="ok"/>
  </r>
  <r>
    <d v="2016-01-29T00:00:00"/>
    <s v="Transport local:maison-palf-case-palf-labo photos-maison"/>
    <x v="0"/>
    <x v="3"/>
    <m/>
    <n v="4000"/>
    <n v="8272972.25"/>
    <s v="i6"/>
    <s v="16.BED.01.0001"/>
    <x v="0"/>
    <s v="CONGO"/>
    <s v="α"/>
  </r>
  <r>
    <d v="2016-01-30T00:00:00"/>
    <s v="Transport local:maison-case p-maison"/>
    <x v="0"/>
    <x v="3"/>
    <m/>
    <n v="2000"/>
    <n v="8270972.25"/>
    <s v="i6"/>
    <s v="16.BED.01.0001"/>
    <x v="0"/>
    <s v="CONGO"/>
    <s v="α"/>
  </r>
  <r>
    <d v="2016-01-30T00:00:00"/>
    <s v="Déplacement taxi-Stirve"/>
    <x v="0"/>
    <x v="0"/>
    <m/>
    <n v="3500"/>
    <n v="8267472.25"/>
    <s v="Stirve "/>
    <s v="16.MOU.01.0001"/>
    <x v="1"/>
    <s v="CONGO"/>
    <s v="Ω"/>
  </r>
  <r>
    <d v="2016-02-01T00:00:00"/>
    <s v="Office-Agence (Air Congo)-Office"/>
    <x v="0"/>
    <x v="1"/>
    <m/>
    <n v="2000"/>
    <n v="8265472.25"/>
    <s v="Julvain"/>
    <s v="16.MIS.02.0001"/>
    <x v="1"/>
    <s v="CONGO"/>
    <m/>
  </r>
  <r>
    <d v="2016-02-01T00:00:00"/>
    <s v="Maison d'arret-Agence (Air Congo)-Office"/>
    <x v="0"/>
    <x v="1"/>
    <m/>
    <n v="2000"/>
    <n v="8263472.25"/>
    <s v="Julvain"/>
    <s v="16.MIS.02.0001"/>
    <x v="1"/>
    <s v="CONGO"/>
    <m/>
  </r>
  <r>
    <d v="2016-02-01T00:00:00"/>
    <s v="Achat de carte julvain"/>
    <x v="2"/>
    <x v="1"/>
    <m/>
    <n v="1000"/>
    <n v="8262472.25"/>
    <s v="Julvain"/>
    <s v="16.MIS.02.0004"/>
    <x v="1"/>
    <s v="CONGO"/>
    <s v="o"/>
  </r>
  <r>
    <d v="2016-02-01T00:00:00"/>
    <s v="Transport local:maison-palf-total-moungali-mikalou-palf-total-maison"/>
    <x v="0"/>
    <x v="3"/>
    <m/>
    <n v="6500"/>
    <n v="8255972.25"/>
    <s v="i6"/>
    <s v="16.BED.02.0001"/>
    <x v="0"/>
    <s v="CONGO"/>
    <m/>
  </r>
  <r>
    <d v="2016-02-01T00:00:00"/>
    <s v="Déplacement bureau-UBA-bureau"/>
    <x v="0"/>
    <x v="0"/>
    <m/>
    <n v="2000"/>
    <n v="8253972.25"/>
    <s v="Stirve "/>
    <s v="16.MOU.02.0001"/>
    <x v="1"/>
    <s v="CONGO"/>
    <m/>
  </r>
  <r>
    <d v="2016-02-01T00:00:00"/>
    <s v="Recharge MTN"/>
    <x v="2"/>
    <x v="2"/>
    <m/>
    <n v="100000"/>
    <n v="8153972.25"/>
    <s v="Stirve "/>
    <s v="16.TEL.02.0002"/>
    <x v="1"/>
    <s v="CONGO"/>
    <m/>
  </r>
  <r>
    <d v="2016-02-01T00:00:00"/>
    <s v="Salaire Décembre 2016-i1 "/>
    <x v="8"/>
    <x v="3"/>
    <m/>
    <n v="100000"/>
    <n v="8053972.25"/>
    <s v="Stirve"/>
    <s v="16.MAK.02.0010"/>
    <x v="0"/>
    <s v="CONGO"/>
    <s v="o"/>
  </r>
  <r>
    <d v="2016-02-02T00:00:00"/>
    <s v="2 Carnet de reçus"/>
    <x v="6"/>
    <x v="2"/>
    <m/>
    <n v="3000"/>
    <n v="8050972.25"/>
    <s v="Stirve "/>
    <s v="16.MOU.02.0008"/>
    <x v="1"/>
    <s v="CONGO"/>
    <s v="o"/>
  </r>
  <r>
    <d v="2016-02-02T00:00:00"/>
    <s v="Déplacement bureau-city center-bureau"/>
    <x v="0"/>
    <x v="0"/>
    <m/>
    <n v="2000"/>
    <n v="8048972.25"/>
    <s v="Stirve "/>
    <s v="16.MOU.02.0001"/>
    <x v="1"/>
    <s v="CONGO"/>
    <m/>
  </r>
  <r>
    <d v="2016-02-02T00:00:00"/>
    <s v="Déplacement bureau-Ecair-bureau"/>
    <x v="0"/>
    <x v="0"/>
    <m/>
    <n v="2000"/>
    <n v="8046972.25"/>
    <s v="Stirve "/>
    <s v="16.MOU.02.0001"/>
    <x v="1"/>
    <s v="CONGO"/>
    <m/>
  </r>
  <r>
    <d v="2016-02-02T00:00:00"/>
    <s v="Billets Bzv-Pnr Bérényce &amp; Julvain"/>
    <x v="1"/>
    <x v="1"/>
    <m/>
    <n v="72000"/>
    <n v="7974972.25"/>
    <s v="Stirve"/>
    <s v="16.MOU.02.0005"/>
    <x v="1"/>
    <s v="CONGO"/>
    <s v="o"/>
  </r>
  <r>
    <d v="2016-02-02T00:00:00"/>
    <s v="Banane; côte et jus"/>
    <x v="8"/>
    <x v="0"/>
    <m/>
    <n v="4600"/>
    <n v="7970372.25"/>
    <s v="Stirve "/>
    <s v="16.MOU.02.0007"/>
    <x v="1"/>
    <s v="CONGO"/>
    <s v="o"/>
  </r>
  <r>
    <d v="2016-02-02T00:00:00"/>
    <s v="SMS charges Janv 2016-UBA"/>
    <x v="7"/>
    <x v="2"/>
    <m/>
    <n v="2378"/>
    <n v="7967994.25"/>
    <s v="UBA"/>
    <s v="16.UBA.02.0014"/>
    <x v="1"/>
    <s v="CONGO"/>
    <s v="o"/>
  </r>
  <r>
    <d v="2016-02-02T00:00:00"/>
    <s v="Maison-aeroport-hotel-DDEF-cybert-2cybert -oci-hotel"/>
    <x v="0"/>
    <x v="1"/>
    <m/>
    <n v="6000"/>
    <n v="7961994.25"/>
    <s v="Bérényce"/>
    <s v="16.MIA.02.0001"/>
    <x v="1"/>
    <s v="CONGO"/>
    <m/>
  </r>
  <r>
    <d v="2016-02-02T00:00:00"/>
    <s v="Transport local:maison-palf-case-hotel bold-palf-burotop-palf-maison"/>
    <x v="0"/>
    <x v="3"/>
    <m/>
    <n v="6000"/>
    <n v="7955994.25"/>
    <s v="i6"/>
    <s v="16.BED.02.0001"/>
    <x v="0"/>
    <s v="CONGO"/>
    <m/>
  </r>
  <r>
    <d v="2016-02-02T00:00:00"/>
    <s v="Domicile-Aeroport (Bzv)"/>
    <x v="0"/>
    <x v="1"/>
    <m/>
    <n v="3000"/>
    <n v="7952994.25"/>
    <s v="Julvain"/>
    <s v="16.MIS.02.0001"/>
    <x v="1"/>
    <s v="CONGO"/>
    <m/>
  </r>
  <r>
    <d v="2016-02-02T00:00:00"/>
    <s v="Aeroport-Hotel (Dolisie)"/>
    <x v="0"/>
    <x v="1"/>
    <m/>
    <n v="1000"/>
    <n v="7951994.25"/>
    <s v="Julvain"/>
    <s v="16.MIS.02.0001"/>
    <x v="1"/>
    <s v="CONGO"/>
    <m/>
  </r>
  <r>
    <d v="2016-02-03T00:00:00"/>
    <s v="Taxi Bureau journal officil direction de la gendarmeri pour recherche documents couvrant le detachement d'un agent en uniforme aupres d'une  o.n.g(demandee par arthur)"/>
    <x v="0"/>
    <x v="1"/>
    <m/>
    <n v="5000"/>
    <n v="7946994.25"/>
    <s v="Ewing"/>
    <s v="Décharge"/>
    <x v="1"/>
    <s v="CONGO"/>
    <s v="λ"/>
  </r>
  <r>
    <d v="2016-02-03T00:00:00"/>
    <s v="Hotel-Secretariat-DDEFNiari"/>
    <x v="0"/>
    <x v="1"/>
    <m/>
    <n v="2000"/>
    <n v="7944994.25"/>
    <s v="Julvain"/>
    <s v="16.MIS.02.0001"/>
    <x v="1"/>
    <s v="CONGO"/>
    <m/>
  </r>
  <r>
    <d v="2016-02-03T00:00:00"/>
    <s v="Cabinet d'Avocat-Hotel"/>
    <x v="0"/>
    <x v="1"/>
    <m/>
    <n v="1000"/>
    <n v="7943994.25"/>
    <s v="Julvain"/>
    <s v="16.MIS.02.0001"/>
    <x v="1"/>
    <s v="CONGO"/>
    <m/>
  </r>
  <r>
    <d v="2016-02-03T00:00:00"/>
    <s v="Photocopie des documents (Kits juridique)"/>
    <x v="13"/>
    <x v="2"/>
    <m/>
    <n v="5000"/>
    <n v="7938994.25"/>
    <s v="Julvain"/>
    <s v="16.MIS.02.0005"/>
    <x v="1"/>
    <s v="CONGO"/>
    <s v="o"/>
  </r>
  <r>
    <d v="2016-02-03T00:00:00"/>
    <s v="Transport local:maison-palf-total-moungali-mikalou-palf-total-maison"/>
    <x v="0"/>
    <x v="3"/>
    <m/>
    <n v="3000"/>
    <n v="7935994.25"/>
    <s v="i6"/>
    <s v="16.BED.02.0001"/>
    <x v="0"/>
    <s v="CONGO"/>
    <m/>
  </r>
  <r>
    <d v="2016-02-03T00:00:00"/>
    <s v="Hotel-radio mayombe-radio RTNA-hotel"/>
    <x v="0"/>
    <x v="1"/>
    <m/>
    <n v="3000"/>
    <n v="7932994.25"/>
    <s v="Bérényce"/>
    <s v="16.MIA.02.0001"/>
    <x v="1"/>
    <s v="CONGO"/>
    <m/>
  </r>
  <r>
    <d v="2016-02-03T00:00:00"/>
    <s v="Impession plus copie"/>
    <x v="6"/>
    <x v="2"/>
    <m/>
    <n v="5000"/>
    <n v="7927994.25"/>
    <s v="Bérényce"/>
    <s v="16.MIA.02.0007"/>
    <x v="1"/>
    <s v="CONGO"/>
    <s v="o"/>
  </r>
  <r>
    <d v="2016-02-03T00:00:00"/>
    <s v="Déplacement taxi-Samba"/>
    <x v="0"/>
    <x v="0"/>
    <m/>
    <n v="2000"/>
    <n v="7925994.25"/>
    <s v="Stirve "/>
    <s v="16.MOU.02.0001"/>
    <x v="1"/>
    <s v="CONGO"/>
    <m/>
  </r>
  <r>
    <d v="2016-02-04T00:00:00"/>
    <s v="1 ampoule pour Bureau"/>
    <x v="6"/>
    <x v="2"/>
    <m/>
    <n v="4000"/>
    <n v="7921994.25"/>
    <s v="Stirve "/>
    <s v="16.MOU.02.0008"/>
    <x v="1"/>
    <s v="CONGO"/>
    <s v="o"/>
  </r>
  <r>
    <d v="2016-02-04T00:00:00"/>
    <s v="Virement salaire Janvier-Stirve"/>
    <x v="8"/>
    <x v="0"/>
    <m/>
    <n v="450000"/>
    <n v="7471994.25"/>
    <s v="UBA"/>
    <s v="16.MOU.02.0009"/>
    <x v="1"/>
    <s v="CONGO"/>
    <m/>
  </r>
  <r>
    <d v="2016-02-04T00:00:00"/>
    <s v="Virement salaire Janvier-i6"/>
    <x v="8"/>
    <x v="3"/>
    <m/>
    <n v="180000"/>
    <n v="7291994.25"/>
    <s v="UBA"/>
    <s v="16.BED.02.0003"/>
    <x v="0"/>
    <s v="CONGO"/>
    <m/>
  </r>
  <r>
    <d v="2016-02-04T00:00:00"/>
    <s v="Virement salaire Janvier-Mésange"/>
    <x v="8"/>
    <x v="1"/>
    <m/>
    <n v="230000"/>
    <n v="7061994.25"/>
    <s v="UBA"/>
    <s v="16.CIG.02.0011"/>
    <x v="1"/>
    <s v="CONGO"/>
    <m/>
  </r>
  <r>
    <d v="2016-02-04T00:00:00"/>
    <s v="Virement salaire Janvier-Bérényce"/>
    <x v="8"/>
    <x v="1"/>
    <m/>
    <n v="170000"/>
    <n v="6891994.25"/>
    <s v="UBA"/>
    <s v="16.MIA.02.0003"/>
    <x v="1"/>
    <s v="CONGO"/>
    <m/>
  </r>
  <r>
    <d v="2016-02-04T00:00:00"/>
    <s v=" Charges on salaries transfer -UBA"/>
    <x v="7"/>
    <x v="2"/>
    <m/>
    <n v="10701"/>
    <n v="6881293.25"/>
    <s v="UBA"/>
    <s v="16.UBA.02.0014"/>
    <x v="1"/>
    <s v="CONGO"/>
    <m/>
  </r>
  <r>
    <d v="2016-02-04T00:00:00"/>
    <s v="Hotel-DDEF-radio-charden farrel-hotel"/>
    <x v="0"/>
    <x v="1"/>
    <m/>
    <n v="4000"/>
    <n v="6877293.25"/>
    <s v="Bérényce"/>
    <s v="16.MIA.02.0001"/>
    <x v="1"/>
    <s v="CONGO"/>
    <m/>
  </r>
  <r>
    <d v="2016-02-04T00:00:00"/>
    <s v="Interview"/>
    <x v="10"/>
    <x v="1"/>
    <m/>
    <n v="25000"/>
    <n v="6852293.25"/>
    <s v="Bérényce"/>
    <s v="16.MIA.02.0005"/>
    <x v="1"/>
    <s v="CONGO"/>
    <s v="o"/>
  </r>
  <r>
    <d v="2016-02-04T00:00:00"/>
    <s v="Groupe Charden Farell:transfert à Bérényce à Dolisie"/>
    <x v="4"/>
    <x v="2"/>
    <m/>
    <n v="4400"/>
    <n v="6847893.25"/>
    <s v="Stirve"/>
    <s v="16.MOU.02.0004"/>
    <x v="1"/>
    <s v="CONGO"/>
    <s v="o"/>
  </r>
  <r>
    <d v="2016-02-04T00:00:00"/>
    <s v="Groupe Charden Farell:transfert  Julvain à Dolisie"/>
    <x v="4"/>
    <x v="2"/>
    <m/>
    <n v="2400"/>
    <n v="6845493.25"/>
    <s v="Stirve"/>
    <s v="16.MOU.02.0004"/>
    <x v="1"/>
    <s v="CONGO"/>
    <s v="o"/>
  </r>
  <r>
    <d v="2016-02-04T00:00:00"/>
    <s v="Hotel"/>
    <x v="3"/>
    <x v="1"/>
    <m/>
    <n v="45000"/>
    <n v="6800493.25"/>
    <s v="Bérényce"/>
    <s v="16.MIA.02.0004"/>
    <x v="1"/>
    <s v="CONGO"/>
    <s v="o"/>
  </r>
  <r>
    <d v="2016-02-04T00:00:00"/>
    <s v="Transport local:maison-palf-case-palf-maison"/>
    <x v="0"/>
    <x v="3"/>
    <m/>
    <n v="4000"/>
    <n v="6796493.25"/>
    <s v="i6"/>
    <s v="16.BED.02.0001"/>
    <x v="0"/>
    <s v="CONGO"/>
    <m/>
  </r>
  <r>
    <d v="2016-02-04T00:00:00"/>
    <s v="DDEFNiari-Hotel (Berenyce et moi)"/>
    <x v="0"/>
    <x v="1"/>
    <m/>
    <n v="1000"/>
    <n v="6795493.25"/>
    <s v="Julvain"/>
    <s v="16.MIS.02.0001"/>
    <x v="1"/>
    <s v="CONGO"/>
    <m/>
  </r>
  <r>
    <d v="2016-02-04T00:00:00"/>
    <s v="Hotel-Agence (GCF)-Hotel"/>
    <x v="0"/>
    <x v="1"/>
    <m/>
    <n v="2000"/>
    <n v="6793493.25"/>
    <s v="Julvain"/>
    <s v="16.MIS.02.0001"/>
    <x v="1"/>
    <s v="CONGO"/>
    <m/>
  </r>
  <r>
    <d v="2016-02-04T00:00:00"/>
    <s v="Achat de carte julvain"/>
    <x v="2"/>
    <x v="1"/>
    <m/>
    <n v="1000"/>
    <n v="6792493.25"/>
    <s v="Julvain"/>
    <s v="16.MIS.02.0004"/>
    <x v="1"/>
    <s v="CONGO"/>
    <s v="o"/>
  </r>
  <r>
    <d v="2016-02-04T00:00:00"/>
    <s v="Crédit MTN"/>
    <x v="5"/>
    <x v="1"/>
    <m/>
    <n v="1000"/>
    <n v="6791493.25"/>
    <s v="Ewing"/>
    <s v="oui"/>
    <x v="1"/>
    <s v="CONGO"/>
    <s v="o"/>
  </r>
  <r>
    <d v="2016-02-05T00:00:00"/>
    <s v="Légalisation lettres d'invitation Luc et Perrine"/>
    <x v="12"/>
    <x v="2"/>
    <m/>
    <n v="40000"/>
    <n v="6751493.25"/>
    <s v="Stirve"/>
    <s v="16.MOU.02.0018"/>
    <x v="1"/>
    <s v="CONGO"/>
    <s v="o"/>
  </r>
  <r>
    <d v="2016-02-05T00:00:00"/>
    <s v="Guardian Allowance Janvier 2016 -Robert"/>
    <x v="13"/>
    <x v="2"/>
    <m/>
    <n v="52500"/>
    <n v="6698993.25"/>
    <s v="Stirve"/>
    <s v="16.MOU.02.0013"/>
    <x v="1"/>
    <s v="CONGO"/>
    <s v="o"/>
  </r>
  <r>
    <d v="2016-02-05T00:00:00"/>
    <s v="Guardian Allowance Janvier 2016 -Ciryl"/>
    <x v="13"/>
    <x v="2"/>
    <m/>
    <n v="52500"/>
    <n v="6646493.25"/>
    <s v="Stirve"/>
    <s v="16.MOU.02.0013"/>
    <x v="1"/>
    <s v="CONGO"/>
    <s v="o"/>
  </r>
  <r>
    <d v="2016-02-05T00:00:00"/>
    <s v="Déplacement taxi Bureau-Case Palf-Maison"/>
    <x v="0"/>
    <x v="0"/>
    <m/>
    <n v="2500"/>
    <n v="6643993.25"/>
    <s v="Stirve "/>
    <s v="16.MOU.02.0001"/>
    <x v="1"/>
    <s v="CONGO"/>
    <m/>
  </r>
  <r>
    <d v="2016-02-05T00:00:00"/>
    <s v="Billets Bzv-Pnr-Bzv Bérényce"/>
    <x v="1"/>
    <x v="1"/>
    <m/>
    <n v="72000"/>
    <n v="6571993.25"/>
    <s v="Stirve"/>
    <s v="16.MOU.02.0005"/>
    <x v="1"/>
    <s v="CONGO"/>
    <s v="o"/>
  </r>
  <r>
    <d v="2016-02-05T00:00:00"/>
    <s v="Crédit MTN pour couvrir la communication avec arthur et son agent transitaire  pour affaire d'un collis d'uniformes en provenance de paris"/>
    <x v="2"/>
    <x v="1"/>
    <m/>
    <n v="3000"/>
    <n v="6568993.25"/>
    <s v="Ewing"/>
    <s v="oui"/>
    <x v="1"/>
    <s v="CONGO"/>
    <s v="o"/>
  </r>
  <r>
    <d v="2016-02-06T00:00:00"/>
    <s v="Hébergement Julvain du 02 au 06 février 2016 à Dolisie"/>
    <x v="3"/>
    <x v="1"/>
    <m/>
    <n v="60000"/>
    <n v="6508993.25"/>
    <s v="Julvain"/>
    <s v="16.MIS.02.0003"/>
    <x v="1"/>
    <s v="CONGO"/>
    <s v="o"/>
  </r>
  <r>
    <d v="2016-02-05T00:00:00"/>
    <s v="Achat de carte julvain"/>
    <x v="2"/>
    <x v="1"/>
    <m/>
    <n v="1000"/>
    <n v="6507993.25"/>
    <s v="Julvain"/>
    <s v="16.MIS.02.0004"/>
    <x v="1"/>
    <s v="CONGO"/>
    <m/>
  </r>
  <r>
    <d v="2016-02-05T00:00:00"/>
    <s v="Hotel-Palais de justice-Hotel"/>
    <x v="0"/>
    <x v="1"/>
    <m/>
    <n v="2000"/>
    <n v="6505993.25"/>
    <s v="Julvain"/>
    <s v="16.MIS.02.0001"/>
    <x v="1"/>
    <s v="CONGO"/>
    <m/>
  </r>
  <r>
    <d v="2016-02-05T00:00:00"/>
    <s v="Transport local:maison-palf-mikalou-palf-maison"/>
    <x v="0"/>
    <x v="3"/>
    <m/>
    <n v="5000"/>
    <n v="6500993.25"/>
    <s v="i6"/>
    <s v="16.BED.02.0001"/>
    <x v="0"/>
    <s v="CONGO"/>
    <m/>
  </r>
  <r>
    <d v="2016-02-05T00:00:00"/>
    <s v="Hotel-garre routiere-TGI-hotel-depeche de brazza-TGI-hotel"/>
    <x v="0"/>
    <x v="1"/>
    <m/>
    <n v="7000"/>
    <n v="6493993.25"/>
    <s v="Bérényce"/>
    <s v="16.MIA.02.0001"/>
    <x v="1"/>
    <s v="CONGO"/>
    <m/>
  </r>
  <r>
    <d v="2016-02-05T00:00:00"/>
    <s v="Dolisie- PN"/>
    <x v="0"/>
    <x v="1"/>
    <m/>
    <n v="10000"/>
    <n v="6483993.25"/>
    <s v="Bérényce"/>
    <s v="16.MIA.02.0001"/>
    <x v="1"/>
    <s v="CONGO"/>
    <m/>
  </r>
  <r>
    <d v="2016-02-05T00:00:00"/>
    <s v="Hotel"/>
    <x v="3"/>
    <x v="1"/>
    <m/>
    <n v="30000"/>
    <n v="6453993.25"/>
    <s v="Bérényce"/>
    <s v="16.MIA.02.0004"/>
    <x v="1"/>
    <s v="CONGO"/>
    <s v="o"/>
  </r>
  <r>
    <d v="2016-02-06T00:00:00"/>
    <s v="publication offre"/>
    <x v="13"/>
    <x v="4"/>
    <m/>
    <n v="54000"/>
    <n v="6399993.25"/>
    <s v="Mésange"/>
    <s v="16.CIG.01.0003"/>
    <x v="0"/>
    <s v="CONGO"/>
    <s v="o"/>
  </r>
  <r>
    <d v="2016-02-06T00:00:00"/>
    <s v="Publication d'un monture de deux articles"/>
    <x v="10"/>
    <x v="1"/>
    <m/>
    <n v="15000"/>
    <n v="6384993.25"/>
    <s v="Bérényce"/>
    <s v="16.MIA.02.0005"/>
    <x v="1"/>
    <s v="CONGO"/>
    <s v="o"/>
  </r>
  <r>
    <d v="2016-02-06T00:00:00"/>
    <s v="Hotel-Depeche de brazza-radio pn-casino-hotel-aeroport-maison"/>
    <x v="0"/>
    <x v="1"/>
    <m/>
    <n v="6500"/>
    <n v="6378493.25"/>
    <s v="Bérényce"/>
    <s v="16.MIA.02.0001"/>
    <x v="1"/>
    <s v="CONGO"/>
    <m/>
  </r>
  <r>
    <d v="2016-02-06T00:00:00"/>
    <s v="Transport local:maison-palf-case-palf-maison"/>
    <x v="0"/>
    <x v="3"/>
    <m/>
    <n v="3000"/>
    <n v="6375493.25"/>
    <s v="i6"/>
    <s v="16.BED.02.0001"/>
    <x v="0"/>
    <s v="CONGO"/>
    <m/>
  </r>
  <r>
    <d v="2016-02-06T00:00:00"/>
    <s v="Hotel- gare routière (Dolisie)"/>
    <x v="0"/>
    <x v="1"/>
    <m/>
    <n v="1000"/>
    <n v="6374493.25"/>
    <s v="Julvain"/>
    <s v="16.MIS.02.0001"/>
    <x v="1"/>
    <s v="CONGO"/>
    <m/>
  </r>
  <r>
    <d v="2016-02-06T00:00:00"/>
    <s v="Transport intercity: Dolisie-Pointe noire"/>
    <x v="0"/>
    <x v="1"/>
    <m/>
    <n v="10000"/>
    <n v="6364493.25"/>
    <s v="Julvain"/>
    <s v="16.MIS.02.0006"/>
    <x v="1"/>
    <s v="CONGO"/>
    <s v="o"/>
  </r>
  <r>
    <d v="2016-02-06T00:00:00"/>
    <s v="Gare routiere-Hotel (Pointe noire)"/>
    <x v="0"/>
    <x v="1"/>
    <m/>
    <n v="1000"/>
    <n v="6363493.25"/>
    <s v="Julvain"/>
    <s v="16.MIS.02.0001"/>
    <x v="1"/>
    <s v="CONGO"/>
    <m/>
  </r>
  <r>
    <d v="2016-02-06T00:00:00"/>
    <s v="Hotel-Aeroport"/>
    <x v="0"/>
    <x v="1"/>
    <m/>
    <n v="1000"/>
    <n v="6362493.25"/>
    <s v="Julvain"/>
    <s v="16.MIS.02.0001"/>
    <x v="1"/>
    <s v="CONGO"/>
    <m/>
  </r>
  <r>
    <d v="2016-02-06T00:00:00"/>
    <s v="Aeroport-Domicile"/>
    <x v="0"/>
    <x v="1"/>
    <m/>
    <n v="4000"/>
    <n v="6358493.25"/>
    <s v="Julvain"/>
    <s v="16.MIS.02.0001"/>
    <x v="1"/>
    <s v="CONGO"/>
    <m/>
  </r>
  <r>
    <d v="2016-02-08T00:00:00"/>
    <s v="Fourniture (Achat carnet de reçu)"/>
    <x v="6"/>
    <x v="2"/>
    <m/>
    <n v="2000"/>
    <n v="6356493.25"/>
    <s v="Julvain"/>
    <s v="16.MIS.02.0005"/>
    <x v="1"/>
    <s v="CONGO"/>
    <s v="o"/>
  </r>
  <r>
    <d v="2016-02-08T00:00:00"/>
    <s v=" Development des photos en formatA4"/>
    <x v="11"/>
    <x v="3"/>
    <m/>
    <n v="11700"/>
    <n v="6344793.25"/>
    <s v="i6"/>
    <s v="16.BED.02.0002"/>
    <x v="0"/>
    <s v="CONGO"/>
    <s v="o"/>
  </r>
  <r>
    <d v="2016-02-08T00:00:00"/>
    <s v="Transport local:maison-palf-maison"/>
    <x v="0"/>
    <x v="3"/>
    <m/>
    <n v="2000"/>
    <n v="6342793.25"/>
    <s v="i6"/>
    <s v="16.BED.02.0001"/>
    <x v="0"/>
    <s v="CONGO"/>
    <m/>
  </r>
  <r>
    <d v="2016-02-08T00:00:00"/>
    <s v="Credit MTN "/>
    <x v="2"/>
    <x v="1"/>
    <m/>
    <n v="1000"/>
    <n v="6341793.25"/>
    <s v="Ewing"/>
    <s v="oui"/>
    <x v="1"/>
    <s v="CONGO"/>
    <s v="o"/>
  </r>
  <r>
    <d v="2016-02-08T00:00:00"/>
    <s v="Déplacement bureau-Ecair-bureau"/>
    <x v="0"/>
    <x v="0"/>
    <m/>
    <n v="2000"/>
    <n v="6339793.25"/>
    <s v="Stirve "/>
    <s v="16.MOU.02.0001"/>
    <x v="1"/>
    <s v="CONGO"/>
    <m/>
  </r>
  <r>
    <d v="2016-02-08T00:00:00"/>
    <s v="Déplacement bureau-UBA-bureau"/>
    <x v="0"/>
    <x v="0"/>
    <m/>
    <n v="2000"/>
    <n v="6337793.25"/>
    <s v="Stirve "/>
    <s v="16.MOU.02.0001"/>
    <x v="1"/>
    <s v="CONGO"/>
    <m/>
  </r>
  <r>
    <d v="2016-02-08T00:00:00"/>
    <s v="Déplacement taxi-Samba"/>
    <x v="0"/>
    <x v="0"/>
    <m/>
    <n v="2000"/>
    <n v="6335793.25"/>
    <s v="Stirve "/>
    <s v="16.MOU.02.0001"/>
    <x v="1"/>
    <s v="CONGO"/>
    <m/>
  </r>
  <r>
    <d v="2016-02-08T00:00:00"/>
    <s v="Déplacement taxi-Samba"/>
    <x v="0"/>
    <x v="0"/>
    <m/>
    <n v="4500"/>
    <n v="6331293.25"/>
    <s v="Stirve "/>
    <s v="16.MOU.02.0001"/>
    <x v="1"/>
    <s v="CONGO"/>
    <m/>
  </r>
  <r>
    <d v="2016-02-08T00:00:00"/>
    <s v="Allowance Janvier 2016-Julvain"/>
    <x v="8"/>
    <x v="1"/>
    <m/>
    <n v="170000"/>
    <n v="6161293.25"/>
    <s v="Stirve"/>
    <s v="16.MIS.02.0013"/>
    <x v="1"/>
    <s v="CONGO"/>
    <s v="o"/>
  </r>
  <r>
    <d v="2016-02-08T00:00:00"/>
    <s v="Food allowance Rheena (10 jours): 08 to 29/02"/>
    <x v="3"/>
    <x v="3"/>
    <m/>
    <n v="220000"/>
    <n v="5941293.25"/>
    <s v="Stirve"/>
    <s v="16.NAB.02.0013"/>
    <x v="0"/>
    <s v="CONGO"/>
    <s v="o"/>
  </r>
  <r>
    <d v="2016-02-09T00:00:00"/>
    <s v="Déplacement bureau-OCH-bureau"/>
    <x v="0"/>
    <x v="0"/>
    <m/>
    <n v="2000"/>
    <n v="5939293.25"/>
    <s v="Stirve "/>
    <s v="16.MOU.02.0001"/>
    <x v="1"/>
    <s v="CONGO"/>
    <m/>
  </r>
  <r>
    <d v="2016-02-09T00:00:00"/>
    <s v="Transport local:maison-palf-maison"/>
    <x v="0"/>
    <x v="3"/>
    <m/>
    <n v="2000"/>
    <n v="5937293.25"/>
    <s v="i6"/>
    <s v="16.BED.02.0001"/>
    <x v="0"/>
    <s v="CONGO"/>
    <m/>
  </r>
  <r>
    <d v="2016-02-09T00:00:00"/>
    <s v="Bureau-semaine afr-bureau top-marche mougli-bureau"/>
    <x v="0"/>
    <x v="1"/>
    <m/>
    <n v="4000"/>
    <n v="5933293.25"/>
    <s v="Bérényce"/>
    <s v="16.MIA.02.0001"/>
    <x v="1"/>
    <s v="CONGO"/>
    <m/>
  </r>
  <r>
    <d v="2016-02-09T00:00:00"/>
    <s v="Achat  registre"/>
    <x v="6"/>
    <x v="2"/>
    <m/>
    <n v="10000"/>
    <n v="5923293.25"/>
    <s v="Bérényce"/>
    <s v="16.MIA.02.0007"/>
    <x v="1"/>
    <s v="CONGO"/>
    <s v="o"/>
  </r>
  <r>
    <d v="2016-02-10T00:00:00"/>
    <s v="Bureau - bureau top-bureau"/>
    <x v="0"/>
    <x v="1"/>
    <m/>
    <n v="2000"/>
    <n v="5921293.25"/>
    <s v="Bérényce"/>
    <s v="16.MIA.02.0001"/>
    <x v="1"/>
    <s v="CONGO"/>
    <m/>
  </r>
  <r>
    <d v="2016-02-10T00:00:00"/>
    <s v="Achat de carte julvain"/>
    <x v="2"/>
    <x v="1"/>
    <m/>
    <n v="1000"/>
    <n v="5920293.25"/>
    <s v="Julvain"/>
    <s v="16.MIS.02.0004"/>
    <x v="1"/>
    <s v="CONGO"/>
    <s v="o"/>
  </r>
  <r>
    <d v="2016-02-10T00:00:00"/>
    <s v="Transport local:maison-palf-burotop-maison"/>
    <x v="0"/>
    <x v="3"/>
    <m/>
    <n v="4000"/>
    <n v="5916293.25"/>
    <s v="i6"/>
    <s v="16.BED.02.0001"/>
    <x v="0"/>
    <s v="CONGO"/>
    <m/>
  </r>
  <r>
    <d v="2016-02-10T00:00:00"/>
    <s v="2 HP122; 4marqueurs &amp; 2surligneur "/>
    <x v="6"/>
    <x v="2"/>
    <m/>
    <n v="17500"/>
    <n v="5898793.25"/>
    <s v="Stirve "/>
    <s v="16.MOU.01.0008"/>
    <x v="1"/>
    <s v="CONGO"/>
    <s v="o"/>
  </r>
  <r>
    <d v="2016-02-11T00:00:00"/>
    <s v="Transport local:maison-palf-maison"/>
    <x v="0"/>
    <x v="3"/>
    <m/>
    <n v="2000"/>
    <n v="5896793.25"/>
    <s v="i6"/>
    <s v="16.BED.02.0001"/>
    <x v="0"/>
    <s v="CONGO"/>
    <m/>
  </r>
  <r>
    <d v="2016-02-11T00:00:00"/>
    <s v="Bureau-marche total-bureau"/>
    <x v="0"/>
    <x v="1"/>
    <m/>
    <n v="2000"/>
    <n v="5894793.25"/>
    <s v="Bérényce"/>
    <s v="16.MIA.02.0001"/>
    <x v="1"/>
    <s v="CONGO"/>
    <m/>
  </r>
  <r>
    <d v="2016-02-11T00:00:00"/>
    <s v=" 3 DocumentS relier"/>
    <x v="6"/>
    <x v="2"/>
    <m/>
    <n v="2400"/>
    <n v="5892393.25"/>
    <s v="Bérényce"/>
    <s v="16.MIA.02.0007"/>
    <x v="1"/>
    <s v="CONGO"/>
    <s v="o"/>
  </r>
  <r>
    <d v="2016-02-11T00:00:00"/>
    <s v="Achat montre de bureau"/>
    <x v="6"/>
    <x v="2"/>
    <m/>
    <n v="10000"/>
    <n v="5882393.25"/>
    <s v="Bérényce"/>
    <s v="16.MIA.02.0007"/>
    <x v="1"/>
    <s v="CONGO"/>
    <s v="o"/>
  </r>
  <r>
    <d v="2016-02-12T00:00:00"/>
    <s v="Transport local:maison-palf-maison"/>
    <x v="0"/>
    <x v="3"/>
    <m/>
    <n v="2000"/>
    <n v="5880393.25"/>
    <s v="i6"/>
    <s v="16.BED.02.0001"/>
    <x v="0"/>
    <s v="CONGO"/>
    <m/>
  </r>
  <r>
    <d v="2016-02-13T00:00:00"/>
    <s v="Transport local:maison-palf-maison"/>
    <x v="0"/>
    <x v="3"/>
    <m/>
    <n v="2000"/>
    <n v="5878393.25"/>
    <s v="i6"/>
    <s v="16.BED.02.0001"/>
    <x v="0"/>
    <s v="CONGO"/>
    <m/>
  </r>
  <r>
    <d v="2016-02-15T00:00:00"/>
    <s v="Achat de carte julvain"/>
    <x v="2"/>
    <x v="1"/>
    <m/>
    <n v="1000"/>
    <n v="5877393.25"/>
    <s v="Julvain"/>
    <s v="16.MIS.02.0004"/>
    <x v="1"/>
    <s v="CONGO"/>
    <s v="o"/>
  </r>
  <r>
    <d v="2016-02-15T00:00:00"/>
    <s v="Transport local:maison-palf-maison"/>
    <x v="0"/>
    <x v="3"/>
    <m/>
    <n v="2000"/>
    <n v="5875393.25"/>
    <s v="i6"/>
    <s v="16.BED.02.0001"/>
    <x v="0"/>
    <s v="CONGO"/>
    <m/>
  </r>
  <r>
    <d v="2016-02-15T00:00:00"/>
    <s v="Taxi maison d'arret pour visite(detenu STIBA)"/>
    <x v="0"/>
    <x v="1"/>
    <m/>
    <n v="1000"/>
    <n v="5874393.25"/>
    <s v="Ewing"/>
    <s v="Décharge"/>
    <x v="1"/>
    <s v="CONGO"/>
    <s v="λ"/>
  </r>
  <r>
    <d v="2016-02-15T00:00:00"/>
    <s v="Déplacement Maison-BCI-Bureau"/>
    <x v="0"/>
    <x v="0"/>
    <m/>
    <n v="4500"/>
    <n v="5869893.25"/>
    <s v="Stirve "/>
    <s v="16.MOU.02.0001"/>
    <x v="1"/>
    <s v="CONGO"/>
    <m/>
  </r>
  <r>
    <d v="2016-02-16T00:00:00"/>
    <s v="Recharge MTN"/>
    <x v="2"/>
    <x v="2"/>
    <m/>
    <n v="20000"/>
    <n v="5849893.25"/>
    <s v="Stirve "/>
    <s v="16.TEL.01.0002"/>
    <x v="1"/>
    <s v="CONGO"/>
    <s v="o"/>
  </r>
  <r>
    <d v="2016-02-16T00:00:00"/>
    <s v="Déplacement bureau-city center-bureau"/>
    <x v="0"/>
    <x v="0"/>
    <m/>
    <n v="2000"/>
    <n v="5847893.25"/>
    <s v="Stirve "/>
    <s v="16.MOU.02.0001"/>
    <x v="1"/>
    <s v="CONGO"/>
    <m/>
  </r>
  <r>
    <d v="2016-02-16T00:00:00"/>
    <s v="Transport local:maison-palf-maison"/>
    <x v="0"/>
    <x v="3"/>
    <m/>
    <n v="2000"/>
    <n v="5845893.25"/>
    <s v="i6"/>
    <s v="16.BED.02.0001"/>
    <x v="0"/>
    <s v="CONGO"/>
    <m/>
  </r>
  <r>
    <d v="2016-02-16T00:00:00"/>
    <s v="Achat produits pharmaceutique"/>
    <x v="8"/>
    <x v="1"/>
    <m/>
    <n v="4225"/>
    <n v="5841668.25"/>
    <s v="Julvain"/>
    <s v="16.MIS.02.0007"/>
    <x v="1"/>
    <s v="CONGO"/>
    <s v="o"/>
  </r>
  <r>
    <d v="2016-02-16T00:00:00"/>
    <s v="Bureau-semaine afr-la base-office"/>
    <x v="0"/>
    <x v="1"/>
    <m/>
    <n v="4000"/>
    <n v="5837668.25"/>
    <s v="Bérényce"/>
    <s v="16.MIA.02.0001"/>
    <x v="1"/>
    <s v="CONGO"/>
    <m/>
  </r>
  <r>
    <d v="2016-02-16T00:00:00"/>
    <s v="Publication "/>
    <x v="10"/>
    <x v="1"/>
    <m/>
    <n v="20000"/>
    <n v="5817668.25"/>
    <s v="Bérényce"/>
    <s v="16.MIA.02.0005"/>
    <x v="1"/>
    <s v="CONGO"/>
    <s v="o"/>
  </r>
  <r>
    <d v="2016-02-16T00:00:00"/>
    <s v="Achat billet d'avion Brazzaville/Nairobi"/>
    <x v="1"/>
    <x v="0"/>
    <m/>
    <n v="388617"/>
    <n v="5429051.25"/>
    <s v="Perrine Odier"/>
    <s v="OUI"/>
    <x v="1"/>
    <s v="CONGO"/>
    <s v="o"/>
  </r>
  <r>
    <d v="2016-02-17T00:00:00"/>
    <s v="Main d'œuvre réparation serrure"/>
    <x v="13"/>
    <x v="2"/>
    <m/>
    <n v="8000"/>
    <n v="5421051.25"/>
    <s v="Stirve "/>
    <s v="16.MOU.02.0008"/>
    <x v="1"/>
    <s v="CONGO"/>
    <s v="o"/>
  </r>
  <r>
    <d v="2016-02-17T00:00:00"/>
    <s v="Canot Laperche"/>
    <x v="13"/>
    <x v="2"/>
    <m/>
    <n v="5000"/>
    <n v="5416051.25"/>
    <s v="Stirve "/>
    <s v="16.MOU.02.0008"/>
    <x v="1"/>
    <s v="CONGO"/>
    <s v="o"/>
  </r>
  <r>
    <d v="2016-02-17T00:00:00"/>
    <s v="Main d'œuvre électricien"/>
    <x v="13"/>
    <x v="2"/>
    <m/>
    <n v="12000"/>
    <n v="5404051.25"/>
    <s v="Stirve "/>
    <s v="16.MOU.02.0008"/>
    <x v="1"/>
    <s v="CONGO"/>
    <s v="o"/>
  </r>
  <r>
    <d v="2016-02-17T00:00:00"/>
    <s v="Déplacement bureau-Ecair-bureau"/>
    <x v="0"/>
    <x v="0"/>
    <m/>
    <n v="2000"/>
    <n v="5402051.25"/>
    <s v="Stirve "/>
    <s v="16.MOU.02.0001"/>
    <x v="1"/>
    <s v="CONGO"/>
    <m/>
  </r>
  <r>
    <d v="2016-02-17T00:00:00"/>
    <s v="Billets Bzv-Pnr Bérényce &amp; Julvain"/>
    <x v="0"/>
    <x v="1"/>
    <m/>
    <n v="75400"/>
    <n v="5326651.25"/>
    <s v="Stirve "/>
    <s v="16.MOU.02.0005"/>
    <x v="1"/>
    <s v="CONGO"/>
    <s v="o"/>
  </r>
  <r>
    <d v="2016-02-17T00:00:00"/>
    <s v="Taxi airport/Hippocampe"/>
    <x v="0"/>
    <x v="0"/>
    <m/>
    <n v="2000"/>
    <n v="5324651.25"/>
    <s v="Perrine Odier"/>
    <s v="Décharge"/>
    <x v="1"/>
    <s v="CONGO"/>
    <m/>
  </r>
  <r>
    <d v="2016-02-17T00:00:00"/>
    <s v="Achat carte sim + crédit téléphone"/>
    <x v="2"/>
    <x v="0"/>
    <m/>
    <n v="5000"/>
    <n v="5319651.25"/>
    <s v="Perrine Odier"/>
    <s v="oui"/>
    <x v="1"/>
    <s v="CONGO"/>
    <s v="o"/>
  </r>
  <r>
    <d v="2016-02-17T00:00:00"/>
    <s v="Taxi Avocat/Hippocampe"/>
    <x v="0"/>
    <x v="0"/>
    <m/>
    <n v="1000"/>
    <n v="5318651.25"/>
    <s v="Perrine Odier"/>
    <s v="Décharge"/>
    <x v="1"/>
    <s v="CONGO"/>
    <m/>
  </r>
  <r>
    <d v="2016-02-17T00:00:00"/>
    <s v="Taxi MTN/bureau"/>
    <x v="0"/>
    <x v="0"/>
    <m/>
    <n v="1000"/>
    <n v="5317651.25"/>
    <s v="Perrine Odier"/>
    <s v="Décharge"/>
    <x v="1"/>
    <s v="CONGO"/>
    <m/>
  </r>
  <r>
    <d v="2016-02-17T00:00:00"/>
    <s v="Office-Agence (Ecair)-Office (Achat billet)"/>
    <x v="0"/>
    <x v="1"/>
    <m/>
    <n v="2000"/>
    <n v="5315651.25"/>
    <s v="Julvain"/>
    <s v="16.MIS.02.0001"/>
    <x v="1"/>
    <s v="CONGO"/>
    <m/>
  </r>
  <r>
    <d v="2016-02-17T00:00:00"/>
    <s v="Office-Cabinet d'avocat Mtre Deviller (perrine,berenyce,ewing et julvain)"/>
    <x v="0"/>
    <x v="1"/>
    <m/>
    <n v="1000"/>
    <n v="5314651.25"/>
    <s v="Julvain"/>
    <s v="16.MIS.02.0001"/>
    <x v="1"/>
    <s v="CONGO"/>
    <m/>
  </r>
  <r>
    <d v="2016-02-17T00:00:00"/>
    <s v="Cabinet d'avocat-Domicile"/>
    <x v="0"/>
    <x v="1"/>
    <m/>
    <n v="2500"/>
    <n v="5312151.25"/>
    <s v="Julvain"/>
    <s v="16.MIS.02.0001"/>
    <x v="1"/>
    <s v="CONGO"/>
    <m/>
  </r>
  <r>
    <d v="2016-02-17T00:00:00"/>
    <s v="Transport local:maison-palf-maison"/>
    <x v="0"/>
    <x v="3"/>
    <m/>
    <n v="2000"/>
    <n v="5310151.25"/>
    <s v="i6"/>
    <s v="16.BED.02.0001"/>
    <x v="0"/>
    <s v="CONGO"/>
    <m/>
  </r>
  <r>
    <d v="2016-02-17T00:00:00"/>
    <s v="taxi Bureau cabinet jouridique maitre De villers(prendre conseil au sujet de l'affaire STIBA detenu sorti de la maison d'arret de Brazzaville journal officil direction de la gendarmeri pour recherche documents couvrant le detachement d'un agent en uniforme aupres d'une  o.n.g(demandee par arthur)"/>
    <x v="0"/>
    <x v="1"/>
    <m/>
    <n v="2000"/>
    <n v="5308151.25"/>
    <s v="Ewing"/>
    <s v="Décharge"/>
    <x v="1"/>
    <s v="CONGO"/>
    <s v="λ"/>
  </r>
  <r>
    <d v="2016-02-18T00:00:00"/>
    <s v="Domicile-Aeroport (Bzv)"/>
    <x v="0"/>
    <x v="1"/>
    <m/>
    <n v="3000"/>
    <n v="5305151.25"/>
    <s v="Julvain"/>
    <s v="16.MIS.02.0001"/>
    <x v="1"/>
    <s v="CONGO"/>
    <m/>
  </r>
  <r>
    <d v="2016-02-18T00:00:00"/>
    <s v="Aeroport-Hotel (pointe-noire)"/>
    <x v="0"/>
    <x v="1"/>
    <m/>
    <n v="1000"/>
    <n v="5304151.25"/>
    <s v="Julvain"/>
    <s v="16.MIS.02.0001"/>
    <x v="1"/>
    <s v="CONGO"/>
    <m/>
  </r>
  <r>
    <d v="2016-02-18T00:00:00"/>
    <s v="Hotel-DDEFPK-Cabinet Karl-Hotel"/>
    <x v="0"/>
    <x v="1"/>
    <m/>
    <n v="6000"/>
    <n v="5298151.25"/>
    <s v="Julvain"/>
    <s v="16.MIS.02.0001"/>
    <x v="1"/>
    <s v="CONGO"/>
    <m/>
  </r>
  <r>
    <d v="2016-02-18T00:00:00"/>
    <s v="Achat de carte julvain"/>
    <x v="2"/>
    <x v="1"/>
    <m/>
    <n v="1000"/>
    <n v="5297151.25"/>
    <s v="Julvain"/>
    <s v="16.MIS.02.0004"/>
    <x v="1"/>
    <s v="CONGO"/>
    <s v="o"/>
  </r>
  <r>
    <d v="2016-02-18T00:00:00"/>
    <s v="5000 carte regarde MTN TEL"/>
    <x v="2"/>
    <x v="0"/>
    <m/>
    <n v="5000"/>
    <n v="5292151.25"/>
    <s v="Perrine Odier"/>
    <s v="oui"/>
    <x v="1"/>
    <s v="CONGO"/>
    <s v="o"/>
  </r>
  <r>
    <d v="2016-02-18T00:00:00"/>
    <s v="5000 carte regarde MTN TEL"/>
    <x v="2"/>
    <x v="0"/>
    <m/>
    <n v="5000"/>
    <n v="5287151.25"/>
    <s v="Perrine Odier"/>
    <s v="oui"/>
    <x v="1"/>
    <s v="CONGO"/>
    <s v="o"/>
  </r>
  <r>
    <d v="2016-02-19T00:00:00"/>
    <s v="Taxi Hippocampe Bureau"/>
    <x v="0"/>
    <x v="0"/>
    <m/>
    <n v="1000"/>
    <n v="5286151.25"/>
    <s v="Perrine Odier"/>
    <s v="Décharge"/>
    <x v="1"/>
    <s v="CONGO"/>
    <m/>
  </r>
  <r>
    <d v="2016-02-19T00:00:00"/>
    <s v="Taxi Bureau Min eaux et forets"/>
    <x v="0"/>
    <x v="0"/>
    <m/>
    <n v="1000"/>
    <n v="5285151.25"/>
    <s v="Perrine Odier"/>
    <s v="Décharge"/>
    <x v="1"/>
    <s v="CONGO"/>
    <m/>
  </r>
  <r>
    <d v="2016-02-19T00:00:00"/>
    <s v="Taxi Min eaux et foret Bureau"/>
    <x v="0"/>
    <x v="0"/>
    <m/>
    <n v="1000"/>
    <n v="5284151.25"/>
    <s v="Perrine Odier"/>
    <s v="Décharge"/>
    <x v="1"/>
    <s v="CONGO"/>
    <m/>
  </r>
  <r>
    <d v="2016-02-19T00:00:00"/>
    <s v="Taxi Bureau Min eaux et forets"/>
    <x v="0"/>
    <x v="0"/>
    <m/>
    <n v="1000"/>
    <n v="5283151.25"/>
    <s v="Perrine Odier"/>
    <s v="Décharge"/>
    <x v="1"/>
    <s v="CONGO"/>
    <m/>
  </r>
  <r>
    <d v="2016-02-19T00:00:00"/>
    <s v="Taxi Min eaux et foret Hippocampe"/>
    <x v="0"/>
    <x v="0"/>
    <m/>
    <n v="1000"/>
    <n v="5282151.25"/>
    <s v="Perrine Odier"/>
    <s v="Décharge"/>
    <x v="1"/>
    <s v="CONGO"/>
    <m/>
  </r>
  <r>
    <d v="2016-02-19T00:00:00"/>
    <s v="Taxi Hippocampe Bureau"/>
    <x v="0"/>
    <x v="0"/>
    <m/>
    <n v="1000"/>
    <n v="5281151.25"/>
    <s v="Perrine Odier"/>
    <s v="Décharge"/>
    <x v="1"/>
    <s v="CONGO"/>
    <m/>
  </r>
  <r>
    <d v="2016-02-19T00:00:00"/>
    <s v="Taxi Bureau Hippocampe"/>
    <x v="0"/>
    <x v="0"/>
    <m/>
    <n v="1000"/>
    <n v="5280151.25"/>
    <s v="Perrine Odier"/>
    <s v="Décharge"/>
    <x v="1"/>
    <s v="CONGO"/>
    <m/>
  </r>
  <r>
    <d v="2016-02-19T00:00:00"/>
    <s v="Achat de carte julvain"/>
    <x v="2"/>
    <x v="1"/>
    <m/>
    <n v="1000"/>
    <n v="5279151.25"/>
    <s v="Julvain"/>
    <s v="16.MIS.02.0004"/>
    <x v="1"/>
    <s v="CONGO"/>
    <s v="o"/>
  </r>
  <r>
    <d v="2016-02-19T00:00:00"/>
    <s v="Hotel-TGI (Pointe-Noire)-Hotel"/>
    <x v="0"/>
    <x v="1"/>
    <m/>
    <n v="2000"/>
    <n v="5277151.25"/>
    <s v="Julvain"/>
    <s v="16.MIS.02.0001"/>
    <x v="1"/>
    <s v="CONGO"/>
    <m/>
  </r>
  <r>
    <d v="2016-02-19T00:00:00"/>
    <s v="Transport local:maison-palf-maison"/>
    <x v="0"/>
    <x v="3"/>
    <m/>
    <n v="2000"/>
    <n v="5275151.25"/>
    <s v="i6"/>
    <s v="16.BED.02.0001"/>
    <x v="0"/>
    <s v="CONGO"/>
    <m/>
  </r>
  <r>
    <d v="2016-02-19T00:00:00"/>
    <s v="Bureau-BCI-bureau"/>
    <x v="0"/>
    <x v="1"/>
    <m/>
    <n v="2000"/>
    <n v="5273151.25"/>
    <s v="Bérényce"/>
    <s v="16.MIA.02.0001"/>
    <x v="1"/>
    <s v="CONGO"/>
    <m/>
  </r>
  <r>
    <d v="2016-02-19T00:00:00"/>
    <s v="Déplacement Bureau-TAF"/>
    <x v="0"/>
    <x v="0"/>
    <m/>
    <n v="1500"/>
    <n v="5271651.25"/>
    <s v="Stirve "/>
    <s v="16.MOU.02.0001"/>
    <x v="1"/>
    <s v="CONGO"/>
    <m/>
  </r>
  <r>
    <d v="2016-02-19T00:00:00"/>
    <s v="Reproduction des photos Berthin &amp; Stirve"/>
    <x v="13"/>
    <x v="2"/>
    <m/>
    <n v="7000"/>
    <n v="5264651.25"/>
    <s v="Stirve "/>
    <s v="16.MOU.02.0008"/>
    <x v="1"/>
    <s v="CONGO"/>
    <s v="o"/>
  </r>
  <r>
    <d v="2016-02-19T00:00:00"/>
    <s v="Déplacement BCI-Orchidée N-Bureau"/>
    <x v="0"/>
    <x v="0"/>
    <m/>
    <n v="2000"/>
    <n v="5262651.25"/>
    <s v="Stirve "/>
    <s v="16.MOU.02.0001"/>
    <x v="1"/>
    <s v="CONGO"/>
    <m/>
  </r>
  <r>
    <d v="2016-02-19T00:00:00"/>
    <s v="3 HP122 Noirs et couleurs "/>
    <x v="6"/>
    <x v="2"/>
    <m/>
    <n v="22500"/>
    <n v="5240151.25"/>
    <s v="Stirve "/>
    <s v="16.MOU.01.0008"/>
    <x v="1"/>
    <s v="CONGO"/>
    <s v="o"/>
  </r>
  <r>
    <d v="2016-02-20T00:00:00"/>
    <s v="Hébergement Julvain du 19 au 20 février 2016 à PNR"/>
    <x v="3"/>
    <x v="1"/>
    <m/>
    <n v="30000"/>
    <n v="5210151.25"/>
    <s v="Julvain"/>
    <s v="16.MIS.02.0003"/>
    <x v="1"/>
    <s v="CONGO"/>
    <s v="o"/>
  </r>
  <r>
    <d v="2016-02-20T00:00:00"/>
    <s v="Déplacement Maison-centre ville-TAF"/>
    <x v="0"/>
    <x v="0"/>
    <m/>
    <n v="5500"/>
    <n v="5204651.25"/>
    <s v="Stirve "/>
    <s v="16.MOU.02.0001"/>
    <x v="1"/>
    <s v="CONGO"/>
    <m/>
  </r>
  <r>
    <d v="2016-02-20T00:00:00"/>
    <s v="Printer Laser HPM127"/>
    <x v="14"/>
    <x v="2"/>
    <m/>
    <n v="175000"/>
    <n v="5029651.25"/>
    <s v="Stirve"/>
    <s v="16.MOU.02.0008"/>
    <x v="1"/>
    <s v="CONGO"/>
    <s v="o"/>
  </r>
  <r>
    <d v="2016-02-20T00:00:00"/>
    <s v="Déplacement Bureau-Maison"/>
    <x v="0"/>
    <x v="0"/>
    <m/>
    <n v="1500"/>
    <n v="5028151.25"/>
    <s v="Stirve "/>
    <s v="16.MOU.02.0001"/>
    <x v="1"/>
    <s v="CONGO"/>
    <m/>
  </r>
  <r>
    <d v="2016-02-20T00:00:00"/>
    <s v="Transport local:maison-palf-maison"/>
    <x v="0"/>
    <x v="3"/>
    <m/>
    <n v="2000"/>
    <n v="5026151.25"/>
    <s v="i6"/>
    <s v="16.BED.02.0001"/>
    <x v="0"/>
    <s v="CONGO"/>
    <m/>
  </r>
  <r>
    <d v="2016-02-20T00:00:00"/>
    <s v="Hotel-Aeroport (P.N)"/>
    <x v="0"/>
    <x v="1"/>
    <m/>
    <n v="1500"/>
    <n v="5024651.25"/>
    <s v="Julvain"/>
    <s v="16.MIS.02.0001"/>
    <x v="1"/>
    <s v="CONGO"/>
    <m/>
  </r>
  <r>
    <d v="2016-02-20T00:00:00"/>
    <s v="Aeroport-Domicile"/>
    <x v="0"/>
    <x v="1"/>
    <m/>
    <n v="4000"/>
    <n v="5020651.25"/>
    <s v="Julvain"/>
    <s v="16.MIS.02.0001"/>
    <x v="1"/>
    <s v="CONGO"/>
    <m/>
  </r>
  <r>
    <d v="2016-02-20T00:00:00"/>
    <s v="Achat carte Mtn julvain"/>
    <x v="2"/>
    <x v="1"/>
    <m/>
    <n v="1000"/>
    <n v="5019651.25"/>
    <s v="Julvain"/>
    <s v="16.MIS.02.0004"/>
    <x v="1"/>
    <s v="CONGO"/>
    <s v="o"/>
  </r>
  <r>
    <d v="2016-02-20T00:00:00"/>
    <s v="Hotel (5 nuitées) &amp; restauration Perrine du 16 au 22/02"/>
    <x v="3"/>
    <x v="0"/>
    <m/>
    <n v="181000"/>
    <n v="4838651.25"/>
    <s v="Perrine Odier"/>
    <s v="oui"/>
    <x v="1"/>
    <s v="CONGO"/>
    <s v="o"/>
  </r>
  <r>
    <d v="2016-02-22T00:00:00"/>
    <s v="Taxi Office/Chez Noura meeting avec Matthieu et Bertin, Luc"/>
    <x v="0"/>
    <x v="0"/>
    <m/>
    <n v="1000"/>
    <n v="4837651.25"/>
    <s v="Perrine Odier"/>
    <s v="Décharge"/>
    <x v="1"/>
    <s v="CONGO"/>
    <m/>
  </r>
  <r>
    <d v="2016-02-22T00:00:00"/>
    <s v="Maison/Office"/>
    <x v="0"/>
    <x v="0"/>
    <m/>
    <n v="1000"/>
    <n v="4836651.25"/>
    <s v="Perrine Odier"/>
    <s v="oui"/>
    <x v="1"/>
    <s v="CONGO"/>
    <m/>
  </r>
  <r>
    <d v="2016-02-22T00:00:00"/>
    <s v="Credit MTN Internet"/>
    <x v="2"/>
    <x v="0"/>
    <m/>
    <n v="5000"/>
    <n v="4831651.25"/>
    <s v="Perrine Odier"/>
    <s v="oui"/>
    <x v="1"/>
    <s v="CONGO"/>
    <s v="o"/>
  </r>
  <r>
    <d v="2016-02-22T00:00:00"/>
    <s v="Office/Hippocampe"/>
    <x v="0"/>
    <x v="0"/>
    <m/>
    <n v="1000"/>
    <n v="4830651.25"/>
    <s v="Perrine Odier"/>
    <s v="Décharge"/>
    <x v="1"/>
    <s v="CONGO"/>
    <m/>
  </r>
  <r>
    <d v="2016-02-22T00:00:00"/>
    <s v="Hippocampe/Maison"/>
    <x v="0"/>
    <x v="0"/>
    <m/>
    <n v="1000"/>
    <n v="4829651.25"/>
    <s v="Perrine Odier"/>
    <s v="Décharge"/>
    <x v="1"/>
    <s v="CONGO"/>
    <m/>
  </r>
  <r>
    <d v="2016-02-22T00:00:00"/>
    <s v="Transport local:maison-palf- virage maya-maya-IFC-bacongo-palf-maison"/>
    <x v="0"/>
    <x v="3"/>
    <m/>
    <n v="5000"/>
    <n v="4824651.25"/>
    <s v="i6"/>
    <s v="16.BED.02.0001"/>
    <x v="0"/>
    <s v="CONGO"/>
    <m/>
  </r>
  <r>
    <d v="2016-02-22T00:00:00"/>
    <s v="Impression cartes de visite"/>
    <x v="13"/>
    <x v="2"/>
    <m/>
    <n v="5600"/>
    <n v="4819051.25"/>
    <s v="i6"/>
    <s v="16.BED.02.0003"/>
    <x v="1"/>
    <s v="CONGO"/>
    <s v="o"/>
  </r>
  <r>
    <d v="2016-02-23T00:00:00"/>
    <s v="Déplacement bureau-UBA-bureau"/>
    <x v="0"/>
    <x v="0"/>
    <m/>
    <n v="2000"/>
    <n v="4817051.25"/>
    <s v="Stirve "/>
    <s v="16.MOU.02.0001"/>
    <x v="1"/>
    <s v="CONGO"/>
    <m/>
  </r>
  <r>
    <d v="2016-02-23T00:00:00"/>
    <s v="Billets Bzv-Pnr-Bzv Bérényce"/>
    <x v="1"/>
    <x v="1"/>
    <m/>
    <n v="64100"/>
    <n v="4752951.25"/>
    <s v="Stirve"/>
    <s v="16.MOU.02.0005"/>
    <x v="1"/>
    <s v="CONGO"/>
    <s v="o"/>
  </r>
  <r>
    <d v="2016-02-23T00:00:00"/>
    <s v="Maison/Ministère Eaux-et-Forets"/>
    <x v="0"/>
    <x v="0"/>
    <m/>
    <n v="1000"/>
    <n v="4751951.25"/>
    <s v="Perrine Odier"/>
    <s v="Décharge"/>
    <x v="1"/>
    <s v="CONGO"/>
    <m/>
  </r>
  <r>
    <d v="2016-02-23T00:00:00"/>
    <s v="Min/Office"/>
    <x v="0"/>
    <x v="0"/>
    <m/>
    <n v="1000"/>
    <n v="4750951.25"/>
    <s v="Perrine Odier"/>
    <s v="Décharge"/>
    <x v="1"/>
    <s v="CONGO"/>
    <m/>
  </r>
  <r>
    <d v="2016-02-23T00:00:00"/>
    <s v="Office/ credit congolais"/>
    <x v="0"/>
    <x v="0"/>
    <m/>
    <n v="1000"/>
    <n v="4749951.25"/>
    <s v="Perrine Odier"/>
    <s v="Décharge"/>
    <x v="1"/>
    <s v="CONGO"/>
    <m/>
  </r>
  <r>
    <d v="2016-02-23T00:00:00"/>
    <s v="crédit congolais/MTN"/>
    <x v="0"/>
    <x v="0"/>
    <m/>
    <n v="1000"/>
    <n v="4748951.25"/>
    <s v="Perrine Odier"/>
    <s v="Décharge"/>
    <x v="1"/>
    <s v="CONGO"/>
    <m/>
  </r>
  <r>
    <d v="2016-02-23T00:00:00"/>
    <s v="MTN/Office"/>
    <x v="0"/>
    <x v="0"/>
    <m/>
    <n v="1000"/>
    <n v="4747951.25"/>
    <s v="Perrine Odier"/>
    <s v="Décharge"/>
    <x v="1"/>
    <s v="CONGO"/>
    <m/>
  </r>
  <r>
    <d v="2016-02-23T00:00:00"/>
    <s v="Transfert Credit MTN Internet"/>
    <x v="2"/>
    <x v="0"/>
    <m/>
    <n v="1000"/>
    <n v="4746951.25"/>
    <s v="Perrine Odier"/>
    <s v="Décharge"/>
    <x v="1"/>
    <s v="CONGO"/>
    <m/>
  </r>
  <r>
    <d v="2016-02-23T00:00:00"/>
    <s v="Office/home"/>
    <x v="0"/>
    <x v="0"/>
    <m/>
    <n v="1000"/>
    <n v="4745951.25"/>
    <s v="Perrine Odier"/>
    <s v="Décharge"/>
    <x v="1"/>
    <s v="CONGO"/>
    <m/>
  </r>
  <r>
    <d v="2016-02-23T00:00:00"/>
    <s v="Credit MTN Internet"/>
    <x v="2"/>
    <x v="0"/>
    <m/>
    <n v="5000"/>
    <n v="4740951.25"/>
    <s v="Perrine Odier"/>
    <s v="oui"/>
    <x v="1"/>
    <s v="CONGO"/>
    <s v="o"/>
  </r>
  <r>
    <d v="2016-02-23T00:00:00"/>
    <s v="Transport local:maison-palf -bacongo-palf-maison"/>
    <x v="0"/>
    <x v="3"/>
    <m/>
    <n v="3000"/>
    <n v="4737951.25"/>
    <s v="i6"/>
    <s v="16.BED.02.0001"/>
    <x v="0"/>
    <s v="CONGO"/>
    <m/>
  </r>
  <r>
    <d v="2016-02-23T00:00:00"/>
    <s v="Bureau-ecaire-bureau"/>
    <x v="0"/>
    <x v="1"/>
    <m/>
    <n v="2000"/>
    <n v="4735951.25"/>
    <s v="Bérényce"/>
    <s v="16.MIA.02.0001"/>
    <x v="1"/>
    <s v="CONGO"/>
    <m/>
  </r>
  <r>
    <d v="2016-02-23T00:00:00"/>
    <s v="Credit MTN"/>
    <x v="2"/>
    <x v="1"/>
    <m/>
    <n v="1000"/>
    <n v="4734951.25"/>
    <s v="Ewing"/>
    <s v="oui"/>
    <x v="1"/>
    <s v="CONGO"/>
    <s v="o"/>
  </r>
  <r>
    <d v="2016-02-24T00:00:00"/>
    <s v="Virement salaire Janvier-Stirve"/>
    <x v="8"/>
    <x v="0"/>
    <m/>
    <n v="450000"/>
    <n v="4284951.25"/>
    <s v="UBA"/>
    <s v="16.MOU.02.0009"/>
    <x v="1"/>
    <s v="CONGO"/>
    <m/>
  </r>
  <r>
    <d v="2016-02-24T00:00:00"/>
    <s v="Virement salaire Janvier-i6"/>
    <x v="8"/>
    <x v="3"/>
    <m/>
    <n v="180000"/>
    <n v="4104951.25"/>
    <s v="UBA"/>
    <s v="16.BED.02.0003"/>
    <x v="0"/>
    <s v="CONGO"/>
    <m/>
  </r>
  <r>
    <d v="2016-02-24T00:00:00"/>
    <s v="Virement salaire Janvier-Mésange"/>
    <x v="8"/>
    <x v="1"/>
    <m/>
    <n v="115000"/>
    <n v="3989951.25"/>
    <s v="UBA"/>
    <s v="16.CIG.02.0011"/>
    <x v="1"/>
    <s v="CONGO"/>
    <m/>
  </r>
  <r>
    <d v="2016-02-24T00:00:00"/>
    <s v="Virement salaire Janvier-Bérényce"/>
    <x v="8"/>
    <x v="1"/>
    <m/>
    <n v="170000"/>
    <n v="3819951.25"/>
    <s v="UBA"/>
    <s v="16.MIA.02.0003"/>
    <x v="1"/>
    <s v="CONGO"/>
    <m/>
  </r>
  <r>
    <d v="2016-02-24T00:00:00"/>
    <s v=" Charges on salaries transfer -UBA"/>
    <x v="7"/>
    <x v="2"/>
    <m/>
    <n v="10701"/>
    <n v="3809250.25"/>
    <s v="UBA"/>
    <s v="16.UBA.02.0014"/>
    <x v="1"/>
    <s v="CONGO"/>
    <m/>
  </r>
  <r>
    <d v="2016-02-24T00:00:00"/>
    <s v="Credit MTN pour l'envoi de dossiers a Cecil neel "/>
    <x v="2"/>
    <x v="1"/>
    <m/>
    <n v="2000"/>
    <n v="3807250.25"/>
    <s v="Ewing"/>
    <s v="oui"/>
    <x v="1"/>
    <s v="CONGO"/>
    <s v="o"/>
  </r>
  <r>
    <d v="2016-02-24T00:00:00"/>
    <s v="Maison-aeroport-fond sté sté-mont mcaba-hotel"/>
    <x v="0"/>
    <x v="1"/>
    <m/>
    <n v="5000"/>
    <n v="3802250.25"/>
    <s v="Bérényce"/>
    <s v="16.MIA.02.0001"/>
    <x v="1"/>
    <s v="CONGO"/>
    <m/>
  </r>
  <r>
    <d v="2016-02-24T00:00:00"/>
    <s v="PN-Dolisie"/>
    <x v="0"/>
    <x v="1"/>
    <m/>
    <n v="10000"/>
    <n v="3792250.25"/>
    <s v="Bérényce"/>
    <s v="16.MIA.02.0001"/>
    <x v="1"/>
    <s v="CONGO"/>
    <m/>
  </r>
  <r>
    <d v="2016-02-24T00:00:00"/>
    <s v="Transport local:maison-palf-IFC-bayardele-palf-maison"/>
    <x v="0"/>
    <x v="3"/>
    <m/>
    <n v="4000"/>
    <n v="3788250.25"/>
    <s v="i6"/>
    <s v="16.BED.02.0001"/>
    <x v="0"/>
    <s v="CONGO"/>
    <m/>
  </r>
  <r>
    <d v="2016-02-24T00:00:00"/>
    <s v="Home/Office"/>
    <x v="0"/>
    <x v="0"/>
    <m/>
    <n v="1000"/>
    <n v="3787250.25"/>
    <s v="Perrine Odier"/>
    <s v="Décharge"/>
    <x v="1"/>
    <s v="CONGO"/>
    <m/>
  </r>
  <r>
    <d v="2016-02-24T00:00:00"/>
    <s v="Office/home"/>
    <x v="0"/>
    <x v="0"/>
    <m/>
    <n v="1000"/>
    <n v="3786250.25"/>
    <s v="Perrine Odier"/>
    <s v="Décharge"/>
    <x v="1"/>
    <s v="CONGO"/>
    <m/>
  </r>
  <r>
    <d v="2016-02-24T00:00:00"/>
    <s v="Office/ marché Bouémba/marché Bouémba/office"/>
    <x v="0"/>
    <x v="3"/>
    <m/>
    <n v="2000"/>
    <n v="3784250.25"/>
    <s v="i73x"/>
    <s v="Décharge"/>
    <x v="0"/>
    <s v="CONGO"/>
    <s v="ok"/>
  </r>
  <r>
    <d v="2016-02-24T00:00:00"/>
    <s v="Carte MTN"/>
    <x v="2"/>
    <x v="3"/>
    <m/>
    <n v="1000"/>
    <n v="3783250.25"/>
    <s v="i73x"/>
    <s v="Oui"/>
    <x v="0"/>
    <s v="CONGO"/>
    <s v="o"/>
  </r>
  <r>
    <d v="2016-02-24T00:00:00"/>
    <s v="Repas "/>
    <x v="8"/>
    <x v="3"/>
    <m/>
    <n v="1500"/>
    <n v="3781750.25"/>
    <s v="i73x"/>
    <s v="Décharge"/>
    <x v="0"/>
    <s v="CONGO"/>
    <s v="ok"/>
  </r>
  <r>
    <d v="2016-02-24T00:00:00"/>
    <s v="Recharge MTN"/>
    <x v="2"/>
    <x v="2"/>
    <m/>
    <n v="20000"/>
    <n v="3761750.25"/>
    <s v="Stirve "/>
    <s v="16.TEL.01.0002"/>
    <x v="1"/>
    <s v="CONGO"/>
    <m/>
  </r>
  <r>
    <d v="2016-02-25T00:00:00"/>
    <s v="Recharge MTN-Perrine &amp; BB Julvain"/>
    <x v="2"/>
    <x v="2"/>
    <m/>
    <n v="5000"/>
    <n v="3756750.25"/>
    <s v="Stirve "/>
    <s v="16.TEL.02.0002"/>
    <x v="1"/>
    <s v="CONGO"/>
    <m/>
  </r>
  <r>
    <d v="2016-02-25T00:00:00"/>
    <s v="Recharge MTN pour renewal forfait BB Julvain"/>
    <x v="5"/>
    <x v="2"/>
    <m/>
    <n v="10000"/>
    <n v="3746750.25"/>
    <s v="Stirve "/>
    <s v="16.TEL.02.0002"/>
    <x v="1"/>
    <s v="CONGO"/>
    <s v="o"/>
  </r>
  <r>
    <d v="2016-02-25T00:00:00"/>
    <s v="Reliure rapport PALF"/>
    <x v="13"/>
    <x v="2"/>
    <m/>
    <n v="3000"/>
    <n v="3743750.25"/>
    <s v="Stirve "/>
    <s v="16.MOU.02.0008"/>
    <x v="1"/>
    <s v="CONGO"/>
    <s v="o"/>
  </r>
  <r>
    <d v="2016-02-25T00:00:00"/>
    <s v="Rame de papier"/>
    <x v="6"/>
    <x v="2"/>
    <m/>
    <n v="3500"/>
    <n v="3740250.25"/>
    <s v="Stirve "/>
    <s v="16.MOU.02.0008"/>
    <x v="1"/>
    <s v="CONGO"/>
    <s v="o"/>
  </r>
  <r>
    <d v="2016-02-25T00:00:00"/>
    <s v="HP122 noir &amp; couleur"/>
    <x v="6"/>
    <x v="2"/>
    <m/>
    <n v="22500"/>
    <n v="3717750.25"/>
    <s v="Stirve "/>
    <s v="16.MOU.02.0008"/>
    <x v="1"/>
    <s v="CONGO"/>
    <s v="o"/>
  </r>
  <r>
    <d v="2016-02-25T00:00:00"/>
    <s v="Taxi Office/ Marché Bouemba/ Garre PK Mfilou "/>
    <x v="0"/>
    <x v="3"/>
    <m/>
    <n v="1300"/>
    <n v="3716450.25"/>
    <s v="I48L"/>
    <s v="Décharge"/>
    <x v="0"/>
    <s v="CONGO"/>
    <m/>
  </r>
  <r>
    <d v="2016-02-25T00:00:00"/>
    <s v="GarePK Mfilou"/>
    <x v="0"/>
    <x v="3"/>
    <m/>
    <n v="1650"/>
    <n v="3714800.25"/>
    <s v="I48L"/>
    <s v="Décharge"/>
    <x v="0"/>
    <s v="CONGO"/>
    <m/>
  </r>
  <r>
    <d v="2016-02-25T00:00:00"/>
    <s v="Credit Airtel "/>
    <x v="2"/>
    <x v="3"/>
    <m/>
    <n v="500"/>
    <n v="3714300.25"/>
    <s v="I48L"/>
    <s v="Oui"/>
    <x v="0"/>
    <s v="CONGO"/>
    <m/>
  </r>
  <r>
    <d v="2016-02-25T00:00:00"/>
    <s v="Repas"/>
    <x v="8"/>
    <x v="3"/>
    <m/>
    <n v="600"/>
    <n v="3713700.25"/>
    <s v="I48L"/>
    <s v="Décharge"/>
    <x v="0"/>
    <s v="CONGO"/>
    <m/>
  </r>
  <r>
    <d v="2016-02-25T00:00:00"/>
    <s v="Repas "/>
    <x v="8"/>
    <x v="3"/>
    <m/>
    <n v="1000"/>
    <n v="3712700.25"/>
    <s v="i73x"/>
    <s v="Décharge"/>
    <x v="0"/>
    <s v="CONGO"/>
    <s v="ok"/>
  </r>
  <r>
    <d v="2016-02-25T00:00:00"/>
    <s v="Office/marché Dragage/Marché port/Marché Bouémba/Office"/>
    <x v="0"/>
    <x v="3"/>
    <m/>
    <n v="2500"/>
    <n v="3710200.25"/>
    <s v="i73x"/>
    <s v="Décharge"/>
    <x v="0"/>
    <s v="CONGO"/>
    <s v="ok"/>
  </r>
  <r>
    <d v="2016-02-25T00:00:00"/>
    <s v="MTN forfait "/>
    <x v="2"/>
    <x v="0"/>
    <m/>
    <n v="5000"/>
    <n v="3705200.25"/>
    <s v="Perrine Odier"/>
    <s v="oui"/>
    <x v="1"/>
    <s v="CONGO"/>
    <s v="o"/>
  </r>
  <r>
    <d v="2016-02-25T00:00:00"/>
    <s v="Office/home"/>
    <x v="0"/>
    <x v="0"/>
    <m/>
    <n v="1000"/>
    <n v="3704200.25"/>
    <s v="Perrine Odier"/>
    <s v="Décharge"/>
    <x v="1"/>
    <s v="CONGO"/>
    <m/>
  </r>
  <r>
    <d v="2016-02-25T00:00:00"/>
    <s v="Transport local:maison-palf-buro top-encien radio-palf-maison"/>
    <x v="0"/>
    <x v="3"/>
    <m/>
    <n v="3000"/>
    <n v="3701200.25"/>
    <s v="i6"/>
    <s v="16.BED.02.0001"/>
    <x v="0"/>
    <s v="CONGO"/>
    <m/>
  </r>
  <r>
    <d v="2016-02-25T00:00:00"/>
    <s v="Hotel-DDEF-cabinet avocat-TGI-restaurant- cabinet avocat-DDEF- hotel"/>
    <x v="0"/>
    <x v="1"/>
    <m/>
    <n v="7000"/>
    <n v="3694200.25"/>
    <s v="Bérényce"/>
    <s v="16.MIA.02.0001"/>
    <x v="1"/>
    <s v="CONGO"/>
    <m/>
  </r>
  <r>
    <d v="2016-02-25T00:00:00"/>
    <s v="Honoraire d'avocat cas BABOUTILA (reliquat)"/>
    <x v="9"/>
    <x v="1"/>
    <m/>
    <n v="125000"/>
    <n v="3569200.25"/>
    <s v="Bérényce"/>
    <s v="16.MIA.02.0006"/>
    <x v="1"/>
    <s v="CONGO"/>
    <s v="o"/>
  </r>
  <r>
    <d v="2016-02-25T00:00:00"/>
    <s v="Credit MTN pour l'envoi de dossiers a Cecil neel "/>
    <x v="2"/>
    <x v="1"/>
    <m/>
    <n v="3000"/>
    <n v="3566200.25"/>
    <s v="Ewing"/>
    <s v="oui"/>
    <x v="1"/>
    <s v="CONGO"/>
    <s v="o"/>
  </r>
  <r>
    <d v="2016-02-26T00:00:00"/>
    <s v="Hotel"/>
    <x v="3"/>
    <x v="1"/>
    <m/>
    <n v="45000"/>
    <n v="3521200.25"/>
    <s v="Bérényce"/>
    <s v="16.MIA.02.0004"/>
    <x v="1"/>
    <s v="CONGO"/>
    <s v="o"/>
  </r>
  <r>
    <d v="2016-02-26T00:00:00"/>
    <s v="Transport local:maison-palf-la ville-total-chardon farel-palf"/>
    <x v="0"/>
    <x v="3"/>
    <m/>
    <n v="3000"/>
    <n v="3518200.25"/>
    <s v="i6"/>
    <s v="16.BED.02.0001"/>
    <x v="0"/>
    <s v="CONGO"/>
    <m/>
  </r>
  <r>
    <d v="2016-02-26T00:00:00"/>
    <s v="Office/Aspinall Foundation "/>
    <x v="0"/>
    <x v="0"/>
    <m/>
    <n v="1000"/>
    <n v="3517200.25"/>
    <s v="Perrine Odier"/>
    <s v="Décharge"/>
    <x v="1"/>
    <s v="CONGO"/>
    <m/>
  </r>
  <r>
    <d v="2016-02-26T00:00:00"/>
    <s v="Aspinall Foundation/ Office"/>
    <x v="0"/>
    <x v="0"/>
    <m/>
    <n v="1000"/>
    <n v="3516200.25"/>
    <s v="Perrine Odier"/>
    <s v="Décharge"/>
    <x v="1"/>
    <s v="CONGO"/>
    <m/>
  </r>
  <r>
    <d v="2016-02-26T00:00:00"/>
    <s v="Office/home"/>
    <x v="0"/>
    <x v="0"/>
    <m/>
    <n v="1000"/>
    <n v="3515200.25"/>
    <s v="Perrine Odier"/>
    <s v="Décharge"/>
    <x v="1"/>
    <s v="CONGO"/>
    <m/>
  </r>
  <r>
    <d v="2016-02-26T00:00:00"/>
    <s v="Marché Total-office-Marché-Office"/>
    <x v="0"/>
    <x v="3"/>
    <m/>
    <n v="450"/>
    <n v="3514750.25"/>
    <s v="i73x"/>
    <s v="Décharge"/>
    <x v="0"/>
    <s v="CONGO"/>
    <s v="ok"/>
  </r>
  <r>
    <d v="2016-02-26T00:00:00"/>
    <s v="Carte MTN"/>
    <x v="2"/>
    <x v="3"/>
    <m/>
    <n v="500"/>
    <n v="3514250.25"/>
    <s v="i73x"/>
    <s v="Oui"/>
    <x v="0"/>
    <s v="CONGO"/>
    <s v="o"/>
  </r>
  <r>
    <d v="2016-02-26T00:00:00"/>
    <s v="Repas "/>
    <x v="8"/>
    <x v="3"/>
    <m/>
    <n v="1050"/>
    <n v="3513200.25"/>
    <s v="i73x"/>
    <s v="Décharge"/>
    <x v="0"/>
    <s v="CONGO"/>
    <s v="ok"/>
  </r>
  <r>
    <d v="2016-02-26T00:00:00"/>
    <s v="Taxi Mamiwatta à Yoto "/>
    <x v="0"/>
    <x v="3"/>
    <m/>
    <n v="1000"/>
    <n v="3512200.25"/>
    <s v="I48L"/>
    <s v="Décharge"/>
    <x v="0"/>
    <s v="CONGO"/>
    <m/>
  </r>
  <r>
    <d v="2016-02-26T00:00:00"/>
    <s v="Taxi Yoro à Thomas Sankara "/>
    <x v="0"/>
    <x v="3"/>
    <m/>
    <n v="1500"/>
    <n v="3510700.25"/>
    <s v="I48L"/>
    <s v="Décharge"/>
    <x v="0"/>
    <s v="CONGO"/>
    <m/>
  </r>
  <r>
    <d v="2016-02-26T00:00:00"/>
    <s v="Taxi Thomas Sankara Rdt Point Mampassi "/>
    <x v="0"/>
    <x v="3"/>
    <m/>
    <n v="150"/>
    <n v="3510550.25"/>
    <s v="I48L"/>
    <s v="Décharge"/>
    <x v="0"/>
    <s v="CONGO"/>
    <m/>
  </r>
  <r>
    <d v="2016-02-26T00:00:00"/>
    <s v="Taxi Mampassi /Bureau "/>
    <x v="0"/>
    <x v="3"/>
    <m/>
    <n v="1500"/>
    <n v="3509050.25"/>
    <s v="I48L"/>
    <s v="Décharge"/>
    <x v="0"/>
    <s v="CONGO"/>
    <m/>
  </r>
  <r>
    <d v="2016-02-26T00:00:00"/>
    <s v="Groupe Charden Farell"/>
    <x v="4"/>
    <x v="2"/>
    <m/>
    <n v="2400"/>
    <n v="3506650.25"/>
    <s v="Stirve"/>
    <s v="16.MOU.02.0004"/>
    <x v="1"/>
    <s v="CONGO"/>
    <s v="o"/>
  </r>
  <r>
    <d v="2016-02-26T00:00:00"/>
    <s v="Déplacement bureau-UBA-bureau"/>
    <x v="0"/>
    <x v="0"/>
    <m/>
    <n v="3000"/>
    <n v="3503650.25"/>
    <s v="Stirve "/>
    <s v="16.MOU.02.0001"/>
    <x v="1"/>
    <s v="CONGO"/>
    <m/>
  </r>
  <r>
    <d v="2016-02-26T00:00:00"/>
    <s v="Achats du livre  intitulé Redaction administrative"/>
    <x v="6"/>
    <x v="2"/>
    <m/>
    <n v="14500"/>
    <n v="3489150.25"/>
    <s v="i6"/>
    <s v="16.BED.02.0004"/>
    <x v="1"/>
    <s v="CONGO"/>
    <s v="o"/>
  </r>
  <r>
    <d v="2016-02-26T00:00:00"/>
    <s v="Recharge MTN"/>
    <x v="2"/>
    <x v="2"/>
    <m/>
    <n v="100000"/>
    <n v="3389150.25"/>
    <s v="Stirve "/>
    <s v="16.TEL.01.0002"/>
    <x v="1"/>
    <s v="CONGO"/>
    <s v="n"/>
  </r>
  <r>
    <d v="2016-02-26T00:00:00"/>
    <s v="Déplacement pour achat produits PCR"/>
    <x v="0"/>
    <x v="0"/>
    <m/>
    <n v="2000"/>
    <n v="3387150.25"/>
    <s v="Stirve "/>
    <s v="16.MOU.02.0001"/>
    <x v="1"/>
    <s v="CONGO"/>
    <m/>
  </r>
  <r>
    <d v="2016-02-27T00:00:00"/>
    <s v="Food allowance"/>
    <x v="3"/>
    <x v="1"/>
    <m/>
    <n v="20000"/>
    <n v="3367150.25"/>
    <s v="Bérényce"/>
    <s v="16.MIA.02.0003"/>
    <x v="1"/>
    <s v="CONGO"/>
    <m/>
  </r>
  <r>
    <d v="2016-02-27T00:00:00"/>
    <s v="Dolisie- PN"/>
    <x v="0"/>
    <x v="1"/>
    <m/>
    <n v="10000"/>
    <n v="3357150.25"/>
    <s v="Bérényce"/>
    <s v="16.MIA.02.0001"/>
    <x v="1"/>
    <s v="CONGO"/>
    <m/>
  </r>
  <r>
    <d v="2016-02-27T00:00:00"/>
    <s v="Hotel-gare routiere-hotel-aeroport-maison"/>
    <x v="0"/>
    <x v="1"/>
    <m/>
    <n v="3500"/>
    <n v="3353650.25"/>
    <s v="Bérényce"/>
    <s v="16.MIA.02.0001"/>
    <x v="1"/>
    <s v="CONGO"/>
    <m/>
  </r>
  <r>
    <d v="2016-02-27T00:00:00"/>
    <s v="Hotel 1 nuité à PNR-Bérényce"/>
    <x v="3"/>
    <x v="1"/>
    <m/>
    <n v="15000"/>
    <n v="3338650.25"/>
    <s v="Bérényce"/>
    <s v="16.MIA.02.0004"/>
    <x v="1"/>
    <s v="CONGO"/>
    <s v="o"/>
  </r>
  <r>
    <d v="2016-02-29T00:00:00"/>
    <s v="Recharge Airtel"/>
    <x v="5"/>
    <x v="2"/>
    <m/>
    <n v="5000"/>
    <n v="3333650.25"/>
    <s v="Stirve "/>
    <s v="16.TEL.02.0002"/>
    <x v="1"/>
    <s v="CONGO"/>
    <s v="n"/>
  </r>
  <r>
    <d v="2016-02-29T00:00:00"/>
    <s v="Recharge MTN"/>
    <x v="2"/>
    <x v="2"/>
    <m/>
    <n v="14000"/>
    <n v="3319650.25"/>
    <s v="Stirve "/>
    <s v="16.TEL.02.0002"/>
    <x v="1"/>
    <s v="CONGO"/>
    <s v="o"/>
  </r>
  <r>
    <d v="2016-02-29T00:00:00"/>
    <s v="Déplacement Bureau-TAF-Mairie Pto pto-bureau"/>
    <x v="0"/>
    <x v="0"/>
    <m/>
    <n v="4000"/>
    <n v="3315650.25"/>
    <s v="Stirve "/>
    <s v="16.MOU.02.0001"/>
    <x v="1"/>
    <s v="CONGO"/>
    <m/>
  </r>
  <r>
    <d v="2016-02-29T00:00:00"/>
    <s v="Légalisation lettre d'invitation Danielle"/>
    <x v="12"/>
    <x v="2"/>
    <m/>
    <n v="10000"/>
    <n v="3305650.25"/>
    <s v="Stirve"/>
    <s v="16.MOU.02.0005"/>
    <x v="1"/>
    <s v="CONGO"/>
    <s v="o"/>
  </r>
  <r>
    <d v="2016-02-29T00:00:00"/>
    <s v="MTN forfait "/>
    <x v="2"/>
    <x v="0"/>
    <m/>
    <n v="5000"/>
    <n v="3300650.25"/>
    <s v="Perrine Odier"/>
    <s v="oui"/>
    <x v="1"/>
    <s v="CONGO"/>
    <s v="o"/>
  </r>
  <r>
    <d v="2016-02-29T00:00:00"/>
    <s v="Home/office"/>
    <x v="0"/>
    <x v="0"/>
    <m/>
    <n v="1000"/>
    <n v="3299650.25"/>
    <s v="Perrine Odier"/>
    <s v="Décharge"/>
    <x v="1"/>
    <s v="CONGO"/>
    <m/>
  </r>
  <r>
    <d v="2016-02-29T00:00:00"/>
    <s v="Office/home"/>
    <x v="0"/>
    <x v="0"/>
    <m/>
    <n v="1000"/>
    <n v="3298650.25"/>
    <s v="Perrine Odier"/>
    <s v="Décharge"/>
    <x v="1"/>
    <s v="CONGO"/>
    <m/>
  </r>
  <r>
    <d v="2016-02-29T00:00:00"/>
    <s v="Transport local:maison-palf-la ville-acc express-total"/>
    <x v="0"/>
    <x v="3"/>
    <m/>
    <n v="3000"/>
    <n v="3295650.25"/>
    <s v="i6"/>
    <s v="16.BED.02.0001"/>
    <x v="0"/>
    <s v="CONGO"/>
    <m/>
  </r>
  <r>
    <d v="2016-02-29T00:00:00"/>
    <s v="Carte MTN"/>
    <x v="2"/>
    <x v="3"/>
    <m/>
    <n v="1000"/>
    <n v="3294650.25"/>
    <s v="i73x"/>
    <s v="Oui"/>
    <x v="0"/>
    <s v="CONGO"/>
    <s v="o"/>
  </r>
  <r>
    <d v="2016-02-29T00:00:00"/>
    <s v="Repas "/>
    <x v="8"/>
    <x v="3"/>
    <m/>
    <n v="1000"/>
    <n v="3293650.25"/>
    <s v="i73x"/>
    <s v="Décharge"/>
    <x v="0"/>
    <s v="CONGO"/>
    <m/>
  </r>
  <r>
    <d v="2016-02-29T00:00:00"/>
    <s v="Marché poto-poto/office"/>
    <x v="0"/>
    <x v="3"/>
    <m/>
    <n v="300"/>
    <n v="3293350.25"/>
    <s v="i73x"/>
    <s v="Décharge"/>
    <x v="0"/>
    <s v="CONGO"/>
    <m/>
  </r>
  <r>
    <d v="2016-02-29T00:00:00"/>
    <s v="Marché plateaux ville/off"/>
    <x v="0"/>
    <x v="3"/>
    <m/>
    <n v="150"/>
    <n v="3293200.25"/>
    <s v="i73x"/>
    <s v="Décharge"/>
    <x v="0"/>
    <s v="CONGO"/>
    <m/>
  </r>
  <r>
    <d v="2016-02-29T00:00:00"/>
    <s v="Marché TOMA-SANK"/>
    <x v="0"/>
    <x v="3"/>
    <m/>
    <n v="2000"/>
    <n v="3291200.25"/>
    <s v="i73x"/>
    <s v="Décharge"/>
    <x v="0"/>
    <s v="CONGO"/>
    <m/>
  </r>
  <r>
    <d v="2016-02-29T00:00:00"/>
    <s v="Marché plateaux-aeroport"/>
    <x v="0"/>
    <x v="3"/>
    <m/>
    <n v="1000"/>
    <n v="3290200.25"/>
    <s v="I48L"/>
    <s v="Décharge"/>
    <x v="0"/>
    <s v="CONGO"/>
    <m/>
  </r>
  <r>
    <d v="2016-02-29T00:00:00"/>
    <s v="Aeropor-et port yoro"/>
    <x v="0"/>
    <x v="3"/>
    <m/>
    <n v="1500"/>
    <n v="3288700.25"/>
    <s v="I48L"/>
    <s v="Décharge"/>
    <x v="0"/>
    <s v="CONGO"/>
    <m/>
  </r>
  <r>
    <d v="2016-02-29T00:00:00"/>
    <s v="yoro-bouemba"/>
    <x v="0"/>
    <x v="3"/>
    <m/>
    <n v="1000"/>
    <n v="3287700.25"/>
    <s v="I48L"/>
    <s v="Décharge"/>
    <x v="0"/>
    <s v="CONGO"/>
    <m/>
  </r>
  <r>
    <d v="2016-02-29T00:00:00"/>
    <s v="Dragage bureaux"/>
    <x v="0"/>
    <x v="3"/>
    <m/>
    <n v="300"/>
    <n v="3287400.25"/>
    <s v="I48L"/>
    <s v="Décharge"/>
    <x v="0"/>
    <s v="CONGO"/>
    <m/>
  </r>
  <r>
    <d v="2016-02-29T00:00:00"/>
    <s v="carte warid"/>
    <x v="2"/>
    <x v="3"/>
    <m/>
    <n v="1000"/>
    <n v="3286400.25"/>
    <s v="I48L"/>
    <s v="Oui"/>
    <x v="0"/>
    <s v="CONGO"/>
    <m/>
  </r>
  <r>
    <d v="2016-02-29T00:00:00"/>
    <s v="Bureau-depeche de brazzaville-bureau"/>
    <x v="0"/>
    <x v="1"/>
    <m/>
    <n v="2000"/>
    <n v="3284400.25"/>
    <s v="Bérényce"/>
    <s v="16.MIA.02.0001"/>
    <x v="1"/>
    <s v="CONGO"/>
    <m/>
  </r>
  <r>
    <d v="2016-02-29T00:00:00"/>
    <s v="Publication annoce au Depeche de brazzaville"/>
    <x v="10"/>
    <x v="1"/>
    <m/>
    <n v="27000"/>
    <n v="3257400.25"/>
    <s v="Bérényce"/>
    <s v="16.MIA.02.0005"/>
    <x v="1"/>
    <s v="CONGO"/>
    <s v="o"/>
  </r>
  <r>
    <d v="2016-02-29T00:00:00"/>
    <s v="Arrêté compte Janvier 2016"/>
    <x v="7"/>
    <x v="2"/>
    <m/>
    <n v="7591"/>
    <n v="3249809.25"/>
    <s v="UBA"/>
    <s v="16.UBA.01.0014"/>
    <x v="1"/>
    <s v="CONGO"/>
    <m/>
  </r>
  <r>
    <d v="2016-02-29T00:00:00"/>
    <s v="Déplacements Reena"/>
    <x v="0"/>
    <x v="3"/>
    <m/>
    <n v="77000"/>
    <n v="3172809.25"/>
    <s v="Stirve"/>
    <s v="16.NAB.02.0001"/>
    <x v="0"/>
    <s v="CONGO"/>
    <s v="o"/>
  </r>
  <r>
    <d v="2016-02-29T00:00:00"/>
    <s v="Recharge MTN Reena"/>
    <x v="2"/>
    <x v="3"/>
    <m/>
    <n v="23000"/>
    <n v="3149809.25"/>
    <s v="Stirve "/>
    <s v="16.TEL.02.0002"/>
    <x v="0"/>
    <s v="CONGO"/>
    <s v="o"/>
  </r>
  <r>
    <d v="2016-02-29T00:00:00"/>
    <s v="Restaurant Reena with the target"/>
    <x v="11"/>
    <x v="3"/>
    <m/>
    <n v="13500"/>
    <n v="3136309.25"/>
    <s v="Stirve "/>
    <s v="16.NAB.02.0003"/>
    <x v="0"/>
    <s v="CONGO"/>
    <s v="o"/>
  </r>
  <r>
    <d v="2016-02-29T00:00:00"/>
    <s v="Restaurant Reena with the target"/>
    <x v="11"/>
    <x v="3"/>
    <m/>
    <n v="6000"/>
    <n v="3130309.25"/>
    <s v="Stirve "/>
    <s v="16.NAB.02.0003"/>
    <x v="0"/>
    <s v="CONGO"/>
    <s v="o"/>
  </r>
  <r>
    <d v="2016-02-29T00:00:00"/>
    <s v="achat tenues investigations"/>
    <x v="14"/>
    <x v="2"/>
    <m/>
    <n v="80000"/>
    <n v="3050309.25"/>
    <s v="Stirve "/>
    <s v="16.NAB.02.0003"/>
    <x v="0"/>
    <s v="CONGO"/>
    <s v="o"/>
  </r>
  <r>
    <d v="2016-02-29T00:00:00"/>
    <s v="achat 2 chemises investigations i6"/>
    <x v="14"/>
    <x v="2"/>
    <m/>
    <n v="30000"/>
    <n v="3020309.25"/>
    <s v="Stirve "/>
    <s v="16.NAB.02.0003"/>
    <x v="0"/>
    <s v="CONGO"/>
    <s v="o"/>
  </r>
  <r>
    <d v="2016-02-29T00:00:00"/>
    <s v="Restaurant Reena with the target"/>
    <x v="11"/>
    <x v="3"/>
    <m/>
    <n v="40000"/>
    <n v="2980309.25"/>
    <s v="Stirve "/>
    <s v="16.NAB.02.0003"/>
    <x v="0"/>
    <s v="CONGO"/>
    <s v="o"/>
  </r>
  <r>
    <d v="2016-02-29T00:00:00"/>
    <s v="Food allowance Rheena "/>
    <x v="3"/>
    <x v="3"/>
    <m/>
    <n v="5850"/>
    <n v="2974459.25"/>
    <s v="Stirve"/>
    <s v="16.NAB.02.0013"/>
    <x v="0"/>
    <s v="CONGO"/>
    <m/>
  </r>
  <r>
    <d v="2016-02-29T00:00:00"/>
    <s v="Food allowance du 01 au 29 janvier 2016"/>
    <x v="3"/>
    <x v="1"/>
    <m/>
    <n v="40000"/>
    <n v="2934459.25"/>
    <s v="Julvain"/>
    <s v="16.MIS.02.0002"/>
    <x v="1"/>
    <s v="CONGO"/>
    <s v="o"/>
  </r>
  <r>
    <d v="2016-02-29T00:00:00"/>
    <s v="Avance sur salaire Avril-Stirve"/>
    <x v="8"/>
    <x v="0"/>
    <m/>
    <n v="50000"/>
    <n v="2884459.25"/>
    <s v="Stirve"/>
    <s v="16.MOU.04.0009"/>
    <x v="1"/>
    <s v="CONGO"/>
    <m/>
  </r>
  <r>
    <d v="2016-03-01T00:00:00"/>
    <s v="Taxi Maison-Bureau-Maison"/>
    <x v="0"/>
    <x v="0"/>
    <m/>
    <n v="3000"/>
    <n v="2881459.25"/>
    <s v="Stirve"/>
    <s v="16.MOU.03.0001"/>
    <x v="1"/>
    <s v="CONGO"/>
    <m/>
  </r>
  <r>
    <d v="2016-03-01T00:00:00"/>
    <s v="Salaire Février-Julvain"/>
    <x v="8"/>
    <x v="1"/>
    <m/>
    <n v="170000"/>
    <n v="2711459.25"/>
    <s v="Stirve"/>
    <s v="16.MIS.03.0013"/>
    <x v="1"/>
    <s v="CONGO"/>
    <s v="o"/>
  </r>
  <r>
    <d v="2016-03-01T00:00:00"/>
    <s v="Main d'œuvre réparation verrou"/>
    <x v="13"/>
    <x v="2"/>
    <m/>
    <n v="7000"/>
    <n v="2704459.25"/>
    <s v="Stirve"/>
    <s v="16.MOU.03.0008"/>
    <x v="1"/>
    <s v="CONGO"/>
    <s v="o"/>
  </r>
  <r>
    <d v="2016-03-01T00:00:00"/>
    <s v="Recharge MTN "/>
    <x v="2"/>
    <x v="2"/>
    <m/>
    <n v="100000"/>
    <n v="2604459.25"/>
    <s v="Stirve "/>
    <s v="16.TEL.03.0002"/>
    <x v="1"/>
    <s v="CONGO"/>
    <s v="o"/>
  </r>
  <r>
    <d v="2016-03-01T00:00:00"/>
    <s v="Taxi Maison-TAF-Potopoto-Bureau"/>
    <x v="0"/>
    <x v="0"/>
    <m/>
    <n v="5000"/>
    <n v="2599459.25"/>
    <s v="Stirve"/>
    <s v="16.MOU.03.0001"/>
    <x v="1"/>
    <s v="CONGO"/>
    <m/>
  </r>
  <r>
    <d v="2016-03-01T00:00:00"/>
    <s v="Taxi Bureau-Potopoto-DGST-BCI-Bureau"/>
    <x v="0"/>
    <x v="0"/>
    <m/>
    <n v="4000"/>
    <n v="2595459.25"/>
    <s v="Stirve"/>
    <s v="16.MOU.03.0001"/>
    <x v="1"/>
    <s v="CONGO"/>
    <m/>
  </r>
  <r>
    <d v="2016-03-01T00:00:00"/>
    <s v="Home/office"/>
    <x v="0"/>
    <x v="0"/>
    <m/>
    <n v="1000"/>
    <n v="2594459.25"/>
    <s v="Perrine Odier"/>
    <s v="Décharge"/>
    <x v="1"/>
    <s v="CONGO"/>
    <m/>
  </r>
  <r>
    <d v="2016-03-01T00:00:00"/>
    <s v="Taxi Office meeting to visit the house"/>
    <x v="0"/>
    <x v="0"/>
    <m/>
    <n v="1000"/>
    <n v="2593459.25"/>
    <s v="Perrine Odier"/>
    <s v="Décharge"/>
    <x v="1"/>
    <s v="CONGO"/>
    <m/>
  </r>
  <r>
    <d v="2016-03-01T00:00:00"/>
    <s v="Taxi visit houses / office"/>
    <x v="0"/>
    <x v="0"/>
    <m/>
    <n v="1000"/>
    <n v="2592459.25"/>
    <s v="Perrine Odier"/>
    <s v="Décharge"/>
    <x v="1"/>
    <s v="CONGO"/>
    <m/>
  </r>
  <r>
    <d v="2016-03-01T00:00:00"/>
    <s v="Office/home"/>
    <x v="0"/>
    <x v="0"/>
    <m/>
    <n v="1000"/>
    <n v="2591459.25"/>
    <s v="Perrine Odier"/>
    <s v="Décharge"/>
    <x v="1"/>
    <s v="CONGO"/>
    <m/>
  </r>
  <r>
    <d v="2016-03-01T00:00:00"/>
    <s v="Frais de prospection pour appartement "/>
    <x v="13"/>
    <x v="2"/>
    <m/>
    <n v="25000"/>
    <n v="2566459.25"/>
    <s v="Perrine Odier"/>
    <s v="oui"/>
    <x v="1"/>
    <s v="CONGO"/>
    <s v="o"/>
  </r>
  <r>
    <d v="2016-03-01T00:00:00"/>
    <s v="Marché port yoro/office"/>
    <x v="0"/>
    <x v="3"/>
    <m/>
    <n v="150"/>
    <n v="2566309.25"/>
    <s v="i73x"/>
    <s v="Décharge"/>
    <x v="0"/>
    <s v="CONGO"/>
    <m/>
  </r>
  <r>
    <d v="2016-03-01T00:00:00"/>
    <s v="Marché Mikalou/office"/>
    <x v="0"/>
    <x v="3"/>
    <m/>
    <n v="150"/>
    <n v="2566159.25"/>
    <s v="i73x"/>
    <s v="Décharge"/>
    <x v="0"/>
    <s v="CONGO"/>
    <m/>
  </r>
  <r>
    <d v="2016-03-01T00:00:00"/>
    <s v="Marché Total/office"/>
    <x v="0"/>
    <x v="3"/>
    <m/>
    <n v="250"/>
    <n v="2565909.25"/>
    <s v="i73x"/>
    <s v="Décharge"/>
    <x v="0"/>
    <s v="CONGO"/>
    <m/>
  </r>
  <r>
    <d v="2016-03-01T00:00:00"/>
    <s v="Marché plateaux/office"/>
    <x v="0"/>
    <x v="3"/>
    <m/>
    <n v="1000"/>
    <n v="2564909.25"/>
    <s v="I48L"/>
    <s v="Décharge"/>
    <x v="0"/>
    <s v="CONGO"/>
    <m/>
  </r>
  <r>
    <d v="2016-03-01T00:00:00"/>
    <s v="Marché poto poto/office"/>
    <x v="0"/>
    <x v="3"/>
    <m/>
    <n v="1000"/>
    <n v="2563909.25"/>
    <s v="I48L"/>
    <s v="Décharge"/>
    <x v="0"/>
    <s v="CONGO"/>
    <m/>
  </r>
  <r>
    <d v="2016-03-01T00:00:00"/>
    <s v="carte warid"/>
    <x v="2"/>
    <x v="3"/>
    <m/>
    <n v="1000"/>
    <n v="2562909.25"/>
    <s v="I48L"/>
    <s v="Oui"/>
    <x v="0"/>
    <s v="CONGO"/>
    <m/>
  </r>
  <r>
    <d v="2016-03-01T00:00:00"/>
    <s v="Transport local:maison-palf-la ville-acc express-total-airtel-palf-maison"/>
    <x v="0"/>
    <x v="3"/>
    <m/>
    <n v="5000"/>
    <n v="2557909.25"/>
    <s v="i6"/>
    <s v="16.BED.03.0001"/>
    <x v="0"/>
    <s v="CONGO"/>
    <m/>
  </r>
  <r>
    <d v="2016-03-02T00:00:00"/>
    <s v="Taxi Maison-DGST-centre ville-Bureau"/>
    <x v="0"/>
    <x v="0"/>
    <m/>
    <n v="4500"/>
    <n v="2553409.25"/>
    <s v="Stirve"/>
    <s v="16.MOU.03.0001"/>
    <x v="1"/>
    <s v="CONGO"/>
    <m/>
  </r>
  <r>
    <d v="2016-03-02T00:00:00"/>
    <s v="Taxi Maison-Bureau-UBA-Bureau"/>
    <x v="0"/>
    <x v="0"/>
    <m/>
    <n v="3500"/>
    <n v="2549909.25"/>
    <s v="Stirve"/>
    <s v="16.MOU.03.0001"/>
    <x v="1"/>
    <s v="CONGO"/>
    <m/>
  </r>
  <r>
    <d v="2016-03-02T00:00:00"/>
    <s v="Journal officiel-semaine afr-bureau"/>
    <x v="0"/>
    <x v="1"/>
    <m/>
    <n v="2000"/>
    <n v="2547909.25"/>
    <s v="Bérényce"/>
    <s v="16.MIA.03.0001"/>
    <x v="1"/>
    <s v="CONGO"/>
    <m/>
  </r>
  <r>
    <d v="2016-03-02T00:00:00"/>
    <s v="Achat  encre pour imprimante "/>
    <x v="6"/>
    <x v="2"/>
    <m/>
    <n v="59500"/>
    <n v="2488409.25"/>
    <s v="i6"/>
    <s v="16.BED.03.0003"/>
    <x v="1"/>
    <s v="CONGO"/>
    <s v="o"/>
  </r>
  <r>
    <d v="2016-03-02T00:00:00"/>
    <s v="Transport local:maison-palf-la ville-total-airtel-palf-maison"/>
    <x v="0"/>
    <x v="3"/>
    <m/>
    <n v="2000"/>
    <n v="2486409.25"/>
    <s v="i6"/>
    <s v="16.BED.03.0001"/>
    <x v="0"/>
    <s v="CONGO"/>
    <m/>
  </r>
  <r>
    <d v="2016-03-02T00:00:00"/>
    <s v="Marché Total/office"/>
    <x v="0"/>
    <x v="3"/>
    <m/>
    <n v="150"/>
    <n v="2486259.25"/>
    <s v="I48L"/>
    <s v="Décharge"/>
    <x v="0"/>
    <s v="CONGO"/>
    <m/>
  </r>
  <r>
    <d v="2016-03-02T00:00:00"/>
    <s v="Marché ouenzé/office"/>
    <x v="0"/>
    <x v="3"/>
    <m/>
    <n v="1500"/>
    <n v="2484759.25"/>
    <s v="I48L"/>
    <s v="Décharge"/>
    <x v="0"/>
    <s v="CONGO"/>
    <m/>
  </r>
  <r>
    <d v="2016-03-02T00:00:00"/>
    <s v="Aeroport-maya-maya"/>
    <x v="0"/>
    <x v="3"/>
    <m/>
    <n v="1500"/>
    <n v="2483259.25"/>
    <s v="I48L"/>
    <s v="Décharge"/>
    <x v="0"/>
    <s v="CONGO"/>
    <m/>
  </r>
  <r>
    <d v="2016-03-02T00:00:00"/>
    <s v="Aeroport-Bureau"/>
    <x v="0"/>
    <x v="3"/>
    <m/>
    <n v="1000"/>
    <n v="2482259.25"/>
    <s v="I48L"/>
    <s v="Décharge"/>
    <x v="0"/>
    <s v="CONGO"/>
    <m/>
  </r>
  <r>
    <d v="2016-03-02T00:00:00"/>
    <s v="marché Bouémba/office"/>
    <x v="0"/>
    <x v="3"/>
    <m/>
    <n v="1500"/>
    <n v="2480759.25"/>
    <s v="i73x"/>
    <s v="Décharge"/>
    <x v="0"/>
    <s v="CONGO"/>
    <m/>
  </r>
  <r>
    <d v="2016-03-02T00:00:00"/>
    <s v="Marché Texaco/office"/>
    <x v="0"/>
    <x v="3"/>
    <m/>
    <n v="1000"/>
    <n v="2479759.25"/>
    <s v="i73x"/>
    <s v="Décharge"/>
    <x v="0"/>
    <s v="CONGO"/>
    <m/>
  </r>
  <r>
    <d v="2016-03-02T00:00:00"/>
    <s v="Port mami wata /viaduc"/>
    <x v="0"/>
    <x v="3"/>
    <m/>
    <n v="1000"/>
    <n v="2478759.25"/>
    <s v="i73x"/>
    <s v="Décharge"/>
    <x v="0"/>
    <s v="CONGO"/>
    <m/>
  </r>
  <r>
    <d v="2016-03-02T00:00:00"/>
    <s v="Repas "/>
    <x v="8"/>
    <x v="3"/>
    <m/>
    <n v="1000"/>
    <n v="2477759.25"/>
    <s v="i73x"/>
    <s v="Décharge"/>
    <x v="0"/>
    <s v="CONGO"/>
    <s v="o"/>
  </r>
  <r>
    <d v="2016-03-02T00:00:00"/>
    <s v="Marché Total/office"/>
    <x v="0"/>
    <x v="3"/>
    <m/>
    <n v="500"/>
    <n v="2477259.25"/>
    <s v="i73x"/>
    <s v="Décharge"/>
    <x v="0"/>
    <s v="CONGO"/>
    <m/>
  </r>
  <r>
    <d v="2016-03-02T00:00:00"/>
    <s v="Home/office"/>
    <x v="0"/>
    <x v="0"/>
    <m/>
    <n v="1000"/>
    <n v="2476259.25"/>
    <s v="Perrine Odier"/>
    <s v="Décharge"/>
    <x v="1"/>
    <s v="CONGO"/>
    <m/>
  </r>
  <r>
    <d v="2016-03-02T00:00:00"/>
    <s v="Office/home"/>
    <x v="0"/>
    <x v="0"/>
    <m/>
    <n v="1000"/>
    <n v="2475259.25"/>
    <s v="Perrine Odier"/>
    <s v="Décharge"/>
    <x v="1"/>
    <s v="CONGO"/>
    <m/>
  </r>
  <r>
    <d v="2016-03-03T00:00:00"/>
    <s v="MTN forfait "/>
    <x v="2"/>
    <x v="0"/>
    <m/>
    <n v="5000"/>
    <n v="2470259.25"/>
    <s v="Perrine Odier"/>
    <s v="oui"/>
    <x v="1"/>
    <s v="CONGO"/>
    <s v="o"/>
  </r>
  <r>
    <d v="2016-03-03T00:00:00"/>
    <s v="Home/Office"/>
    <x v="0"/>
    <x v="0"/>
    <m/>
    <n v="1000"/>
    <n v="2469259.25"/>
    <s v="Perrine Odier"/>
    <s v="Décharge"/>
    <x v="1"/>
    <s v="CONGO"/>
    <m/>
  </r>
  <r>
    <d v="2016-03-03T00:00:00"/>
    <s v="Office/ Saint Nicolas pour vérifier l'endroit d'interview"/>
    <x v="0"/>
    <x v="0"/>
    <m/>
    <n v="1000"/>
    <n v="2468259.25"/>
    <s v="Perrine Odier"/>
    <s v="Décharge"/>
    <x v="1"/>
    <s v="CONGO"/>
    <m/>
  </r>
  <r>
    <d v="2016-03-03T00:00:00"/>
    <s v="Saint Nicolas/Office"/>
    <x v="0"/>
    <x v="0"/>
    <m/>
    <n v="1000"/>
    <n v="2467259.25"/>
    <s v="Perrine Odier"/>
    <s v="Décharge"/>
    <x v="1"/>
    <s v="CONGO"/>
    <m/>
  </r>
  <r>
    <d v="2016-03-03T00:00:00"/>
    <s v="MTN forfait "/>
    <x v="2"/>
    <x v="0"/>
    <m/>
    <n v="5000"/>
    <n v="2462259.25"/>
    <s v="Perrine Odier"/>
    <s v="oui"/>
    <x v="1"/>
    <s v="CONGO"/>
    <s v="o"/>
  </r>
  <r>
    <d v="2016-03-03T00:00:00"/>
    <s v="Office/Location immeuble "/>
    <x v="0"/>
    <x v="0"/>
    <m/>
    <n v="1000"/>
    <n v="2461259.25"/>
    <s v="Perrine Odier"/>
    <s v="Décharge"/>
    <x v="1"/>
    <s v="CONGO"/>
    <m/>
  </r>
  <r>
    <d v="2016-03-03T00:00:00"/>
    <s v="Location immeuble/ Office"/>
    <x v="0"/>
    <x v="0"/>
    <m/>
    <n v="1000"/>
    <n v="2460259.25"/>
    <s v="Perrine Odier"/>
    <s v="Décharge"/>
    <x v="1"/>
    <s v="CONGO"/>
    <m/>
  </r>
  <r>
    <d v="2016-03-03T00:00:00"/>
    <s v="Avance sur caution de l'appartement "/>
    <x v="16"/>
    <x v="2"/>
    <m/>
    <n v="50000"/>
    <n v="2410259.25"/>
    <s v="Perrine Odier"/>
    <s v="oui "/>
    <x v="1"/>
    <s v="CONGO"/>
    <s v="o"/>
  </r>
  <r>
    <d v="2016-03-03T00:00:00"/>
    <s v="Office/home"/>
    <x v="0"/>
    <x v="0"/>
    <m/>
    <n v="1000"/>
    <n v="2409259.25"/>
    <s v="Perrine Odier"/>
    <s v="Décharge"/>
    <x v="1"/>
    <s v="CONGO"/>
    <m/>
  </r>
  <r>
    <d v="2016-03-03T00:00:00"/>
    <s v="Marché Moukondo/office"/>
    <x v="0"/>
    <x v="3"/>
    <m/>
    <n v="1000"/>
    <n v="2408259.25"/>
    <s v="i73x"/>
    <s v="Décharge"/>
    <x v="0"/>
    <s v="CONGO"/>
    <m/>
  </r>
  <r>
    <d v="2016-03-03T00:00:00"/>
    <s v="Marché Mikalou/office"/>
    <x v="0"/>
    <x v="3"/>
    <m/>
    <n v="1500"/>
    <n v="2406759.25"/>
    <s v="i73x"/>
    <s v="Décharge"/>
    <x v="0"/>
    <s v="CONGO"/>
    <m/>
  </r>
  <r>
    <d v="2016-03-03T00:00:00"/>
    <s v="Repas "/>
    <x v="8"/>
    <x v="3"/>
    <m/>
    <n v="1000"/>
    <n v="2405759.25"/>
    <s v="i73x"/>
    <s v="Décharge"/>
    <x v="0"/>
    <s v="CONGO"/>
    <s v="o"/>
  </r>
  <r>
    <d v="2016-03-03T00:00:00"/>
    <s v="Carte MTN"/>
    <x v="2"/>
    <x v="3"/>
    <m/>
    <n v="500"/>
    <n v="2405259.25"/>
    <s v="i73x"/>
    <s v="Décharge"/>
    <x v="0"/>
    <s v="CONGO"/>
    <s v="o"/>
  </r>
  <r>
    <d v="2016-03-03T00:00:00"/>
    <s v="Retour Bureau"/>
    <x v="0"/>
    <x v="3"/>
    <m/>
    <n v="1000"/>
    <n v="2404259.25"/>
    <s v="i73x"/>
    <s v="Décharge"/>
    <x v="0"/>
    <s v="CONGO"/>
    <m/>
  </r>
  <r>
    <d v="2016-03-03T00:00:00"/>
    <s v="Marché poto poto/office"/>
    <x v="0"/>
    <x v="3"/>
    <m/>
    <n v="1000"/>
    <n v="2403259.25"/>
    <s v="I48L"/>
    <s v="Décharge"/>
    <x v="0"/>
    <s v="CONGO"/>
    <m/>
  </r>
  <r>
    <d v="2016-03-03T00:00:00"/>
    <s v="Marché Moungali"/>
    <x v="0"/>
    <x v="3"/>
    <m/>
    <n v="150"/>
    <n v="2403109.25"/>
    <s v="I48L"/>
    <s v="Décharge"/>
    <x v="0"/>
    <s v="CONGO"/>
    <m/>
  </r>
  <r>
    <d v="2016-03-03T00:00:00"/>
    <s v="Marché ouenzé/office"/>
    <x v="0"/>
    <x v="3"/>
    <m/>
    <n v="1000"/>
    <n v="2402109.25"/>
    <s v="I48L"/>
    <s v="Décharge"/>
    <x v="0"/>
    <s v="CONGO"/>
    <m/>
  </r>
  <r>
    <d v="2016-03-03T00:00:00"/>
    <s v="Port / ATC "/>
    <x v="0"/>
    <x v="3"/>
    <m/>
    <n v="1000"/>
    <n v="2401109.25"/>
    <s v="I48L"/>
    <s v="Décharge"/>
    <x v="0"/>
    <s v="CONGO"/>
    <m/>
  </r>
  <r>
    <d v="2016-03-03T00:00:00"/>
    <s v="Retour Bureau"/>
    <x v="0"/>
    <x v="3"/>
    <m/>
    <n v="150"/>
    <n v="2400959.25"/>
    <s v="I48L"/>
    <s v="Décharge"/>
    <x v="0"/>
    <s v="CONGO"/>
    <m/>
  </r>
  <r>
    <d v="2016-03-03T00:00:00"/>
    <s v="Transport local:maison-palf-l hopital-palf-labo photo-palf-maison"/>
    <x v="0"/>
    <x v="3"/>
    <m/>
    <n v="3500"/>
    <n v="2397459.25"/>
    <s v="i6"/>
    <s v="16.BED.03.0001"/>
    <x v="0"/>
    <s v="CONGO"/>
    <m/>
  </r>
  <r>
    <d v="2016-03-03T00:00:00"/>
    <s v="Developement  photos"/>
    <x v="11"/>
    <x v="3"/>
    <m/>
    <n v="750"/>
    <n v="2396709.25"/>
    <s v="i6"/>
    <s v="16.BED.03.0002"/>
    <x v="0"/>
    <s v="CONGO"/>
    <m/>
  </r>
  <r>
    <d v="2016-03-03T00:00:00"/>
    <s v="Taxi palais de justice Bureau"/>
    <x v="0"/>
    <x v="1"/>
    <m/>
    <n v="700"/>
    <n v="2396009.25"/>
    <s v="Ewing"/>
    <s v="oui"/>
    <x v="1"/>
    <s v="CONGO"/>
    <m/>
  </r>
  <r>
    <d v="2016-03-04T00:00:00"/>
    <s v="Médicaments Stirve (45% de 15350FCFA)"/>
    <x v="8"/>
    <x v="0"/>
    <m/>
    <n v="6907.5"/>
    <n v="2389101.75"/>
    <s v="Stirve"/>
    <s v="16.MOU.03.0009"/>
    <x v="1"/>
    <s v="CONGO"/>
    <s v="o"/>
  </r>
  <r>
    <d v="2016-03-04T00:00:00"/>
    <s v="Bureau/Bacongo"/>
    <x v="0"/>
    <x v="3"/>
    <m/>
    <n v="150"/>
    <n v="2388951.75"/>
    <s v="I48L"/>
    <s v="Décharge"/>
    <x v="0"/>
    <s v="CONGO"/>
    <m/>
  </r>
  <r>
    <d v="2016-03-04T00:00:00"/>
    <s v="Bacongo/marché ouenzé"/>
    <x v="0"/>
    <x v="3"/>
    <m/>
    <n v="1500"/>
    <n v="2387451.75"/>
    <s v="I48L"/>
    <s v="Décharge"/>
    <x v="0"/>
    <s v="CONGO"/>
    <m/>
  </r>
  <r>
    <d v="2016-03-04T00:00:00"/>
    <s v="Ouenzé/ Dragage"/>
    <x v="0"/>
    <x v="3"/>
    <m/>
    <n v="150"/>
    <n v="2387301.75"/>
    <s v="I48L"/>
    <s v="Décharge"/>
    <x v="0"/>
    <s v="CONGO"/>
    <m/>
  </r>
  <r>
    <d v="2016-03-04T00:00:00"/>
    <s v="Dragage bureaux"/>
    <x v="0"/>
    <x v="3"/>
    <m/>
    <n v="1500"/>
    <n v="2385801.75"/>
    <s v="I48L"/>
    <s v="Décharge"/>
    <x v="0"/>
    <s v="CONGO"/>
    <m/>
  </r>
  <r>
    <d v="2016-03-04T00:00:00"/>
    <s v="Marché bifuiti/office"/>
    <x v="0"/>
    <x v="3"/>
    <m/>
    <n v="1000"/>
    <n v="2384801.75"/>
    <s v="i73x"/>
    <s v="Décharge"/>
    <x v="0"/>
    <s v="CONGO"/>
    <m/>
  </r>
  <r>
    <d v="2016-03-04T00:00:00"/>
    <s v="Marché pk/office"/>
    <x v="0"/>
    <x v="3"/>
    <m/>
    <n v="2000"/>
    <n v="2382801.75"/>
    <s v="i73x"/>
    <s v="Décharge"/>
    <x v="0"/>
    <s v="CONGO"/>
    <m/>
  </r>
  <r>
    <d v="2016-03-04T00:00:00"/>
    <s v="Carte MTN"/>
    <x v="2"/>
    <x v="3"/>
    <m/>
    <n v="1000"/>
    <n v="2381801.75"/>
    <s v="i73x"/>
    <s v="Décharge"/>
    <x v="0"/>
    <s v="CONGO"/>
    <s v="o"/>
  </r>
  <r>
    <d v="2016-03-04T00:00:00"/>
    <s v="retour bureau"/>
    <x v="0"/>
    <x v="3"/>
    <m/>
    <n v="1000"/>
    <n v="2380801.75"/>
    <s v="i73x"/>
    <s v="Décharge"/>
    <x v="0"/>
    <s v="CONGO"/>
    <m/>
  </r>
  <r>
    <d v="2016-03-04T00:00:00"/>
    <s v="Home/Office"/>
    <x v="0"/>
    <x v="0"/>
    <m/>
    <n v="1000"/>
    <n v="2379801.75"/>
    <s v="Perrine Odier"/>
    <s v="Décharge"/>
    <x v="1"/>
    <s v="CONGO"/>
    <m/>
  </r>
  <r>
    <d v="2016-03-04T00:00:00"/>
    <s v="Office/home"/>
    <x v="0"/>
    <x v="0"/>
    <m/>
    <n v="1000"/>
    <n v="2378801.75"/>
    <s v="Perrine Odier"/>
    <s v="Décharge"/>
    <x v="1"/>
    <s v="CONGO"/>
    <m/>
  </r>
  <r>
    <d v="2016-03-04T00:00:00"/>
    <s v="Mtn Crédit "/>
    <x v="2"/>
    <x v="0"/>
    <m/>
    <n v="5000"/>
    <n v="2373801.75"/>
    <s v="Perrine Odier"/>
    <s v="oui"/>
    <x v="1"/>
    <s v="CONGO"/>
    <s v="o"/>
  </r>
  <r>
    <d v="2016-03-04T00:00:00"/>
    <s v="SMS charges Fev 2016-UBA"/>
    <x v="7"/>
    <x v="2"/>
    <m/>
    <n v="2378"/>
    <n v="2371423.75"/>
    <s v="UBA"/>
    <s v="16.UBA.03.0014"/>
    <x v="1"/>
    <s v="CONGO"/>
    <m/>
  </r>
  <r>
    <d v="2016-03-05T00:00:00"/>
    <s v="Frais d'hospitalisation: radiographie+Dicynone (65% du montant total)"/>
    <x v="8"/>
    <x v="0"/>
    <m/>
    <n v="3932.5"/>
    <n v="2367491.25"/>
    <s v="Stirve"/>
    <s v="16.MOU.03.0009"/>
    <x v="1"/>
    <s v="CONGO"/>
    <s v="o"/>
  </r>
  <r>
    <d v="2016-03-06T00:00:00"/>
    <s v="Mtn Crédit "/>
    <x v="2"/>
    <x v="0"/>
    <m/>
    <n v="5000"/>
    <n v="2362491.25"/>
    <s v="Perrine Odier"/>
    <s v="oui"/>
    <x v="1"/>
    <s v="CONGO"/>
    <s v="o"/>
  </r>
  <r>
    <d v="2016-03-06T00:00:00"/>
    <s v="Credit MTN pour la communication au service"/>
    <x v="2"/>
    <x v="1"/>
    <m/>
    <n v="2500"/>
    <n v="2359991.25"/>
    <s v="Ewing"/>
    <s v="oui"/>
    <x v="1"/>
    <s v="CONGO"/>
    <s v="o"/>
  </r>
  <r>
    <d v="2016-03-06T00:00:00"/>
    <s v="Frais d'hospitalisation: radiographie (65% de 6000"/>
    <x v="8"/>
    <x v="0"/>
    <m/>
    <n v="3900"/>
    <n v="2356091.25"/>
    <s v="Stirve"/>
    <s v="16.MOU.03.0009"/>
    <x v="1"/>
    <s v="CONGO"/>
    <s v="o"/>
  </r>
  <r>
    <d v="2016-03-06T00:00:00"/>
    <s v="Frais d'hospitalisation: Médicaments (65% de 7550F) et consultation (65% de 3500)- Stirve"/>
    <x v="8"/>
    <x v="0"/>
    <m/>
    <n v="7182.5"/>
    <n v="2348908.75"/>
    <s v="Stirve"/>
    <s v="16.MOU.03.0009"/>
    <x v="1"/>
    <s v="CONGO"/>
    <s v="o"/>
  </r>
  <r>
    <d v="2016-03-06T00:00:00"/>
    <s v="Frais d'hospitalisation: médicaments (65% de (2340F+18375F)) - Stirve"/>
    <x v="8"/>
    <x v="0"/>
    <m/>
    <n v="14985.75"/>
    <n v="2333923"/>
    <s v="Stirve"/>
    <s v="16.MOU.03.0009"/>
    <x v="1"/>
    <s v="CONGO"/>
    <s v="o"/>
  </r>
  <r>
    <d v="2016-03-07T00:00:00"/>
    <s v="Frais d'hospitalisation: Fleming 1G/125MG+DOLIPRANE"/>
    <x v="8"/>
    <x v="0"/>
    <m/>
    <n v="5031"/>
    <n v="2328892"/>
    <s v="Stirve"/>
    <s v="16.MOU.03.0009"/>
    <x v="1"/>
    <s v="CONGO"/>
    <s v="o"/>
  </r>
  <r>
    <d v="2016-03-07T00:00:00"/>
    <s v="Frais d'hospitalisation"/>
    <x v="8"/>
    <x v="0"/>
    <m/>
    <n v="15817.75"/>
    <n v="2313074.25"/>
    <s v="Stirve"/>
    <s v="16.MOU.03.0009"/>
    <x v="1"/>
    <s v="CONGO"/>
    <m/>
  </r>
  <r>
    <d v="2016-03-07T00:00:00"/>
    <s v="Frais d'hospitalisation"/>
    <x v="8"/>
    <x v="0"/>
    <m/>
    <n v="650"/>
    <n v="2312424.25"/>
    <s v="Stirve"/>
    <s v="16.MOU.03.0009"/>
    <x v="1"/>
    <s v="CONGO"/>
    <m/>
  </r>
  <r>
    <d v="2016-03-07T00:00:00"/>
    <s v="Médicaments Stirve"/>
    <x v="8"/>
    <x v="0"/>
    <m/>
    <n v="5928.75"/>
    <n v="2306495.5"/>
    <s v="Stirve"/>
    <s v="16.MOU.03.0009"/>
    <x v="1"/>
    <s v="CONGO"/>
    <m/>
  </r>
  <r>
    <d v="2016-03-07T00:00:00"/>
    <s v="Home/Office"/>
    <x v="0"/>
    <x v="0"/>
    <m/>
    <n v="1000"/>
    <n v="2305495.5"/>
    <s v="Perrine Odier"/>
    <s v="Décharge"/>
    <x v="1"/>
    <s v="CONGO"/>
    <m/>
  </r>
  <r>
    <d v="2016-03-07T00:00:00"/>
    <s v="Office/Lieu Interviwe Palais Nicolas"/>
    <x v="0"/>
    <x v="0"/>
    <m/>
    <n v="1000"/>
    <n v="2304495.5"/>
    <s v="Perrine Odier"/>
    <s v="Décharge"/>
    <x v="1"/>
    <s v="CONGO"/>
    <m/>
  </r>
  <r>
    <d v="2016-03-07T00:00:00"/>
    <s v="Lieu Interviews palais Nicolas/ Office"/>
    <x v="0"/>
    <x v="0"/>
    <m/>
    <n v="1000"/>
    <n v="2303495.5"/>
    <s v="Perrine Odier"/>
    <s v="Décharge"/>
    <x v="1"/>
    <s v="CONGO"/>
    <m/>
  </r>
  <r>
    <d v="2016-03-07T00:00:00"/>
    <s v="Office/CHU"/>
    <x v="0"/>
    <x v="0"/>
    <m/>
    <n v="1000"/>
    <n v="2302495.5"/>
    <s v="Perrine Odier"/>
    <s v="Décharge"/>
    <x v="1"/>
    <s v="CONGO"/>
    <m/>
  </r>
  <r>
    <d v="2016-03-07T00:00:00"/>
    <s v="CHU/banque"/>
    <x v="0"/>
    <x v="0"/>
    <m/>
    <n v="1000"/>
    <n v="2301495.5"/>
    <s v="Perrine Odier"/>
    <s v="Décharge"/>
    <x v="1"/>
    <s v="CONGO"/>
    <m/>
  </r>
  <r>
    <d v="2016-03-07T00:00:00"/>
    <s v="banque/ Office"/>
    <x v="0"/>
    <x v="0"/>
    <m/>
    <n v="1000"/>
    <n v="2300495.5"/>
    <s v="Perrine Odier"/>
    <s v="Décharge"/>
    <x v="1"/>
    <s v="CONGO"/>
    <m/>
  </r>
  <r>
    <d v="2016-03-07T00:00:00"/>
    <s v="Office/Home"/>
    <x v="0"/>
    <x v="0"/>
    <m/>
    <n v="1000"/>
    <n v="2299495.5"/>
    <s v="Perrine Odier"/>
    <s v="Décharge"/>
    <x v="1"/>
    <s v="CONGO"/>
    <m/>
  </r>
  <r>
    <d v="2016-03-07T00:00:00"/>
    <s v="Marché pk/office"/>
    <x v="0"/>
    <x v="3"/>
    <m/>
    <n v="2000"/>
    <n v="2297495.5"/>
    <s v="i73x"/>
    <s v="Décharge"/>
    <x v="0"/>
    <s v="CONGO"/>
    <m/>
  </r>
  <r>
    <d v="2016-03-07T00:00:00"/>
    <s v="Carte MTN"/>
    <x v="2"/>
    <x v="3"/>
    <m/>
    <n v="2000"/>
    <n v="2295495.5"/>
    <s v="i73x"/>
    <s v="Décharge"/>
    <x v="0"/>
    <s v="CONGO"/>
    <s v="o"/>
  </r>
  <r>
    <d v="2016-03-07T00:00:00"/>
    <s v="Repas "/>
    <x v="8"/>
    <x v="3"/>
    <m/>
    <n v="1000"/>
    <n v="2294495.5"/>
    <s v="i73x"/>
    <s v="Décharge"/>
    <x v="0"/>
    <s v="CONGO"/>
    <m/>
  </r>
  <r>
    <d v="2016-03-07T00:00:00"/>
    <s v="Marché ouenzé/office"/>
    <x v="0"/>
    <x v="3"/>
    <m/>
    <n v="1500"/>
    <n v="2292995.5"/>
    <s v="I48L"/>
    <s v="Décharge"/>
    <x v="0"/>
    <s v="CONGO"/>
    <m/>
  </r>
  <r>
    <d v="2016-03-07T00:00:00"/>
    <s v="Marché bouémba/office"/>
    <x v="0"/>
    <x v="3"/>
    <m/>
    <n v="150"/>
    <n v="2292845.5"/>
    <s v="I48L"/>
    <s v="Décharge"/>
    <x v="0"/>
    <s v="CONGO"/>
    <m/>
  </r>
  <r>
    <d v="2016-03-07T00:00:00"/>
    <s v="retour bureau"/>
    <x v="0"/>
    <x v="3"/>
    <m/>
    <n v="1500"/>
    <n v="2291345.5"/>
    <s v="I48L"/>
    <s v="Décharge"/>
    <x v="0"/>
    <s v="CONGO"/>
    <m/>
  </r>
  <r>
    <d v="2016-03-07T00:00:00"/>
    <s v="Credit Airtel "/>
    <x v="2"/>
    <x v="3"/>
    <m/>
    <n v="1000"/>
    <n v="2290345.5"/>
    <s v="I48L"/>
    <s v="Décharge"/>
    <x v="0"/>
    <s v="CONGO"/>
    <s v="o"/>
  </r>
  <r>
    <d v="2016-03-07T00:00:00"/>
    <s v="Achat  de carnet de facture"/>
    <x v="6"/>
    <x v="2"/>
    <m/>
    <n v="1500"/>
    <n v="2288845.5"/>
    <s v="i6"/>
    <s v="16.BED.03.0003"/>
    <x v="1"/>
    <s v="CONGO"/>
    <s v="o"/>
  </r>
  <r>
    <d v="2016-03-07T00:00:00"/>
    <s v="Transport local:maison-palf-moungali-total-bouro-total-palf-maison"/>
    <x v="0"/>
    <x v="3"/>
    <m/>
    <n v="5250"/>
    <n v="2283595.5"/>
    <s v="i6"/>
    <s v="16.BED.03.0001"/>
    <x v="0"/>
    <s v="CONGO"/>
    <m/>
  </r>
  <r>
    <d v="2016-03-08T00:00:00"/>
    <s v="Transport local:maison-palf-congo pharmacie-yes club-scab-palf-maison"/>
    <x v="0"/>
    <x v="3"/>
    <m/>
    <n v="3750"/>
    <n v="2279845.5"/>
    <s v="i6"/>
    <s v="16.BED.03.0001"/>
    <x v="0"/>
    <s v="CONGO"/>
    <m/>
  </r>
  <r>
    <d v="2016-03-08T00:00:00"/>
    <s v="Aeroport Maya-Maya"/>
    <x v="0"/>
    <x v="3"/>
    <m/>
    <n v="1500"/>
    <n v="2278345.5"/>
    <s v="I48L"/>
    <s v="Décharge"/>
    <x v="0"/>
    <s v="CONGO"/>
    <m/>
  </r>
  <r>
    <d v="2016-03-08T00:00:00"/>
    <s v="Retour Bureau"/>
    <x v="0"/>
    <x v="3"/>
    <m/>
    <n v="1000"/>
    <n v="2277345.5"/>
    <s v="I48L"/>
    <s v="Décharge"/>
    <x v="0"/>
    <s v="CONGO"/>
    <m/>
  </r>
  <r>
    <d v="2016-03-08T00:00:00"/>
    <s v="Marché bifouiti/officet"/>
    <x v="0"/>
    <x v="3"/>
    <m/>
    <n v="1000"/>
    <n v="2276345.5"/>
    <s v="i73x"/>
    <s v="Décharge"/>
    <x v="0"/>
    <s v="CONGO"/>
    <m/>
  </r>
  <r>
    <d v="2016-03-08T00:00:00"/>
    <s v="Carte MTN"/>
    <x v="2"/>
    <x v="3"/>
    <m/>
    <n v="1000"/>
    <n v="2275345.5"/>
    <s v="i73x"/>
    <s v="Décharge"/>
    <x v="0"/>
    <s v="CONGO"/>
    <s v="o"/>
  </r>
  <r>
    <d v="2016-03-08T00:00:00"/>
    <s v="Repas "/>
    <x v="8"/>
    <x v="3"/>
    <m/>
    <n v="1000"/>
    <n v="2274345.5"/>
    <s v="i73x"/>
    <s v="Décharge"/>
    <x v="0"/>
    <s v="CONGO"/>
    <s v="o"/>
  </r>
  <r>
    <d v="2016-03-08T00:00:00"/>
    <s v="Retour Bureau"/>
    <x v="0"/>
    <x v="3"/>
    <m/>
    <n v="1000"/>
    <n v="2273345.5"/>
    <s v="i73x"/>
    <s v="Décharge"/>
    <x v="0"/>
    <s v="CONGO"/>
    <s v="o"/>
  </r>
  <r>
    <d v="2016-03-08T00:00:00"/>
    <s v="Counter cheque charges"/>
    <x v="7"/>
    <x v="2"/>
    <m/>
    <n v="2378"/>
    <n v="2270967.5"/>
    <s v="UBA"/>
    <s v="16.UBA.03.0014"/>
    <x v="1"/>
    <s v="CONGO"/>
    <m/>
  </r>
  <r>
    <d v="2016-03-08T00:00:00"/>
    <s v="Caution de 2 mois pour l'appart"/>
    <x v="16"/>
    <x v="2"/>
    <m/>
    <n v="1150000"/>
    <n v="1120967.5"/>
    <s v="Perrine Odier"/>
    <s v="oui"/>
    <x v="1"/>
    <s v="CONGO"/>
    <m/>
  </r>
  <r>
    <d v="2016-03-08T00:00:00"/>
    <s v="Comission "/>
    <x v="13"/>
    <x v="2"/>
    <m/>
    <n v="600000"/>
    <n v="520967.5"/>
    <s v="Perrine Odier"/>
    <s v="oui"/>
    <x v="1"/>
    <s v="CONGO"/>
    <m/>
  </r>
  <r>
    <d v="2016-03-08T00:00:00"/>
    <s v="1 paquet papier rame A4"/>
    <x v="6"/>
    <x v="2"/>
    <m/>
    <n v="3500"/>
    <n v="517467.5"/>
    <s v="Perrine Odier"/>
    <s v="oui"/>
    <x v="1"/>
    <s v="CONGO"/>
    <m/>
  </r>
  <r>
    <d v="2016-03-08T00:00:00"/>
    <s v="Home/Office Office/home"/>
    <x v="0"/>
    <x v="0"/>
    <m/>
    <n v="2000"/>
    <n v="515467.5"/>
    <s v="Perrine Odier"/>
    <s v="Décharge"/>
    <x v="1"/>
    <s v="CONGO"/>
    <m/>
  </r>
  <r>
    <d v="2016-03-08T00:00:00"/>
    <s v="Office/interview batignole"/>
    <x v="0"/>
    <x v="0"/>
    <m/>
    <n v="1000"/>
    <n v="514467.5"/>
    <s v="Perrine Odier"/>
    <s v="Décharge"/>
    <x v="1"/>
    <s v="CONGO"/>
    <m/>
  </r>
  <r>
    <d v="2016-03-08T00:00:00"/>
    <s v="interview batignole / Plateaux des 15 ans "/>
    <x v="0"/>
    <x v="0"/>
    <m/>
    <n v="700"/>
    <n v="513767.5"/>
    <s v="Perrine Odier"/>
    <s v="Décharge"/>
    <x v="1"/>
    <s v="CONGO"/>
    <m/>
  </r>
  <r>
    <d v="2016-03-08T00:00:00"/>
    <s v="Plateau des 15 ans/office"/>
    <x v="0"/>
    <x v="0"/>
    <m/>
    <n v="1000"/>
    <n v="512767.5"/>
    <s v="Perrine Odier"/>
    <s v="Décharge"/>
    <x v="1"/>
    <s v="CONGO"/>
    <m/>
  </r>
  <r>
    <d v="2016-03-08T00:00:00"/>
    <s v="Office / appartement pharmacie jagger/ Office"/>
    <x v="0"/>
    <x v="0"/>
    <m/>
    <n v="2000"/>
    <n v="510767.5"/>
    <s v="Perrine Odier"/>
    <s v="Décharge"/>
    <x v="1"/>
    <s v="CONGO"/>
    <m/>
  </r>
  <r>
    <d v="2016-03-08T00:00:00"/>
    <s v="Credit MTN Internet"/>
    <x v="2"/>
    <x v="0"/>
    <m/>
    <n v="5000"/>
    <n v="505767.5"/>
    <s v="Perrine Odier"/>
    <s v="oui"/>
    <x v="1"/>
    <s v="CONGO"/>
    <s v="o"/>
  </r>
  <r>
    <d v="2016-03-08T00:00:00"/>
    <s v="Pavillon nicolas - bureau"/>
    <x v="0"/>
    <x v="1"/>
    <m/>
    <n v="1000"/>
    <n v="504767.5"/>
    <s v="Bérényce"/>
    <s v="16.MIA.03.0001"/>
    <x v="1"/>
    <s v="CONGO"/>
    <m/>
  </r>
  <r>
    <d v="2016-03-09T00:00:00"/>
    <s v="Reliure"/>
    <x v="6"/>
    <x v="2"/>
    <m/>
    <n v="2400"/>
    <n v="502367.5"/>
    <s v="Bérényce"/>
    <s v="16.MIA.03.0007"/>
    <x v="1"/>
    <s v="CONGO"/>
    <m/>
  </r>
  <r>
    <d v="2016-03-09T00:00:00"/>
    <s v="Office/home/office"/>
    <x v="0"/>
    <x v="0"/>
    <m/>
    <n v="2000"/>
    <n v="500367.5"/>
    <s v="Perrine Odier"/>
    <s v="Décharge"/>
    <x v="1"/>
    <s v="CONGO"/>
    <m/>
  </r>
  <r>
    <d v="2016-03-09T00:00:00"/>
    <s v="Credit MTN Internet"/>
    <x v="2"/>
    <x v="0"/>
    <m/>
    <n v="10000"/>
    <n v="490367.5"/>
    <s v="Perrine Odier"/>
    <s v="oui"/>
    <x v="1"/>
    <s v="CONGO"/>
    <s v="o"/>
  </r>
  <r>
    <d v="2016-03-09T00:00:00"/>
    <s v="Office/ kenya airways"/>
    <x v="0"/>
    <x v="0"/>
    <m/>
    <n v="1000"/>
    <n v="489367.5"/>
    <s v="Perrine Odier"/>
    <s v="Décharge"/>
    <x v="1"/>
    <s v="CONGO"/>
    <m/>
  </r>
  <r>
    <d v="2016-03-09T00:00:00"/>
    <s v="Kenya airways/ CHU Stirve "/>
    <x v="0"/>
    <x v="0"/>
    <m/>
    <n v="1000"/>
    <n v="488367.5"/>
    <s v="Perrine Odier"/>
    <s v="Décharge"/>
    <x v="1"/>
    <s v="CONGO"/>
    <m/>
  </r>
  <r>
    <d v="2016-03-09T00:00:00"/>
    <s v="CHU Stirve/office"/>
    <x v="0"/>
    <x v="0"/>
    <m/>
    <n v="700"/>
    <n v="487667.5"/>
    <s v="Perrine Odier"/>
    <s v="Décharge"/>
    <x v="1"/>
    <s v="CONGO"/>
    <m/>
  </r>
  <r>
    <d v="2016-03-09T00:00:00"/>
    <s v="Kenya airways décalage billet retour Perrine Kenya "/>
    <x v="12"/>
    <x v="0"/>
    <m/>
    <n v="25000"/>
    <n v="462667.5"/>
    <s v="Perrine Odier"/>
    <s v="OUI"/>
    <x v="1"/>
    <s v="CONGO"/>
    <m/>
  </r>
  <r>
    <d v="2016-03-09T00:00:00"/>
    <s v="Marché pk/office"/>
    <x v="0"/>
    <x v="3"/>
    <m/>
    <n v="2000"/>
    <n v="460667.5"/>
    <s v="i73x"/>
    <s v="Décharge"/>
    <x v="0"/>
    <s v="CONGO"/>
    <s v="o"/>
  </r>
  <r>
    <d v="2016-03-09T00:00:00"/>
    <s v="Carte MTN"/>
    <x v="2"/>
    <x v="3"/>
    <m/>
    <n v="1000"/>
    <n v="459667.5"/>
    <s v="i73x"/>
    <s v="Décharge"/>
    <x v="0"/>
    <s v="CONGO"/>
    <s v="o"/>
  </r>
  <r>
    <d v="2016-03-09T00:00:00"/>
    <s v="Repas "/>
    <x v="8"/>
    <x v="3"/>
    <m/>
    <n v="1000"/>
    <n v="458667.5"/>
    <s v="i73x"/>
    <s v="Décharge"/>
    <x v="0"/>
    <s v="CONGO"/>
    <s v="o"/>
  </r>
  <r>
    <d v="2016-03-09T00:00:00"/>
    <s v="Retour Bureau"/>
    <x v="0"/>
    <x v="3"/>
    <m/>
    <n v="2000"/>
    <n v="456667.5"/>
    <s v="i73x"/>
    <s v="Décharge"/>
    <x v="0"/>
    <s v="CONGO"/>
    <s v="o"/>
  </r>
  <r>
    <d v="2016-03-09T00:00:00"/>
    <s v="Aeroport Maya-Maya"/>
    <x v="0"/>
    <x v="3"/>
    <m/>
    <n v="1000"/>
    <n v="455667.5"/>
    <s v="I48L"/>
    <s v="Décharge"/>
    <x v="0"/>
    <s v="CONGO"/>
    <m/>
  </r>
  <r>
    <d v="2016-03-09T00:00:00"/>
    <s v="centre ville"/>
    <x v="0"/>
    <x v="3"/>
    <m/>
    <n v="1500"/>
    <n v="454167.5"/>
    <s v="I48L"/>
    <s v="Décharge"/>
    <x v="0"/>
    <s v="CONGO"/>
    <m/>
  </r>
  <r>
    <d v="2016-03-09T00:00:00"/>
    <s v="Retour Bureau"/>
    <x v="0"/>
    <x v="3"/>
    <m/>
    <n v="300"/>
    <n v="453867.5"/>
    <s v="I48L"/>
    <s v="Décharge"/>
    <x v="0"/>
    <s v="CONGO"/>
    <m/>
  </r>
  <r>
    <d v="2016-03-09T00:00:00"/>
    <s v="Aeroport Maya-Maya"/>
    <x v="0"/>
    <x v="3"/>
    <m/>
    <n v="1000"/>
    <n v="452867.5"/>
    <s v="I48L"/>
    <s v="Décharge"/>
    <x v="0"/>
    <s v="CONGO"/>
    <m/>
  </r>
  <r>
    <d v="2016-03-09T00:00:00"/>
    <s v="Retour Bureau"/>
    <x v="0"/>
    <x v="3"/>
    <m/>
    <n v="1000"/>
    <n v="451867.5"/>
    <s v="I48L"/>
    <s v="Décharge"/>
    <x v="0"/>
    <s v="CONGO"/>
    <m/>
  </r>
  <r>
    <d v="2016-03-09T00:00:00"/>
    <s v="Transport local:maison-palf-total-palf-maison"/>
    <x v="0"/>
    <x v="3"/>
    <m/>
    <n v="3000"/>
    <n v="448867.5"/>
    <s v="i6"/>
    <s v="16.BED.03.0001"/>
    <x v="0"/>
    <s v="CONGO"/>
    <m/>
  </r>
  <r>
    <d v="2016-03-09T00:00:00"/>
    <s v="Achat  des cartons pour le demenagement Et du scocht pour coler les cartons"/>
    <x v="6"/>
    <x v="2"/>
    <m/>
    <n v="5250"/>
    <n v="443617.5"/>
    <s v="i6"/>
    <s v="16.BED.03.0003"/>
    <x v="1"/>
    <s v="CONGO"/>
    <m/>
  </r>
  <r>
    <d v="2016-03-10T00:00:00"/>
    <s v="Transport local:maison-palf-total-angola libre-palf-maison"/>
    <x v="0"/>
    <x v="3"/>
    <m/>
    <n v="2500"/>
    <n v="441117.5"/>
    <s v="i6"/>
    <s v="16.BED.03.0001"/>
    <x v="0"/>
    <s v="CONGO"/>
    <m/>
  </r>
  <r>
    <d v="2016-03-10T00:00:00"/>
    <s v="Marché poto poto/officeTransport"/>
    <x v="0"/>
    <x v="3"/>
    <m/>
    <n v="150"/>
    <n v="440967.5"/>
    <s v="I48L"/>
    <s v="Décharge"/>
    <x v="0"/>
    <s v="CONGO"/>
    <m/>
  </r>
  <r>
    <d v="2016-03-10T00:00:00"/>
    <s v="place de la gare"/>
    <x v="0"/>
    <x v="3"/>
    <m/>
    <n v="150"/>
    <n v="440817.5"/>
    <s v="I48L"/>
    <s v="Décharge"/>
    <x v="0"/>
    <s v="CONGO"/>
    <m/>
  </r>
  <r>
    <d v="2016-03-10T00:00:00"/>
    <s v="port"/>
    <x v="0"/>
    <x v="3"/>
    <m/>
    <n v="1000"/>
    <n v="439817.5"/>
    <s v="I48L"/>
    <s v="Décharge"/>
    <x v="0"/>
    <s v="CONGO"/>
    <m/>
  </r>
  <r>
    <d v="2016-03-10T00:00:00"/>
    <s v="Retour Bureau"/>
    <x v="0"/>
    <x v="3"/>
    <m/>
    <n v="1000"/>
    <n v="438817.5"/>
    <s v="I48L"/>
    <s v="Décharge"/>
    <x v="0"/>
    <s v="CONGO"/>
    <m/>
  </r>
  <r>
    <d v="2016-03-10T00:00:00"/>
    <s v="Photocopie Journal officiel"/>
    <x v="13"/>
    <x v="2"/>
    <m/>
    <n v="3000"/>
    <n v="435817.5"/>
    <s v="i73x"/>
    <s v="Décharge"/>
    <x v="0"/>
    <s v="CONGO"/>
    <m/>
  </r>
  <r>
    <d v="2016-03-10T00:00:00"/>
    <s v="Office/home/office"/>
    <x v="0"/>
    <x v="0"/>
    <m/>
    <n v="2000"/>
    <n v="433817.5"/>
    <s v="Perrine Odier"/>
    <s v="Décharge"/>
    <x v="1"/>
    <s v="CONGO"/>
    <m/>
  </r>
  <r>
    <d v="2016-03-10T00:00:00"/>
    <s v="Bureau-depeche de brazzaville-maison"/>
    <x v="0"/>
    <x v="1"/>
    <m/>
    <n v="2000"/>
    <n v="431817.5"/>
    <s v="Bérényce"/>
    <s v="16.MIA.03.0001"/>
    <x v="1"/>
    <s v="CONGO"/>
    <m/>
  </r>
  <r>
    <d v="2016-03-11T00:00:00"/>
    <s v="Publication d'appel d'offre"/>
    <x v="10"/>
    <x v="1"/>
    <m/>
    <n v="25000"/>
    <n v="406817.5"/>
    <s v="Bérényce"/>
    <s v="16.MIA.03.0005"/>
    <x v="1"/>
    <s v="CONGO"/>
    <s v="o"/>
  </r>
  <r>
    <d v="2016-03-11T00:00:00"/>
    <s v="Bureau-depeche de brazzaville-bureau"/>
    <x v="0"/>
    <x v="1"/>
    <m/>
    <n v="2000"/>
    <n v="404817.5"/>
    <s v="Bérényce"/>
    <s v="16.MIA.03.0001"/>
    <x v="1"/>
    <s v="CONGO"/>
    <m/>
  </r>
  <r>
    <d v="2016-03-11T00:00:00"/>
    <s v="Canapé Liane/ 2Lits bois blancs, Nsana Omer SA"/>
    <x v="6"/>
    <x v="2"/>
    <m/>
    <n v="250000"/>
    <n v="154817.5"/>
    <s v="Perrine Odier"/>
    <s v="oui"/>
    <x v="1"/>
    <s v="CONGO"/>
    <m/>
  </r>
  <r>
    <d v="2016-03-11T00:00:00"/>
    <s v="Avance 2 x Bureau Bois blanc"/>
    <x v="6"/>
    <x v="2"/>
    <m/>
    <n v="50000"/>
    <n v="104817.5"/>
    <s v="Perrine Odier"/>
    <s v="oui"/>
    <x v="1"/>
    <s v="CONGO"/>
    <m/>
  </r>
  <r>
    <d v="2016-03-11T00:00:00"/>
    <s v="Achat 2 matelas pour logement coordination "/>
    <x v="6"/>
    <x v="2"/>
    <m/>
    <n v="48000"/>
    <n v="56817.5"/>
    <s v="Perrine Odier"/>
    <s v="oui"/>
    <x v="1"/>
    <s v="CONGO"/>
    <m/>
  </r>
  <r>
    <d v="2016-03-11T00:00:00"/>
    <s v="Home_Office_Home"/>
    <x v="0"/>
    <x v="0"/>
    <m/>
    <n v="2000"/>
    <n v="54817.5"/>
    <s v="Perrine Odier"/>
    <s v="Décharge"/>
    <x v="1"/>
    <s v="CONGO"/>
    <m/>
  </r>
  <r>
    <d v="2016-03-11T00:00:00"/>
    <s v="Office / appartement pharmacie jagger"/>
    <x v="0"/>
    <x v="0"/>
    <m/>
    <n v="1000"/>
    <n v="53817.5"/>
    <s v="Perrine Odier"/>
    <s v="Décharge"/>
    <x v="1"/>
    <s v="CONGO"/>
    <m/>
  </r>
  <r>
    <d v="2016-03-11T00:00:00"/>
    <s v="appartement pharmacie jagger/ station totale matelas"/>
    <x v="0"/>
    <x v="0"/>
    <m/>
    <n v="1000"/>
    <n v="52817.5"/>
    <s v="Perrine Odier"/>
    <s v="Décharge"/>
    <x v="1"/>
    <s v="CONGO"/>
    <m/>
  </r>
  <r>
    <d v="2016-03-11T00:00:00"/>
    <s v="Station totale matelas/ appartement pharmacie jagger"/>
    <x v="0"/>
    <x v="0"/>
    <m/>
    <n v="1000"/>
    <n v="51817.5"/>
    <s v="Perrine Odier"/>
    <s v="Décharge"/>
    <x v="1"/>
    <s v="CONGO"/>
    <m/>
  </r>
  <r>
    <d v="2016-03-11T00:00:00"/>
    <s v="pharmacie jagger/chez noura (Berthin)"/>
    <x v="0"/>
    <x v="0"/>
    <m/>
    <n v="1000"/>
    <n v="50817.5"/>
    <s v="Perrine Odier"/>
    <s v="Décharge"/>
    <x v="1"/>
    <s v="CONGO"/>
    <m/>
  </r>
  <r>
    <d v="2016-03-11T00:00:00"/>
    <s v="Chez Noura (Berthin)/office"/>
    <x v="0"/>
    <x v="0"/>
    <m/>
    <n v="1000"/>
    <n v="49817.5"/>
    <s v="Perrine Odier"/>
    <s v="Décharge"/>
    <x v="1"/>
    <s v="CONGO"/>
    <m/>
  </r>
  <r>
    <d v="2016-03-11T00:00:00"/>
    <s v="Marché bifouiti"/>
    <x v="0"/>
    <x v="3"/>
    <m/>
    <n v="1000"/>
    <n v="48817.5"/>
    <s v="i73x"/>
    <s v="Décharge"/>
    <x v="0"/>
    <s v="CONGO"/>
    <m/>
  </r>
  <r>
    <d v="2016-03-11T00:00:00"/>
    <s v="Carte MTN"/>
    <x v="2"/>
    <x v="3"/>
    <m/>
    <n v="1000"/>
    <n v="47817.5"/>
    <s v="i73x"/>
    <s v="Décharge"/>
    <x v="0"/>
    <s v="CONGO"/>
    <s v="o"/>
  </r>
  <r>
    <d v="2016-03-11T00:00:00"/>
    <s v="Bifouity-  N-Bureau "/>
    <x v="0"/>
    <x v="3"/>
    <m/>
    <n v="3000"/>
    <n v="44817.5"/>
    <s v="i73x"/>
    <s v="Décharge"/>
    <x v="0"/>
    <s v="CONGO"/>
    <m/>
  </r>
  <r>
    <d v="2016-03-11T00:00:00"/>
    <s v="Retour Bureau"/>
    <x v="0"/>
    <x v="3"/>
    <m/>
    <n v="1000"/>
    <n v="43817.5"/>
    <s v="i73x"/>
    <s v="Décharge"/>
    <x v="0"/>
    <s v="CONGO"/>
    <m/>
  </r>
  <r>
    <d v="2016-03-11T00:00:00"/>
    <s v="Marché ouenzé/office"/>
    <x v="0"/>
    <x v="3"/>
    <m/>
    <n v="1500"/>
    <n v="42317.5"/>
    <s v="I48L"/>
    <s v="Décharge"/>
    <x v="0"/>
    <s v="CONGO"/>
    <m/>
  </r>
  <r>
    <d v="2016-03-11T00:00:00"/>
    <s v="Marché poto-poto/office"/>
    <x v="0"/>
    <x v="3"/>
    <m/>
    <n v="150"/>
    <n v="42167.5"/>
    <s v="I48L"/>
    <s v="Décharge"/>
    <x v="0"/>
    <s v="CONGO"/>
    <m/>
  </r>
  <r>
    <d v="2016-03-11T00:00:00"/>
    <s v="centre ville"/>
    <x v="0"/>
    <x v="3"/>
    <m/>
    <n v="1000"/>
    <n v="41167.5"/>
    <s v="I48L"/>
    <s v="Décharge"/>
    <x v="0"/>
    <s v="CONGO"/>
    <m/>
  </r>
  <r>
    <d v="2016-03-11T00:00:00"/>
    <s v="Carte Airtel"/>
    <x v="2"/>
    <x v="3"/>
    <m/>
    <n v="1000"/>
    <n v="40167.5"/>
    <s v="I48L"/>
    <s v="Décharge"/>
    <x v="0"/>
    <s v="CONGO"/>
    <s v="o"/>
  </r>
  <r>
    <d v="2016-03-11T00:00:00"/>
    <s v="Retour Bureau"/>
    <x v="0"/>
    <x v="3"/>
    <m/>
    <n v="150"/>
    <n v="40017.5"/>
    <s v="I48L"/>
    <s v="Décharge"/>
    <x v="0"/>
    <s v="CONGO"/>
    <m/>
  </r>
  <r>
    <d v="2016-03-11T00:00:00"/>
    <s v="Transport local:maison-total-palf-av matsoua-palf"/>
    <x v="0"/>
    <x v="3"/>
    <m/>
    <n v="3500"/>
    <n v="36517.5"/>
    <s v="i6"/>
    <s v="16.BED.03.0001"/>
    <x v="0"/>
    <s v="CONGO"/>
    <m/>
  </r>
  <r>
    <d v="2016-03-12T00:00:00"/>
    <s v="12 verres, 2 couteaux, 1 sac (poche pour transport) "/>
    <x v="6"/>
    <x v="2"/>
    <m/>
    <n v="5800"/>
    <n v="30717.5"/>
    <s v="Perrine Odier"/>
    <s v="Décharge"/>
    <x v="1"/>
    <s v="CONGO"/>
    <m/>
  </r>
  <r>
    <d v="2016-03-12T00:00:00"/>
    <s v="6 assiettes plates, 3 assiettes creuses, 2 couteaux à dents, 1 décapsuleur "/>
    <x v="6"/>
    <x v="2"/>
    <m/>
    <n v="10300"/>
    <n v="20417.5"/>
    <s v="Perrine Odier"/>
    <s v="Décharge"/>
    <x v="1"/>
    <s v="CONGO"/>
    <m/>
  </r>
  <r>
    <d v="2016-03-12T00:00:00"/>
    <s v="6 fourchettes/4cuillères"/>
    <x v="6"/>
    <x v="2"/>
    <m/>
    <n v="1000"/>
    <n v="19417.5"/>
    <s v="Perrine Odier"/>
    <s v="Décharge"/>
    <x v="1"/>
    <s v="CONGO"/>
    <m/>
  </r>
  <r>
    <d v="2016-03-12T00:00:00"/>
    <s v="6 cups"/>
    <x v="6"/>
    <x v="2"/>
    <m/>
    <n v="3000"/>
    <n v="16417.5"/>
    <s v="Perrine Odier"/>
    <s v="Décharge"/>
    <x v="1"/>
    <s v="CONGO"/>
    <m/>
  </r>
  <r>
    <d v="2016-03-12T00:00:00"/>
    <s v="seau "/>
    <x v="6"/>
    <x v="2"/>
    <m/>
    <n v="1000"/>
    <n v="15417.5"/>
    <s v="Perrine Odier"/>
    <s v="Décharge"/>
    <x v="1"/>
    <s v="CONGO"/>
    <m/>
  </r>
  <r>
    <d v="2016-03-12T00:00:00"/>
    <s v="1 bouilloire"/>
    <x v="6"/>
    <x v="2"/>
    <m/>
    <n v="12000"/>
    <n v="3417.5"/>
    <s v="Perrine Odier"/>
    <s v="oui"/>
    <x v="1"/>
    <s v="CONGO"/>
    <s v="o"/>
  </r>
  <r>
    <d v="2016-03-12T00:00:00"/>
    <s v="4 éponges "/>
    <x v="6"/>
    <x v="2"/>
    <m/>
    <n v="1000"/>
    <n v="2417.5"/>
    <s v="Perrine Odier"/>
    <s v="Décharge"/>
    <x v="1"/>
    <s v="CONGO"/>
    <m/>
  </r>
  <r>
    <d v="2016-03-12T00:00:00"/>
    <s v="Plateau des 15 ans/Marché Totale(achat matériels appartement)"/>
    <x v="0"/>
    <x v="0"/>
    <m/>
    <n v="2000"/>
    <n v="417.5"/>
    <s v="Perrine Odier"/>
    <s v="Décharge"/>
    <x v="1"/>
    <s v="CONGO"/>
    <m/>
  </r>
  <r>
    <d v="2016-03-12T00:00:00"/>
    <s v="crédit MTN"/>
    <x v="2"/>
    <x v="0"/>
    <m/>
    <n v="1000"/>
    <n v="-582.5"/>
    <s v="Perrine Odier"/>
    <s v="oui"/>
    <x v="1"/>
    <s v="CONGO"/>
    <s v="o"/>
  </r>
  <r>
    <d v="2016-03-13T00:00:00"/>
    <s v="Réliure des documents "/>
    <x v="13"/>
    <x v="2"/>
    <m/>
    <n v="4800"/>
    <n v="-5382.5"/>
    <s v="i6"/>
    <s v="16.BED.03.0003"/>
    <x v="1"/>
    <s v="CONGO"/>
    <s v="o"/>
  </r>
  <r>
    <d v="2016-03-14T00:00:00"/>
    <s v="Taxi Bureau-UBA-Bureau"/>
    <x v="0"/>
    <x v="0"/>
    <m/>
    <n v="2000"/>
    <n v="-7382.5"/>
    <s v="Stirve"/>
    <s v="16.MOU.03.0001"/>
    <x v="1"/>
    <s v="CONGO"/>
    <m/>
  </r>
  <r>
    <d v="2016-03-14T00:00:00"/>
    <s v="Taxi Bureau-Nouveau bureau-Centre ville-Bureau"/>
    <x v="0"/>
    <x v="0"/>
    <m/>
    <n v="3000"/>
    <n v="-10382.5"/>
    <s v="Stirve"/>
    <s v="16.MOU.03.0001"/>
    <x v="1"/>
    <s v="CONGO"/>
    <m/>
  </r>
  <r>
    <d v="2016-03-14T00:00:00"/>
    <s v="Frais prestations entretien bureau PALF"/>
    <x v="13"/>
    <x v="2"/>
    <m/>
    <n v="35000"/>
    <n v="-45382.5"/>
    <s v="Stirve"/>
    <s v="16.MOU.03.0008"/>
    <x v="1"/>
    <s v="CONGO"/>
    <s v="o"/>
  </r>
  <r>
    <d v="2016-03-14T00:00:00"/>
    <s v="Taxi Bureau-OCH-Bureau"/>
    <x v="0"/>
    <x v="0"/>
    <m/>
    <n v="2000"/>
    <n v="-47382.5"/>
    <s v="Stirve"/>
    <s v="16.MOU.03.0001"/>
    <x v="1"/>
    <s v="CONGO"/>
    <m/>
  </r>
  <r>
    <d v="2016-03-14T00:00:00"/>
    <s v="Home_Office_Home"/>
    <x v="0"/>
    <x v="0"/>
    <m/>
    <n v="2000"/>
    <n v="-49382.5"/>
    <s v="Perrine Odier"/>
    <s v="Décharge"/>
    <x v="1"/>
    <s v="CONGO"/>
    <m/>
  </r>
  <r>
    <d v="2016-03-14T00:00:00"/>
    <s v="Office/ambassade de France/pffice"/>
    <x v="0"/>
    <x v="0"/>
    <m/>
    <n v="2000"/>
    <n v="-51382.5"/>
    <s v="Perrine Odier"/>
    <s v="Décharge"/>
    <x v="1"/>
    <s v="CONGO"/>
    <m/>
  </r>
  <r>
    <d v="2016-03-14T00:00:00"/>
    <s v="crédit MTN"/>
    <x v="2"/>
    <x v="0"/>
    <m/>
    <n v="5000"/>
    <n v="-56382.5"/>
    <s v="Perrine Odier"/>
    <s v="oui"/>
    <x v="1"/>
    <s v="CONGO"/>
    <s v="o"/>
  </r>
  <r>
    <d v="2016-03-14T00:00:00"/>
    <s v="Carte MTN"/>
    <x v="2"/>
    <x v="3"/>
    <m/>
    <n v="500"/>
    <n v="-56882.5"/>
    <s v="i73x"/>
    <s v="Décharge"/>
    <x v="0"/>
    <s v="CONGO"/>
    <s v="o"/>
  </r>
  <r>
    <d v="2016-03-14T00:00:00"/>
    <s v="Marché bifouiti/office"/>
    <x v="0"/>
    <x v="3"/>
    <m/>
    <n v="1000"/>
    <n v="-57882.5"/>
    <s v="i73x"/>
    <s v="Décharge"/>
    <x v="0"/>
    <s v="CONGO"/>
    <m/>
  </r>
  <r>
    <d v="2016-03-14T00:00:00"/>
    <s v="Marché pk/office"/>
    <x v="0"/>
    <x v="3"/>
    <m/>
    <n v="1500"/>
    <n v="-59382.5"/>
    <s v="i73x"/>
    <s v="Décharge"/>
    <x v="0"/>
    <s v="CONGO"/>
    <m/>
  </r>
  <r>
    <d v="2016-03-14T00:00:00"/>
    <s v="Repas "/>
    <x v="8"/>
    <x v="3"/>
    <m/>
    <n v="500"/>
    <n v="-59882.5"/>
    <s v="i73x"/>
    <s v="Décharge"/>
    <x v="0"/>
    <s v="CONGO"/>
    <s v="o"/>
  </r>
  <r>
    <d v="2016-03-14T00:00:00"/>
    <s v="Retour Bureau"/>
    <x v="0"/>
    <x v="3"/>
    <m/>
    <n v="500"/>
    <n v="-60382.5"/>
    <s v="i73x"/>
    <s v="Décharge"/>
    <x v="0"/>
    <s v="CONGO"/>
    <m/>
  </r>
  <r>
    <d v="2016-03-14T00:00:00"/>
    <s v="Bureau/Marché bouro"/>
    <x v="0"/>
    <x v="3"/>
    <m/>
    <n v="1000"/>
    <n v="-61382.5"/>
    <s v="I48L"/>
    <s v="Décharge"/>
    <x v="0"/>
    <s v="CONGO"/>
    <m/>
  </r>
  <r>
    <d v="2016-03-14T00:00:00"/>
    <s v="Marché bouro/PORT"/>
    <x v="0"/>
    <x v="3"/>
    <m/>
    <n v="300"/>
    <n v="-61682.5"/>
    <s v="I48L"/>
    <s v="Décharge"/>
    <x v="0"/>
    <s v="CONGO"/>
    <m/>
  </r>
  <r>
    <d v="2016-03-14T00:00:00"/>
    <s v="PORT OUENZé /BUR"/>
    <x v="0"/>
    <x v="3"/>
    <m/>
    <n v="2500"/>
    <n v="-64182.5"/>
    <s v="I48L"/>
    <s v="Décharge"/>
    <x v="0"/>
    <s v="CONGO"/>
    <m/>
  </r>
  <r>
    <d v="2016-03-14T00:00:00"/>
    <s v="Transport local:maison-total-palf-centre sportif-palf-maison"/>
    <x v="0"/>
    <x v="3"/>
    <m/>
    <n v="2500"/>
    <n v="-66682.5"/>
    <s v="i6"/>
    <s v="16.BED.03.0001"/>
    <x v="0"/>
    <s v="CONGO"/>
    <m/>
  </r>
  <r>
    <d v="2016-03-14T00:00:00"/>
    <s v="Developement  photos"/>
    <x v="11"/>
    <x v="3"/>
    <m/>
    <n v="500"/>
    <n v="-67182.5"/>
    <s v="i6"/>
    <s v="16.BED.03.0002"/>
    <x v="0"/>
    <s v="CONGO"/>
    <m/>
  </r>
  <r>
    <d v="2016-03-15T00:00:00"/>
    <s v="Transport local:maison-palf-congo pharmacie-palf-maison"/>
    <x v="0"/>
    <x v="3"/>
    <m/>
    <n v="2750"/>
    <n v="-69932.5"/>
    <s v="i6"/>
    <s v="16.BED.03.0001"/>
    <x v="0"/>
    <s v="CONGO"/>
    <m/>
  </r>
  <r>
    <d v="2016-03-15T00:00:00"/>
    <s v="Réliure des documents "/>
    <x v="13"/>
    <x v="2"/>
    <m/>
    <n v="1200"/>
    <n v="-71132.5"/>
    <s v="i6"/>
    <s v="16.BED.03.0003"/>
    <x v="1"/>
    <s v="CONGO"/>
    <s v="o"/>
  </r>
  <r>
    <d v="2016-03-15T00:00:00"/>
    <s v="Home_Office_Home"/>
    <x v="0"/>
    <x v="0"/>
    <m/>
    <n v="2000"/>
    <n v="-73132.5"/>
    <s v="Perrine Odier"/>
    <s v="Décharge"/>
    <x v="1"/>
    <s v="CONGO"/>
    <m/>
  </r>
  <r>
    <d v="2016-03-15T00:00:00"/>
    <s v="Cartouche encres imprimante non laser, 1 en couleur à 12000, 1 en noir et blanc à 12000 "/>
    <x v="6"/>
    <x v="2"/>
    <m/>
    <n v="24000"/>
    <n v="-97132.5"/>
    <s v="Perrine Odier"/>
    <s v="oui"/>
    <x v="1"/>
    <s v="CONGO"/>
    <s v="o"/>
  </r>
  <r>
    <d v="2016-03-15T00:00:00"/>
    <s v="Carte MTN"/>
    <x v="2"/>
    <x v="3"/>
    <m/>
    <n v="1000"/>
    <n v="-98132.5"/>
    <s v="i73x"/>
    <s v="Décharge"/>
    <x v="0"/>
    <s v="CONGO"/>
    <s v="o"/>
  </r>
  <r>
    <d v="2016-03-15T00:00:00"/>
    <s v="Credit MTN Internet"/>
    <x v="2"/>
    <x v="0"/>
    <m/>
    <n v="5000"/>
    <n v="-103132.5"/>
    <s v="Perrine Odier"/>
    <s v="Oui"/>
    <x v="1"/>
    <s v="CONGO"/>
    <s v="o"/>
  </r>
  <r>
    <d v="2016-03-16T00:00:00"/>
    <s v="Taxi Bureau-UBA-Nouveau bureau-Bureau"/>
    <x v="0"/>
    <x v="0"/>
    <m/>
    <n v="3000"/>
    <n v="-106132.5"/>
    <s v="Stirve"/>
    <s v="16.MOU.03.0001"/>
    <x v="1"/>
    <s v="CONGO"/>
    <m/>
  </r>
  <r>
    <d v="2016-03-16T00:00:00"/>
    <s v="Marché bifouiti/office"/>
    <x v="0"/>
    <x v="3"/>
    <m/>
    <n v="1000"/>
    <n v="-107132.5"/>
    <s v="i73x"/>
    <s v="Décharge"/>
    <x v="0"/>
    <s v="CONGO"/>
    <m/>
  </r>
  <r>
    <d v="2016-03-16T00:00:00"/>
    <s v="Marché pk/office"/>
    <x v="0"/>
    <x v="3"/>
    <m/>
    <n v="2000"/>
    <n v="-109132.5"/>
    <s v="i73x"/>
    <s v="Décharge"/>
    <x v="0"/>
    <s v="CONGO"/>
    <m/>
  </r>
  <r>
    <d v="2016-03-16T00:00:00"/>
    <s v="Retour Bureau"/>
    <x v="0"/>
    <x v="3"/>
    <m/>
    <n v="1000"/>
    <n v="-110132.5"/>
    <s v="i73x"/>
    <s v="Décharge"/>
    <x v="0"/>
    <s v="CONGO"/>
    <m/>
  </r>
  <r>
    <d v="2016-03-16T00:00:00"/>
    <s v="Home_Office_Home"/>
    <x v="0"/>
    <x v="0"/>
    <m/>
    <n v="2000"/>
    <n v="-112132.5"/>
    <s v="Perrine Odier"/>
    <s v="Décharge"/>
    <x v="1"/>
    <s v="CONGO"/>
    <m/>
  </r>
  <r>
    <d v="2016-03-16T00:00:00"/>
    <s v="Office/ministère eaux-et-foret/ACFAP/Office"/>
    <x v="0"/>
    <x v="0"/>
    <m/>
    <n v="2800"/>
    <n v="-114932.5"/>
    <s v="Perrine Odier"/>
    <s v="Décharge"/>
    <x v="1"/>
    <s v="CONGO"/>
    <m/>
  </r>
  <r>
    <d v="2016-03-16T00:00:00"/>
    <s v="GD POSTE-BUREAU"/>
    <x v="0"/>
    <x v="3"/>
    <m/>
    <n v="1000"/>
    <n v="-115932.5"/>
    <s v="I48L"/>
    <s v="Décharge"/>
    <x v="0"/>
    <s v="CONGO"/>
    <m/>
  </r>
  <r>
    <d v="2016-03-16T00:00:00"/>
    <s v="crédit MTN"/>
    <x v="2"/>
    <x v="0"/>
    <m/>
    <n v="5000"/>
    <n v="-120932.5"/>
    <s v="Perrine Odier"/>
    <s v="oui"/>
    <x v="1"/>
    <s v="CONGO"/>
    <s v="o"/>
  </r>
  <r>
    <d v="2016-03-16T00:00:00"/>
    <s v="Transport local:maison-palf-la ville-palf-maison"/>
    <x v="0"/>
    <x v="3"/>
    <m/>
    <n v="3150"/>
    <n v="-124082.5"/>
    <s v="i6"/>
    <s v="16.BED.03.0001"/>
    <x v="0"/>
    <s v="CONGO"/>
    <m/>
  </r>
  <r>
    <d v="2016-03-17T00:00:00"/>
    <s v="Taxi Maison-UBA-Pl 15ans-Bureau"/>
    <x v="0"/>
    <x v="0"/>
    <m/>
    <n v="4000"/>
    <n v="-128082.5"/>
    <s v="Stirve"/>
    <s v="16.MOU.03.0001"/>
    <x v="1"/>
    <s v="CONGO"/>
    <m/>
  </r>
  <r>
    <d v="2016-03-17T00:00:00"/>
    <s v="Taxi Bureau-Ecair-Bureau-Maison"/>
    <x v="0"/>
    <x v="0"/>
    <m/>
    <n v="3500"/>
    <n v="-131582.5"/>
    <s v="Stirve"/>
    <s v="16.MOU.03.0001"/>
    <x v="1"/>
    <s v="CONGO"/>
    <m/>
  </r>
  <r>
    <d v="2016-03-17T00:00:00"/>
    <s v="Billets Bzv-Pnr-Bzv Bérényce &amp; Ewing"/>
    <x v="0"/>
    <x v="1"/>
    <m/>
    <n v="198800"/>
    <n v="-330382.5"/>
    <s v="Stirve"/>
    <s v="16.MOU.03.0005"/>
    <x v="1"/>
    <s v="CONGO"/>
    <s v="o"/>
  </r>
  <r>
    <d v="2016-03-17T00:00:00"/>
    <s v="Home_Office_Home"/>
    <x v="0"/>
    <x v="0"/>
    <m/>
    <n v="2000"/>
    <n v="-332382.5"/>
    <s v="Perrine Odier"/>
    <s v="Décharge"/>
    <x v="1"/>
    <s v="CONGO"/>
    <m/>
  </r>
  <r>
    <d v="2016-03-17T00:00:00"/>
    <s v="Office/Pharmacie Jagger nouvel office"/>
    <x v="0"/>
    <x v="0"/>
    <m/>
    <n v="2000"/>
    <n v="-334382.5"/>
    <s v="Perrine Odier"/>
    <s v="Décharge"/>
    <x v="1"/>
    <s v="CONGO"/>
    <m/>
  </r>
  <r>
    <d v="2016-03-17T00:00:00"/>
    <s v="2 Etagères rottins "/>
    <x v="6"/>
    <x v="2"/>
    <m/>
    <n v="120000"/>
    <n v="-454382.5"/>
    <s v="Perrine Odier"/>
    <s v="oui"/>
    <x v="1"/>
    <s v="CONGO"/>
    <m/>
  </r>
  <r>
    <d v="2016-03-17T00:00:00"/>
    <s v="2 bureaux en bois blanc livraison au bureau "/>
    <x v="6"/>
    <x v="2"/>
    <m/>
    <n v="80000"/>
    <n v="-534382.5"/>
    <s v="Perrine Odier"/>
    <s v="oui"/>
    <x v="1"/>
    <s v="CONGO"/>
    <m/>
  </r>
  <r>
    <d v="2016-03-17T00:00:00"/>
    <s v="Office/Pharmacie Jagger nouvel office"/>
    <x v="0"/>
    <x v="0"/>
    <m/>
    <n v="2000"/>
    <n v="-536382.5"/>
    <s v="Perrine Odier"/>
    <s v="Décharge"/>
    <x v="1"/>
    <s v="CONGO"/>
    <m/>
  </r>
  <r>
    <d v="2016-03-17T00:00:00"/>
    <s v="Avance 50 000 fcfa pour 2 nouveaux bureaux pour le nouvel office à livrer le 4 avril "/>
    <x v="6"/>
    <x v="2"/>
    <m/>
    <n v="50000"/>
    <n v="-586382.5"/>
    <s v="Perrine Odier"/>
    <s v="oui"/>
    <x v="1"/>
    <s v="CONGO"/>
    <m/>
  </r>
  <r>
    <d v="2016-03-17T00:00:00"/>
    <s v="Achat 5000 MTN"/>
    <x v="2"/>
    <x v="0"/>
    <m/>
    <n v="3000"/>
    <n v="-589382.5"/>
    <s v="Perrine Odier"/>
    <s v="oui"/>
    <x v="1"/>
    <s v="CONGO"/>
    <m/>
  </r>
  <r>
    <d v="2016-03-17T00:00:00"/>
    <s v="Bireau/Mikalou/office"/>
    <x v="0"/>
    <x v="3"/>
    <m/>
    <n v="2000"/>
    <n v="-591382.5"/>
    <s v="i73x"/>
    <s v="Décharge"/>
    <x v="0"/>
    <s v="CONGO"/>
    <m/>
  </r>
  <r>
    <d v="2016-03-17T00:00:00"/>
    <s v="Mikalou/Bifouity/office"/>
    <x v="0"/>
    <x v="3"/>
    <m/>
    <n v="2000"/>
    <n v="-593382.5"/>
    <s v="i73x"/>
    <s v="Décharge"/>
    <x v="0"/>
    <s v="CONGO"/>
    <m/>
  </r>
  <r>
    <d v="2016-03-17T00:00:00"/>
    <s v="Bifouity/Apartement"/>
    <x v="0"/>
    <x v="3"/>
    <m/>
    <n v="5000"/>
    <n v="-598382.5"/>
    <s v="i73x"/>
    <s v="Décharge"/>
    <x v="0"/>
    <s v="CONGO"/>
    <m/>
  </r>
  <r>
    <d v="2016-03-17T00:00:00"/>
    <s v="Apartement/PK/office"/>
    <x v="0"/>
    <x v="3"/>
    <m/>
    <n v="1500"/>
    <n v="-599882.5"/>
    <s v="i73x"/>
    <s v="Décharge"/>
    <x v="0"/>
    <s v="CONGO"/>
    <m/>
  </r>
  <r>
    <d v="2016-03-17T00:00:00"/>
    <s v="PK/office/ Apartement"/>
    <x v="0"/>
    <x v="3"/>
    <m/>
    <n v="6000"/>
    <n v="-605882.5"/>
    <s v="i73x"/>
    <s v="Décharge"/>
    <x v="0"/>
    <s v="CONGO"/>
    <m/>
  </r>
  <r>
    <d v="2016-03-17T00:00:00"/>
    <s v="Carte MTN"/>
    <x v="2"/>
    <x v="3"/>
    <m/>
    <n v="1000"/>
    <n v="-606882.5"/>
    <s v="i73x"/>
    <s v="Décharge"/>
    <x v="0"/>
    <s v="CONGO"/>
    <m/>
  </r>
  <r>
    <d v="2016-03-17T00:00:00"/>
    <s v="Repas "/>
    <x v="8"/>
    <x v="3"/>
    <m/>
    <n v="1500"/>
    <n v="-608382.5"/>
    <s v="i73x"/>
    <s v="Décharge"/>
    <x v="0"/>
    <s v="CONGO"/>
    <m/>
  </r>
  <r>
    <d v="2016-03-17T00:00:00"/>
    <s v="Taxi descente palais-bureau"/>
    <x v="0"/>
    <x v="1"/>
    <m/>
    <n v="2000"/>
    <n v="-610382.5"/>
    <s v="Ewing"/>
    <s v="Décharge"/>
    <x v="1"/>
    <s v="CONGO"/>
    <m/>
  </r>
  <r>
    <d v="2016-03-17T00:00:00"/>
    <s v="Credit MTN pour la communication au service"/>
    <x v="2"/>
    <x v="1"/>
    <m/>
    <n v="2000"/>
    <n v="-612382.5"/>
    <s v="Ewing"/>
    <s v="oui"/>
    <x v="1"/>
    <s v="CONGO"/>
    <m/>
  </r>
  <r>
    <d v="2016-03-17T00:00:00"/>
    <s v="Transport local:maison-palf-congo pharmacie-palf-mnt-palf-case passage-palf"/>
    <x v="0"/>
    <x v="3"/>
    <m/>
    <n v="7300"/>
    <n v="-619682.5"/>
    <s v="i6"/>
    <s v="16.BED.03.0001"/>
    <x v="0"/>
    <s v="CONGO"/>
    <m/>
  </r>
  <r>
    <d v="2016-03-17T00:00:00"/>
    <s v="Reparation imprimante"/>
    <x v="13"/>
    <x v="2"/>
    <m/>
    <n v="20000"/>
    <n v="-639682.5"/>
    <s v="i6"/>
    <s v="16.BED.03.0003"/>
    <x v="1"/>
    <s v="CONGO"/>
    <m/>
  </r>
  <r>
    <d v="2016-03-18T00:00:00"/>
    <s v="Taxi Bureau-UBA-Bureau-maison"/>
    <x v="0"/>
    <x v="0"/>
    <m/>
    <n v="3500"/>
    <n v="-643182.5"/>
    <s v="Stirve"/>
    <s v="16.MOU.03.0001"/>
    <x v="1"/>
    <s v="CONGO"/>
    <m/>
  </r>
  <r>
    <d v="2016-03-18T00:00:00"/>
    <s v="Taxi Bureau-Nouveau bureau-Bureau-maison"/>
    <x v="0"/>
    <x v="0"/>
    <m/>
    <n v="3500"/>
    <n v="-646682.5"/>
    <s v="Stirve"/>
    <s v="16.MOU.03.0001"/>
    <x v="1"/>
    <s v="CONGO"/>
    <m/>
  </r>
  <r>
    <d v="2016-03-18T00:00:00"/>
    <s v="Feeding pendant le déménagement"/>
    <x v="3"/>
    <x v="5"/>
    <m/>
    <n v="10600"/>
    <n v="-657282.5"/>
    <s v="Stirve"/>
    <s v="16.MOU.03.0008"/>
    <x v="1"/>
    <s v="CONGO"/>
    <m/>
  </r>
  <r>
    <d v="2016-03-18T00:00:00"/>
    <s v="Maison -aeroport-hotel-TGI"/>
    <x v="0"/>
    <x v="1"/>
    <m/>
    <n v="3500"/>
    <n v="-660782.5"/>
    <s v="Bérényce"/>
    <s v="16.MIA.03.0001"/>
    <x v="1"/>
    <s v="CONGO"/>
    <m/>
  </r>
  <r>
    <d v="2016-03-18T00:00:00"/>
    <s v="TGI-hotel-resto-hotel"/>
    <x v="0"/>
    <x v="1"/>
    <m/>
    <n v="3000"/>
    <n v="-663782.5"/>
    <s v="Bérényce"/>
    <s v="16.MIA.03.0001"/>
    <x v="1"/>
    <s v="CONGO"/>
    <m/>
  </r>
  <r>
    <d v="2016-03-18T00:00:00"/>
    <s v="Mission a pointe noire "/>
    <x v="0"/>
    <x v="1"/>
    <m/>
    <n v="6000"/>
    <n v="-669782.5"/>
    <s v="Ewing"/>
    <s v="Décharge"/>
    <x v="1"/>
    <s v="CONGO"/>
    <m/>
  </r>
  <r>
    <d v="2016-03-18T00:00:00"/>
    <s v="Hotel: 2 nuitées à AGNESSE INGO"/>
    <x v="3"/>
    <x v="1"/>
    <m/>
    <n v="30000"/>
    <n v="-699782.5"/>
    <s v="Ewing"/>
    <s v="oui"/>
    <x v="1"/>
    <s v="CONGO"/>
    <m/>
  </r>
  <r>
    <d v="2016-03-18T00:00:00"/>
    <s v="Food allowance 2 jours à PNR"/>
    <x v="3"/>
    <x v="1"/>
    <m/>
    <n v="10000"/>
    <n v="-709782.5"/>
    <s v="Ewing"/>
    <s v="Décharge"/>
    <x v="1"/>
    <s v="CONGO"/>
    <m/>
  </r>
  <r>
    <d v="2016-03-18T00:00:00"/>
    <s v="Bureau/Apartement"/>
    <x v="0"/>
    <x v="3"/>
    <m/>
    <n v="1000"/>
    <n v="-710782.5"/>
    <s v="i73x"/>
    <s v="Décharge"/>
    <x v="0"/>
    <s v="CONGO"/>
    <m/>
  </r>
  <r>
    <d v="2016-03-18T00:00:00"/>
    <s v="Carte MTN"/>
    <x v="2"/>
    <x v="3"/>
    <m/>
    <n v="1000"/>
    <n v="-711782.5"/>
    <s v="i73x"/>
    <s v="Décharge"/>
    <x v="0"/>
    <s v="CONGO"/>
    <m/>
  </r>
  <r>
    <d v="2016-03-18T00:00:00"/>
    <s v="Home_Office_Home"/>
    <x v="0"/>
    <x v="0"/>
    <m/>
    <n v="2000"/>
    <n v="-713782.5"/>
    <s v="Perrine Odier"/>
    <s v="Décharge"/>
    <x v="1"/>
    <s v="CONGO"/>
    <m/>
  </r>
  <r>
    <d v="2016-03-18T00:00:00"/>
    <s v="Office/Pharmacie Jagger nouvel office"/>
    <x v="0"/>
    <x v="0"/>
    <m/>
    <n v="2000"/>
    <n v="-715782.5"/>
    <s v="Perrine Odier"/>
    <s v="Décharge"/>
    <x v="1"/>
    <s v="CONGO"/>
    <m/>
  </r>
  <r>
    <d v="2016-03-18T00:00:00"/>
    <s v="Déménagement meuble + archives de Odzala au nouvel office"/>
    <x v="13"/>
    <x v="2"/>
    <m/>
    <n v="5000"/>
    <n v="-720782.5"/>
    <s v="Perrine Odier"/>
    <s v="oui"/>
    <x v="1"/>
    <s v="CONGO"/>
    <m/>
  </r>
  <r>
    <d v="2016-03-18T00:00:00"/>
    <s v="Plateaux des 15 ans/aéroport "/>
    <x v="0"/>
    <x v="0"/>
    <m/>
    <n v="2000"/>
    <n v="-722782.5"/>
    <s v="Perrine Odier"/>
    <s v="Décharge"/>
    <x v="1"/>
    <s v="CONGO"/>
    <m/>
  </r>
  <r>
    <d v="2016-03-18T00:00:00"/>
    <s v="Transport local:maison-palf-nouneau bureaux-palf-la banque-maison"/>
    <x v="0"/>
    <x v="3"/>
    <m/>
    <n v="2000"/>
    <n v="-724782.5"/>
    <s v="i6"/>
    <s v="16.BED.03.0001"/>
    <x v="0"/>
    <s v="CONGO"/>
    <m/>
  </r>
  <r>
    <d v="2016-03-18T00:00:00"/>
    <s v="BUREAU-PORT/OFFIC"/>
    <x v="0"/>
    <x v="3"/>
    <m/>
    <n v="1000"/>
    <n v="-725782.5"/>
    <s v="I48L"/>
    <s v="Décharge"/>
    <x v="0"/>
    <s v="CONGO"/>
    <m/>
  </r>
  <r>
    <d v="2016-03-18T00:00:00"/>
    <s v="PORT-C&amp;ville/ccf"/>
    <x v="0"/>
    <x v="3"/>
    <m/>
    <n v="2000"/>
    <n v="-727782.5"/>
    <s v="I48L"/>
    <s v="Décharge"/>
    <x v="0"/>
    <s v="CONGO"/>
    <m/>
  </r>
  <r>
    <d v="2016-03-19T00:00:00"/>
    <s v="Hotel - resto-hotel-aeroport-maison"/>
    <x v="0"/>
    <x v="1"/>
    <m/>
    <n v="4500"/>
    <n v="-732282.5"/>
    <s v="Bérényce"/>
    <s v="16.MIA.03.0001"/>
    <x v="1"/>
    <s v="CONGO"/>
    <m/>
  </r>
  <r>
    <d v="2016-03-19T00:00:00"/>
    <s v="Hotel"/>
    <x v="3"/>
    <x v="1"/>
    <m/>
    <n v="30000"/>
    <n v="-762282.5"/>
    <s v="Bérényce"/>
    <s v="16.MIA.03.0003"/>
    <x v="1"/>
    <s v="CONGO"/>
    <m/>
  </r>
  <r>
    <d v="2016-03-19T00:00:00"/>
    <s v="Food allowance"/>
    <x v="3"/>
    <x v="1"/>
    <m/>
    <n v="10000"/>
    <n v="-772282.5"/>
    <s v="Bérényce"/>
    <s v="16.MIA.03.0004"/>
    <x v="1"/>
    <s v="CONGO"/>
    <m/>
  </r>
  <r>
    <d v="2016-03-21T00:00:00"/>
    <s v="Médicaments Stirve"/>
    <x v="8"/>
    <x v="0"/>
    <m/>
    <n v="1498.5"/>
    <n v="-773781"/>
    <s v="Stirve"/>
    <s v="16.MOU.03.0009"/>
    <x v="1"/>
    <s v="CONGO"/>
    <m/>
  </r>
  <r>
    <d v="2016-03-24T00:00:00"/>
    <s v="Taxi Maison-Pl 15ans-Bureau-Maison"/>
    <x v="0"/>
    <x v="0"/>
    <m/>
    <n v="4000"/>
    <n v="-777781"/>
    <s v="Stirve"/>
    <s v="16.MOU.03.0001"/>
    <x v="1"/>
    <s v="CONGO"/>
    <m/>
  </r>
  <r>
    <d v="2016-03-25T00:00:00"/>
    <s v="Taxi Maison-Pl 15ans-Bureau-Centre ville-Maison"/>
    <x v="0"/>
    <x v="0"/>
    <m/>
    <n v="5500"/>
    <n v="-783281"/>
    <s v="Stirve"/>
    <s v="16.MOU.03.0001"/>
    <x v="1"/>
    <s v="CONGO"/>
    <m/>
  </r>
  <r>
    <d v="2016-03-25T00:00:00"/>
    <s v="Solde salaire Mars-i6"/>
    <x v="8"/>
    <x v="3"/>
    <m/>
    <n v="130000"/>
    <n v="-913281"/>
    <s v="Stirve"/>
    <s v="16.BED.03.0003"/>
    <x v="0"/>
    <s v="CONGO"/>
    <m/>
  </r>
  <r>
    <d v="2016-03-28T00:00:00"/>
    <s v="Achat cartes de recharge pour renouvellement forfait BB"/>
    <x v="5"/>
    <x v="1"/>
    <m/>
    <n v="10000"/>
    <n v="-923281"/>
    <s v="Stirve"/>
    <s v="16.TEL.03.0002"/>
    <x v="1"/>
    <s v="CONGO"/>
    <m/>
  </r>
  <r>
    <d v="2016-03-28T00:00:00"/>
    <s v="Achat cartes de recharge pour renouvellement forfait BB"/>
    <x v="5"/>
    <x v="0"/>
    <m/>
    <n v="10000"/>
    <n v="-933281"/>
    <s v="Stirve"/>
    <s v="16.TEL.03.0002"/>
    <x v="1"/>
    <s v="CONGO"/>
    <m/>
  </r>
  <r>
    <d v="2016-03-28T00:00:00"/>
    <s v="Achat cartes de recharge pour Modem"/>
    <x v="5"/>
    <x v="0"/>
    <m/>
    <n v="1000"/>
    <n v="-934281"/>
    <s v="Stirve"/>
    <s v="16.TEL.03.0002"/>
    <x v="1"/>
    <s v="CONGO"/>
    <m/>
  </r>
  <r>
    <d v="2016-03-29T00:00:00"/>
    <s v=" TOTAL- MAFOUTA"/>
    <x v="0"/>
    <x v="3"/>
    <m/>
    <n v="2000"/>
    <n v="-936281"/>
    <s v="i73x"/>
    <s v="Décharge"/>
    <x v="0"/>
    <s v="CONGO"/>
    <m/>
  </r>
  <r>
    <d v="2016-03-29T00:00:00"/>
    <s v="Mafouta- Aeroport"/>
    <x v="0"/>
    <x v="3"/>
    <m/>
    <n v="3000"/>
    <n v="-939281"/>
    <s v="i73x"/>
    <s v="Décharge"/>
    <x v="0"/>
    <s v="CONGO"/>
    <m/>
  </r>
  <r>
    <d v="2016-03-29T00:00:00"/>
    <s v="Aeroport -Maison"/>
    <x v="0"/>
    <x v="3"/>
    <m/>
    <n v="2000"/>
    <n v="-941281"/>
    <s v="i73x"/>
    <s v="Décharge"/>
    <x v="0"/>
    <s v="CONGO"/>
    <m/>
  </r>
  <r>
    <d v="2016-03-29T00:00:00"/>
    <s v="Maison -Aeroport"/>
    <x v="0"/>
    <x v="3"/>
    <m/>
    <n v="2000"/>
    <n v="-943281"/>
    <s v="i73x"/>
    <s v="Décharge"/>
    <x v="0"/>
    <s v="CONGO"/>
    <m/>
  </r>
  <r>
    <d v="2016-03-29T00:00:00"/>
    <s v="Billet Avion B/V P/NOIR"/>
    <x v="0"/>
    <x v="3"/>
    <m/>
    <n v="37000"/>
    <n v="-980281"/>
    <s v="i73x"/>
    <s v="Décharge"/>
    <x v="0"/>
    <s v="CONGO"/>
    <m/>
  </r>
  <r>
    <d v="2016-03-29T00:00:00"/>
    <s v="Aeroport -Hotel"/>
    <x v="0"/>
    <x v="3"/>
    <m/>
    <n v="2000"/>
    <n v="-982281"/>
    <s v="i73x"/>
    <s v="Décharge"/>
    <x v="0"/>
    <s v="CONGO"/>
    <m/>
  </r>
  <r>
    <d v="2016-03-29T00:00:00"/>
    <s v="Carte MTN"/>
    <x v="2"/>
    <x v="3"/>
    <m/>
    <n v="2000"/>
    <n v="-984281"/>
    <s v="i73x"/>
    <s v="Décharge"/>
    <x v="0"/>
    <s v="CONGO"/>
    <m/>
  </r>
  <r>
    <d v="2016-03-29T00:00:00"/>
    <s v="Repas "/>
    <x v="3"/>
    <x v="3"/>
    <m/>
    <n v="5000"/>
    <n v="-989281"/>
    <s v="i73x"/>
    <s v="Décharge"/>
    <x v="0"/>
    <s v="CONGO"/>
    <m/>
  </r>
  <r>
    <d v="2016-03-29T00:00:00"/>
    <s v="Hebergement"/>
    <x v="3"/>
    <x v="3"/>
    <m/>
    <n v="10000"/>
    <n v="-999281"/>
    <s v="i73x"/>
    <s v="Décharge"/>
    <x v="0"/>
    <s v="CONGO"/>
    <m/>
  </r>
  <r>
    <d v="2016-03-29T00:00:00"/>
    <s v="Taxi.recherches sieges de la commussion anti-corruption "/>
    <x v="0"/>
    <x v="1"/>
    <m/>
    <n v="3000"/>
    <n v="-1002281"/>
    <s v="Ewing"/>
    <s v="Décharge"/>
    <x v="1"/>
    <s v="CONGO"/>
    <m/>
  </r>
  <r>
    <d v="2016-03-29T00:00:00"/>
    <s v="Credit MTN. recherches. Les artistes activistes congolais"/>
    <x v="2"/>
    <x v="1"/>
    <m/>
    <n v="2000"/>
    <n v="-1004281"/>
    <s v="Ewing"/>
    <s v="oui"/>
    <x v="1"/>
    <s v="CONGO"/>
    <m/>
  </r>
  <r>
    <d v="2016-03-30T00:00:00"/>
    <s v="Taxi Maison-Bureau-Centre ville-Bureau"/>
    <x v="0"/>
    <x v="0"/>
    <m/>
    <n v="3500"/>
    <n v="-1007781"/>
    <s v="Stirve"/>
    <s v="16.MOU.03.0001"/>
    <x v="1"/>
    <s v="CONGO"/>
    <m/>
  </r>
  <r>
    <d v="2016-03-30T00:00:00"/>
    <s v="Taxi Maison-Bureau-Pl 15ans-Bureau-Maison"/>
    <x v="0"/>
    <x v="0"/>
    <m/>
    <n v="5000"/>
    <n v="-1012781"/>
    <s v="Stirve"/>
    <s v="16.MOU.03.0001"/>
    <x v="1"/>
    <s v="CONGO"/>
    <m/>
  </r>
  <r>
    <d v="2016-03-30T00:00:00"/>
    <s v="Taxi Maison-TAF-Poto poto-Bureau"/>
    <x v="0"/>
    <x v="0"/>
    <m/>
    <n v="3500"/>
    <n v="-1016281"/>
    <s v="Stirve"/>
    <s v="16.MOU.03.0001"/>
    <x v="1"/>
    <s v="CONGO"/>
    <m/>
  </r>
  <r>
    <d v="2016-03-30T00:00:00"/>
    <s v="Taxi Bureau-Poto poto-Bureau-Maison"/>
    <x v="0"/>
    <x v="0"/>
    <m/>
    <n v="3500"/>
    <n v="-1019781"/>
    <s v="Stirve"/>
    <s v="16.MOU.03.0001"/>
    <x v="1"/>
    <s v="CONGO"/>
    <m/>
  </r>
  <r>
    <d v="2016-03-30T00:00:00"/>
    <s v="HOTEL -VINDOULOU"/>
    <x v="0"/>
    <x v="3"/>
    <m/>
    <n v="1500"/>
    <n v="-1021281"/>
    <s v="i73x"/>
    <s v="Décharge"/>
    <x v="0"/>
    <s v="CONGO"/>
    <m/>
  </r>
  <r>
    <d v="2016-03-30T00:00:00"/>
    <s v="P/noir Dolisie par bus"/>
    <x v="0"/>
    <x v="3"/>
    <m/>
    <n v="5000"/>
    <n v="-1026281"/>
    <s v="i73x"/>
    <s v="Décharge"/>
    <x v="0"/>
    <s v="CONGO"/>
    <m/>
  </r>
  <r>
    <d v="2016-03-30T00:00:00"/>
    <s v="Repas "/>
    <x v="3"/>
    <x v="3"/>
    <m/>
    <n v="5000"/>
    <n v="-1031281"/>
    <s v="i73x"/>
    <s v="Décharge"/>
    <x v="0"/>
    <s v="CONGO"/>
    <m/>
  </r>
  <r>
    <d v="2016-03-30T00:00:00"/>
    <s v="Dolisie -Sibiti par Taxi"/>
    <x v="0"/>
    <x v="3"/>
    <m/>
    <n v="5000"/>
    <n v="-1036281"/>
    <s v="i73x"/>
    <s v="Décharge"/>
    <x v="0"/>
    <s v="CONGO"/>
    <m/>
  </r>
  <r>
    <d v="2016-03-30T00:00:00"/>
    <s v="prefecture - Hotel"/>
    <x v="0"/>
    <x v="3"/>
    <m/>
    <n v="500"/>
    <n v="-1036781"/>
    <s v="i73x"/>
    <s v="Décharge"/>
    <x v="0"/>
    <s v="CONGO"/>
    <m/>
  </r>
  <r>
    <d v="2016-03-30T00:00:00"/>
    <s v="Carte MTN"/>
    <x v="2"/>
    <x v="3"/>
    <m/>
    <n v="2000"/>
    <n v="-1038781"/>
    <s v="i73x"/>
    <s v="Décharge"/>
    <x v="0"/>
    <s v="CONGO"/>
    <m/>
  </r>
  <r>
    <d v="2016-03-30T00:00:00"/>
    <s v="Bacongo/Aéroport"/>
    <x v="0"/>
    <x v="3"/>
    <m/>
    <n v="1000"/>
    <n v="-1039781"/>
    <s v="I48L"/>
    <s v="Décharge"/>
    <x v="0"/>
    <s v="CONGO"/>
    <m/>
  </r>
  <r>
    <d v="2016-03-30T00:00:00"/>
    <s v="BILLET/brazza-P/NOIR PLUS TIMBRE"/>
    <x v="0"/>
    <x v="3"/>
    <m/>
    <n v="37000"/>
    <n v="-1076781"/>
    <s v="I48L"/>
    <s v="Décharge"/>
    <x v="0"/>
    <s v="CONGO"/>
    <m/>
  </r>
  <r>
    <d v="2016-03-30T00:00:00"/>
    <s v="Aérop/centre ville-P/N"/>
    <x v="0"/>
    <x v="3"/>
    <m/>
    <n v="1500"/>
    <n v="-1078281"/>
    <s v="I48L"/>
    <s v="Décharge"/>
    <x v="0"/>
    <s v="CONGO"/>
    <m/>
  </r>
  <r>
    <d v="2016-03-30T00:00:00"/>
    <s v="Repas"/>
    <x v="3"/>
    <x v="3"/>
    <m/>
    <n v="5000"/>
    <n v="-1083281"/>
    <s v="I48L"/>
    <s v="Décharge"/>
    <x v="0"/>
    <s v="CONGO"/>
    <m/>
  </r>
  <r>
    <d v="2016-03-30T00:00:00"/>
    <s v="Hebergement"/>
    <x v="3"/>
    <x v="3"/>
    <m/>
    <n v="20000"/>
    <n v="-1103281"/>
    <s v="I48L"/>
    <s v="Décharge"/>
    <x v="0"/>
    <s v="CONGO"/>
    <m/>
  </r>
  <r>
    <d v="2016-03-30T00:00:00"/>
    <s v="Virement salaire Mars 2016-Legal"/>
    <x v="8"/>
    <x v="1"/>
    <m/>
    <n v="305000"/>
    <n v="-1408281"/>
    <s v="UBA"/>
    <s v="Ordre VRT"/>
    <x v="1"/>
    <s v="CONGO"/>
    <m/>
  </r>
  <r>
    <d v="2016-03-30T00:00:00"/>
    <s v="Virement salaire Mars 2016-Stirve"/>
    <x v="8"/>
    <x v="0"/>
    <m/>
    <n v="450000"/>
    <n v="-1858281"/>
    <s v="UBA"/>
    <s v="Ordre VRT"/>
    <x v="1"/>
    <s v="CONGO"/>
    <m/>
  </r>
  <r>
    <d v="2016-03-31T00:00:00"/>
    <s v="Taxi Maison-Bureau-Poto poto-DGST-Bureau-Maison"/>
    <x v="0"/>
    <x v="0"/>
    <m/>
    <n v="6000"/>
    <n v="-1864281"/>
    <s v="Stirve"/>
    <s v="16.MOU.03.0001"/>
    <x v="1"/>
    <s v="CONGO"/>
    <m/>
  </r>
  <r>
    <d v="2016-03-31T00:00:00"/>
    <s v="Frais prestations entretien bureau PALF"/>
    <x v="13"/>
    <x v="2"/>
    <m/>
    <n v="23000"/>
    <n v="-1887281"/>
    <s v="Stirve"/>
    <s v="16.MOU.03.0008"/>
    <x v="1"/>
    <s v="CONGO"/>
    <m/>
  </r>
  <r>
    <d v="2016-03-31T00:00:00"/>
    <s v="Légalisation lettres d'invitation Danielle"/>
    <x v="12"/>
    <x v="2"/>
    <m/>
    <n v="10000"/>
    <n v="-1897281"/>
    <s v="Stirve"/>
    <s v="16.MOU.03.0018"/>
    <x v="1"/>
    <s v="CONGO"/>
    <m/>
  </r>
  <r>
    <d v="2016-03-31T00:00:00"/>
    <s v="Centre ville/Marché"/>
    <x v="0"/>
    <x v="3"/>
    <m/>
    <n v="1500"/>
    <n v="-1898781"/>
    <s v="I48L"/>
    <s v="Décharge"/>
    <x v="0"/>
    <s v="CONGO"/>
    <m/>
  </r>
  <r>
    <d v="2016-03-31T00:00:00"/>
    <s v="G Marché/galerie central"/>
    <x v="0"/>
    <x v="3"/>
    <m/>
    <n v="2000"/>
    <n v="-1900781"/>
    <s v="I48L"/>
    <s v="Décharge"/>
    <x v="0"/>
    <s v="CONGO"/>
    <m/>
  </r>
  <r>
    <d v="2016-03-31T00:00:00"/>
    <s v="Galerie/marché Tié-Tié"/>
    <x v="0"/>
    <x v="3"/>
    <m/>
    <n v="1000"/>
    <n v="-1901781"/>
    <s v="I48L"/>
    <s v="Décharge"/>
    <x v="0"/>
    <s v="CONGO"/>
    <m/>
  </r>
  <r>
    <d v="2016-03-31T00:00:00"/>
    <s v="Marché Tié-Tié Hotel"/>
    <x v="0"/>
    <x v="3"/>
    <m/>
    <n v="1000"/>
    <n v="-1902781"/>
    <s v="I48L"/>
    <s v="Décharge"/>
    <x v="0"/>
    <s v="CONGO"/>
    <m/>
  </r>
  <r>
    <d v="2016-03-31T00:00:00"/>
    <s v="carte warid"/>
    <x v="2"/>
    <x v="3"/>
    <m/>
    <n v="2000"/>
    <n v="-1904781"/>
    <s v="I48L"/>
    <s v="Décharge"/>
    <x v="0"/>
    <s v="CONGO"/>
    <m/>
  </r>
  <r>
    <d v="2016-03-31T00:00:00"/>
    <s v="Hebergement"/>
    <x v="3"/>
    <x v="3"/>
    <m/>
    <n v="20000"/>
    <n v="-1924781"/>
    <s v="I48L"/>
    <s v="Décharge"/>
    <x v="0"/>
    <s v="CONGO"/>
    <m/>
  </r>
  <r>
    <d v="2016-03-31T00:00:00"/>
    <s v="Repas"/>
    <x v="3"/>
    <x v="3"/>
    <m/>
    <n v="5000"/>
    <n v="-1929781"/>
    <s v="I48L"/>
    <s v="Décharge"/>
    <x v="0"/>
    <s v="CONGO"/>
    <m/>
  </r>
  <r>
    <d v="2016-03-31T00:00:00"/>
    <s v="Hotel  -Marche sibiti"/>
    <x v="0"/>
    <x v="3"/>
    <m/>
    <n v="600"/>
    <n v="-1930381"/>
    <s v="i73x"/>
    <s v="Décharge"/>
    <x v="0"/>
    <s v="CONGO"/>
    <m/>
  </r>
  <r>
    <d v="2016-03-31T00:00:00"/>
    <s v="Carte MTN"/>
    <x v="2"/>
    <x v="3"/>
    <m/>
    <n v="2000"/>
    <n v="-1932381"/>
    <s v="i73x"/>
    <s v="Décharge"/>
    <x v="0"/>
    <s v="CONGO"/>
    <m/>
  </r>
  <r>
    <d v="2016-03-31T00:00:00"/>
    <s v="Repas "/>
    <x v="3"/>
    <x v="3"/>
    <m/>
    <n v="5000"/>
    <n v="-1937381"/>
    <s v="i73x"/>
    <s v="Décharge"/>
    <x v="0"/>
    <s v="CONGO"/>
    <m/>
  </r>
  <r>
    <d v="2016-03-31T00:00:00"/>
    <s v="Maison-bureau-marche total-marche moungali-bureau"/>
    <x v="0"/>
    <x v="1"/>
    <m/>
    <n v="4000"/>
    <n v="-1941381"/>
    <s v="Bérényce"/>
    <s v="16.MIA.03.0001"/>
    <x v="1"/>
    <s v="CONGO"/>
    <m/>
  </r>
  <r>
    <d v="2016-03-31T00:00:00"/>
    <s v="Bureau-parken shop-bureau-maison"/>
    <x v="0"/>
    <x v="1"/>
    <m/>
    <n v="3000"/>
    <n v="-1944381"/>
    <s v="Bérényce"/>
    <s v="16.MIA.03.0001"/>
    <x v="1"/>
    <s v="CONGO"/>
    <m/>
  </r>
  <r>
    <d v="2016-03-31T00:00:00"/>
    <s v="Bouteille de gaz"/>
    <x v="6"/>
    <x v="2"/>
    <m/>
    <n v="40000"/>
    <n v="-1984381"/>
    <s v="Bérényce"/>
    <s v="16.MIA.03.0005"/>
    <x v="1"/>
    <s v="CONGO"/>
    <m/>
  </r>
  <r>
    <d v="2016-03-31T00:00:00"/>
    <s v="Liquide vaiselle-netoyant multi-serpilliere"/>
    <x v="6"/>
    <x v="2"/>
    <m/>
    <n v="5900"/>
    <n v="-1990281"/>
    <s v="Bérényce"/>
    <s v="16.MIA.03.0005"/>
    <x v="1"/>
    <s v="CONGO"/>
    <m/>
  </r>
  <r>
    <d v="2016-03-31T00:00:00"/>
    <s v="Brosse toilette-culliere en bois"/>
    <x v="6"/>
    <x v="2"/>
    <m/>
    <n v="4000"/>
    <n v="-1994281"/>
    <s v="Bérényce"/>
    <s v="16.MIA.03.0005"/>
    <x v="1"/>
    <s v="CONGO"/>
    <m/>
  </r>
  <r>
    <d v="2016-03-31T00:00:00"/>
    <s v="Rechaud-tuyaux de gaz - detendeur"/>
    <x v="6"/>
    <x v="2"/>
    <m/>
    <n v="26000"/>
    <n v="-2020281"/>
    <s v="Bérényce"/>
    <s v="16.MIA.03.0005"/>
    <x v="1"/>
    <s v="CONGO"/>
    <m/>
  </r>
  <r>
    <d v="2016-04-01T00:00:00"/>
    <s v="Frais de tenue de compte Mars 2016"/>
    <x v="7"/>
    <x v="2"/>
    <m/>
    <n v="4756"/>
    <n v="-2025037"/>
    <s v="UBA"/>
    <s v="16.UBA.04.0014"/>
    <x v="1"/>
    <s v="CONGO"/>
    <m/>
  </r>
  <r>
    <d v="2016-04-01T00:00:00"/>
    <s v="Taxi Maison-Bureau"/>
    <x v="0"/>
    <x v="0"/>
    <m/>
    <n v="2000"/>
    <n v="-2027037"/>
    <s v="Stirve"/>
    <s v="16.MOU.04.0001"/>
    <x v="1"/>
    <s v="CONGO"/>
    <m/>
  </r>
  <r>
    <d v="2016-04-01T00:00:00"/>
    <s v="Billets avion Pnr-Bzv  i73x"/>
    <x v="12"/>
    <x v="1"/>
    <m/>
    <n v="40100"/>
    <n v="-2067137"/>
    <s v="Stirve"/>
    <s v="16.MOU.04.0002"/>
    <x v="1"/>
    <s v="CONGO"/>
    <m/>
  </r>
  <r>
    <d v="2016-04-01T00:00:00"/>
    <s v="Taxi Bureau-Centre ville-Bureau"/>
    <x v="0"/>
    <x v="0"/>
    <m/>
    <n v="6000"/>
    <n v="-2073137"/>
    <s v="Stirve"/>
    <s v="16.MOU.04.0001"/>
    <x v="1"/>
    <s v="CONGO"/>
    <m/>
  </r>
  <r>
    <d v="2016-04-01T00:00:00"/>
    <s v="Solde confection 2bureaux PALF"/>
    <x v="14"/>
    <x v="2"/>
    <m/>
    <n v="80000"/>
    <n v="-2153137"/>
    <s v="Stirve "/>
    <s v="16.MOU.04.0008"/>
    <x v="1"/>
    <s v="CONGO"/>
    <m/>
  </r>
  <r>
    <d v="2016-04-01T00:00:00"/>
    <s v="Taxi Bureau-Rond point Bifouiti-Bureau"/>
    <x v="0"/>
    <x v="0"/>
    <m/>
    <n v="2000"/>
    <n v="-2155137"/>
    <s v="Stirve"/>
    <s v="16.MOU.04.0001"/>
    <x v="1"/>
    <s v="CONGO"/>
    <m/>
  </r>
  <r>
    <d v="2016-04-01T00:00:00"/>
    <s v="2 classeurs et rame papiers"/>
    <x v="6"/>
    <x v="2"/>
    <m/>
    <n v="7950"/>
    <n v="-2163087"/>
    <s v="Stirve "/>
    <s v="16.MOU.04.0008"/>
    <x v="1"/>
    <s v="CONGO"/>
    <m/>
  </r>
  <r>
    <d v="2016-04-01T00:00:00"/>
    <s v="Groupe Charden Farell"/>
    <x v="4"/>
    <x v="2"/>
    <m/>
    <n v="4000"/>
    <n v="-2167087"/>
    <s v="Stirve"/>
    <s v="16.MOU.04.0004"/>
    <x v="1"/>
    <s v="CONGO"/>
    <m/>
  </r>
  <r>
    <d v="2016-04-01T00:00:00"/>
    <s v="Groupe Charden Farell"/>
    <x v="4"/>
    <x v="2"/>
    <m/>
    <n v="4000"/>
    <n v="-2171087"/>
    <s v="Stirve"/>
    <s v="16.MOU.04.0004"/>
    <x v="1"/>
    <s v="CONGO"/>
    <m/>
  </r>
  <r>
    <d v="2016-04-01T00:00:00"/>
    <s v="Achat drap"/>
    <x v="6"/>
    <x v="2"/>
    <m/>
    <n v="14000"/>
    <n v="-2185087"/>
    <s v="Bérényce"/>
    <s v="16.MIA.04.0005"/>
    <x v="1"/>
    <s v="CONGO"/>
    <m/>
  </r>
  <r>
    <d v="2016-04-01T00:00:00"/>
    <s v="Netoyage des draps"/>
    <x v="13"/>
    <x v="2"/>
    <m/>
    <n v="4000"/>
    <n v="-2189087"/>
    <s v="Bérényce"/>
    <s v="16.MIA.04.0005"/>
    <x v="1"/>
    <s v="CONGO"/>
    <m/>
  </r>
  <r>
    <d v="2016-04-01T00:00:00"/>
    <s v="Achat du sechoir pour assiette"/>
    <x v="6"/>
    <x v="2"/>
    <m/>
    <n v="11400"/>
    <n v="-2200487"/>
    <s v="Bérényce"/>
    <s v="16.MIA.04.0005"/>
    <x v="1"/>
    <s v="CONGO"/>
    <m/>
  </r>
  <r>
    <d v="2016-04-01T00:00:00"/>
    <s v="Bureau-marche total-bureau"/>
    <x v="0"/>
    <x v="1"/>
    <m/>
    <n v="2000"/>
    <n v="-2202487"/>
    <s v="Bérényce"/>
    <s v="16.MIA.04.0001"/>
    <x v="1"/>
    <s v="CONGO"/>
    <m/>
  </r>
  <r>
    <d v="2016-04-01T00:00:00"/>
    <s v="HOTEL-PORT Maritime"/>
    <x v="0"/>
    <x v="3"/>
    <m/>
    <n v="1000"/>
    <n v="-2203487"/>
    <s v="I48L"/>
    <s v="Décharge"/>
    <x v="0"/>
    <s v="CONGO"/>
    <m/>
  </r>
  <r>
    <d v="2016-04-01T00:00:00"/>
    <s v="PORT-maritime/marché"/>
    <x v="0"/>
    <x v="3"/>
    <m/>
    <n v="1000"/>
    <n v="-2204487"/>
    <s v="I48L"/>
    <s v="Décharge"/>
    <x v="0"/>
    <s v="CONGO"/>
    <m/>
  </r>
  <r>
    <d v="2016-04-01T00:00:00"/>
    <s v="Marché /Aéroport"/>
    <x v="0"/>
    <x v="3"/>
    <m/>
    <n v="2000"/>
    <n v="-2206487"/>
    <s v="I48L"/>
    <s v="Décharge"/>
    <x v="0"/>
    <s v="CONGO"/>
    <m/>
  </r>
  <r>
    <d v="2016-04-01T00:00:00"/>
    <s v="Aéroport/Frontière Cabinda"/>
    <x v="0"/>
    <x v="3"/>
    <m/>
    <n v="3000"/>
    <n v="-2209487"/>
    <s v="I48L"/>
    <s v="Décharge"/>
    <x v="0"/>
    <s v="CONGO"/>
    <m/>
  </r>
  <r>
    <d v="2016-04-01T00:00:00"/>
    <s v="Frontiére CAB /P/NOIRE"/>
    <x v="0"/>
    <x v="3"/>
    <m/>
    <n v="3000"/>
    <n v="-2212487"/>
    <s v="I48L"/>
    <s v="Décharge"/>
    <x v="0"/>
    <s v="CONGO"/>
    <m/>
  </r>
  <r>
    <d v="2016-04-01T00:00:00"/>
    <s v="Gard routière /hotel"/>
    <x v="0"/>
    <x v="3"/>
    <m/>
    <n v="150"/>
    <n v="-2212637"/>
    <s v="I48L"/>
    <s v="Décharge"/>
    <x v="0"/>
    <s v="CONGO"/>
    <m/>
  </r>
  <r>
    <d v="2016-04-01T00:00:00"/>
    <s v="Repas du 30/03 au 01/04"/>
    <x v="3"/>
    <x v="3"/>
    <m/>
    <n v="15000"/>
    <n v="-2227637"/>
    <s v="I48L"/>
    <s v="Décharge"/>
    <x v="0"/>
    <s v="CONGO"/>
    <m/>
  </r>
  <r>
    <d v="2016-04-01T00:00:00"/>
    <s v="Repas "/>
    <x v="3"/>
    <x v="3"/>
    <m/>
    <n v="5000"/>
    <n v="-2232637"/>
    <s v="i73x"/>
    <s v="Décharge"/>
    <x v="0"/>
    <s v="CONGO"/>
    <m/>
  </r>
  <r>
    <d v="2016-04-01T00:00:00"/>
    <s v="Carte MTN"/>
    <x v="2"/>
    <x v="3"/>
    <m/>
    <n v="2000"/>
    <n v="-2234637"/>
    <s v="i73x"/>
    <s v="Décharge"/>
    <x v="0"/>
    <s v="CONGO"/>
    <m/>
  </r>
  <r>
    <d v="2016-04-01T00:00:00"/>
    <s v="Sibiti -Mbila-Sibiti"/>
    <x v="0"/>
    <x v="3"/>
    <m/>
    <n v="5000"/>
    <n v="-2239637"/>
    <s v="i73x"/>
    <s v="Décharge"/>
    <x v="0"/>
    <s v="CONGO"/>
    <m/>
  </r>
  <r>
    <d v="2016-04-02T00:00:00"/>
    <s v="Heubergement 4 nuitées à Sbti"/>
    <x v="3"/>
    <x v="3"/>
    <m/>
    <n v="40000"/>
    <n v="-2279637"/>
    <s v="i73x"/>
    <s v="Décharge"/>
    <x v="0"/>
    <s v="CONGO"/>
    <m/>
  </r>
  <r>
    <d v="2016-04-02T00:00:00"/>
    <s v="Sibiti -gare routière"/>
    <x v="0"/>
    <x v="3"/>
    <m/>
    <n v="1000"/>
    <n v="-2280637"/>
    <s v="i73x"/>
    <s v="Décharge"/>
    <x v="0"/>
    <s v="CONGO"/>
    <m/>
  </r>
  <r>
    <d v="2016-04-02T00:00:00"/>
    <s v="SIBITI- MAPATI-SIBITI"/>
    <x v="0"/>
    <x v="3"/>
    <m/>
    <n v="5000"/>
    <n v="-2285637"/>
    <s v="i73x"/>
    <s v="Décharge"/>
    <x v="0"/>
    <s v="CONGO"/>
    <m/>
  </r>
  <r>
    <d v="2016-04-02T00:00:00"/>
    <s v="Carte MTN"/>
    <x v="2"/>
    <x v="3"/>
    <m/>
    <n v="1000"/>
    <n v="-2286637"/>
    <s v="i73x"/>
    <s v="Décharge"/>
    <x v="0"/>
    <s v="CONGO"/>
    <m/>
  </r>
  <r>
    <d v="2016-04-02T00:00:00"/>
    <s v="SIBITI - DOLISIE"/>
    <x v="0"/>
    <x v="3"/>
    <m/>
    <n v="5000"/>
    <n v="-2291637"/>
    <s v="i73x"/>
    <s v="Décharge"/>
    <x v="0"/>
    <s v="CONGO"/>
    <m/>
  </r>
  <r>
    <d v="2016-04-02T00:00:00"/>
    <s v="Garre -routier Agence/v"/>
    <x v="0"/>
    <x v="3"/>
    <m/>
    <n v="1000"/>
    <n v="-2292637"/>
    <s v="i73x"/>
    <s v="Décharge"/>
    <x v="0"/>
    <s v="CONGO"/>
    <m/>
  </r>
  <r>
    <d v="2016-04-02T00:00:00"/>
    <s v="Repas "/>
    <x v="3"/>
    <x v="3"/>
    <m/>
    <n v="5000"/>
    <n v="-2297637"/>
    <s v="i73x"/>
    <s v="Décharge"/>
    <x v="0"/>
    <s v="CONGO"/>
    <m/>
  </r>
  <r>
    <d v="2016-04-02T00:00:00"/>
    <s v="Dolisie - P/noire par bus"/>
    <x v="0"/>
    <x v="3"/>
    <m/>
    <n v="5000"/>
    <n v="-2302637"/>
    <s v="i73x"/>
    <s v="Décharge"/>
    <x v="0"/>
    <s v="CONGO"/>
    <m/>
  </r>
  <r>
    <d v="2016-04-02T00:00:00"/>
    <s v="garre -routier hotel"/>
    <x v="0"/>
    <x v="3"/>
    <m/>
    <n v="2000"/>
    <n v="-2304637"/>
    <s v="i73x"/>
    <s v="Décharge"/>
    <x v="0"/>
    <s v="CONGO"/>
    <m/>
  </r>
  <r>
    <d v="2016-04-02T00:00:00"/>
    <s v="Repas "/>
    <x v="3"/>
    <x v="3"/>
    <m/>
    <n v="5000"/>
    <n v="-2309637"/>
    <s v="i73x"/>
    <s v="Décharge"/>
    <x v="0"/>
    <s v="CONGO"/>
    <m/>
  </r>
  <r>
    <d v="2016-04-02T00:00:00"/>
    <s v="Hebergement 1 nuitée à PNR"/>
    <x v="3"/>
    <x v="3"/>
    <m/>
    <n v="15000"/>
    <n v="-2324637"/>
    <s v="i73x"/>
    <s v="Décharge"/>
    <x v="0"/>
    <s v="CONGO"/>
    <m/>
  </r>
  <r>
    <d v="2016-04-02T00:00:00"/>
    <s v="Hebergement 2 nuitée à PNR"/>
    <x v="3"/>
    <x v="3"/>
    <m/>
    <n v="30000"/>
    <n v="-2354637"/>
    <s v="I48L"/>
    <s v="Décharge"/>
    <x v="0"/>
    <s v="CONGO"/>
    <m/>
  </r>
  <r>
    <d v="2016-04-02T00:00:00"/>
    <s v="HOTEL-PORT Pecheur"/>
    <x v="0"/>
    <x v="3"/>
    <m/>
    <n v="1500"/>
    <n v="-2356137"/>
    <s v="I48L"/>
    <s v="Décharge"/>
    <x v="0"/>
    <s v="CONGO"/>
    <m/>
  </r>
  <r>
    <d v="2016-04-02T00:00:00"/>
    <s v="PORT Pecheur/bas koui"/>
    <x v="0"/>
    <x v="3"/>
    <m/>
    <n v="3000"/>
    <n v="-2359137"/>
    <s v="I48L"/>
    <s v="Décharge"/>
    <x v="0"/>
    <s v="CONGO"/>
    <m/>
  </r>
  <r>
    <d v="2016-04-02T00:00:00"/>
    <s v="BAS kouilou/P/Noir"/>
    <x v="0"/>
    <x v="3"/>
    <m/>
    <n v="3000"/>
    <n v="-2362137"/>
    <s v="I48L"/>
    <s v="Décharge"/>
    <x v="0"/>
    <s v="CONGO"/>
    <m/>
  </r>
  <r>
    <d v="2016-04-02T00:00:00"/>
    <s v="CENTRE ville/Aéroport"/>
    <x v="0"/>
    <x v="3"/>
    <m/>
    <n v="1500"/>
    <n v="-2363637"/>
    <s v="I48L"/>
    <s v="Décharge"/>
    <x v="0"/>
    <s v="CONGO"/>
    <m/>
  </r>
  <r>
    <d v="2016-04-02T00:00:00"/>
    <s v="Aéroport/hotel"/>
    <x v="0"/>
    <x v="3"/>
    <m/>
    <n v="1500"/>
    <n v="-2365137"/>
    <s v="I48L"/>
    <s v="Décharge"/>
    <x v="0"/>
    <s v="CONGO"/>
    <m/>
  </r>
  <r>
    <d v="2016-04-02T00:00:00"/>
    <s v="Repas du 02/04"/>
    <x v="3"/>
    <x v="3"/>
    <m/>
    <n v="5000"/>
    <n v="-2370137"/>
    <s v="I48L"/>
    <s v="Décharge"/>
    <x v="0"/>
    <s v="CONGO"/>
    <m/>
  </r>
  <r>
    <d v="2016-04-02T00:00:00"/>
    <s v="carte warid"/>
    <x v="2"/>
    <x v="3"/>
    <m/>
    <n v="500"/>
    <n v="-2370637"/>
    <s v="I48L"/>
    <s v="Décharge"/>
    <x v="0"/>
    <s v="CONGO"/>
    <m/>
  </r>
  <r>
    <d v="2016-04-02T00:00:00"/>
    <s v="HOTEL /Aéroport"/>
    <x v="0"/>
    <x v="3"/>
    <m/>
    <n v="1500"/>
    <n v="-2372137"/>
    <s v="I48L"/>
    <s v="Décharge"/>
    <x v="0"/>
    <s v="CONGO"/>
    <m/>
  </r>
  <r>
    <d v="2016-04-02T00:00:00"/>
    <s v="BILLET/P/N-BRAZZAPLus ti,bre"/>
    <x v="0"/>
    <x v="3"/>
    <m/>
    <n v="35000"/>
    <n v="-2407137"/>
    <s v="I48L"/>
    <s v="Décharge"/>
    <x v="0"/>
    <s v="CONGO"/>
    <m/>
  </r>
  <r>
    <d v="2016-04-02T00:00:00"/>
    <s v="Aéroport-Bacongo"/>
    <x v="0"/>
    <x v="3"/>
    <m/>
    <n v="3000"/>
    <n v="-2410137"/>
    <s v="I48L"/>
    <s v="Décharge"/>
    <x v="0"/>
    <s v="CONGO"/>
    <m/>
  </r>
  <r>
    <d v="2016-04-02T00:00:00"/>
    <s v="Légalisation lettres d'invitation Danielle"/>
    <x v="12"/>
    <x v="2"/>
    <m/>
    <n v="20000"/>
    <n v="-2430137"/>
    <s v="Stirve"/>
    <s v="16.MOU.04.0018"/>
    <x v="1"/>
    <s v="CONGO"/>
    <m/>
  </r>
  <r>
    <d v="2016-04-02T00:00:00"/>
    <s v="Taxi Maison-DGST-UBA"/>
    <x v="0"/>
    <x v="0"/>
    <m/>
    <n v="3000"/>
    <n v="-2433137"/>
    <s v="Stirve"/>
    <s v="16.MOU.04.0001"/>
    <x v="1"/>
    <s v="CONGO"/>
    <m/>
  </r>
  <r>
    <d v="2016-04-03T00:00:00"/>
    <s v="hotel -Aeroport p/n"/>
    <x v="0"/>
    <x v="3"/>
    <m/>
    <n v="1500"/>
    <n v="-2434637"/>
    <s v="i73x"/>
    <s v="Décharge"/>
    <x v="0"/>
    <s v="CONGO"/>
    <m/>
  </r>
  <r>
    <d v="2016-04-03T00:00:00"/>
    <s v="Aeroport B/v -Maison"/>
    <x v="0"/>
    <x v="3"/>
    <m/>
    <n v="2000"/>
    <n v="-2436637"/>
    <s v="i73x"/>
    <s v="Décharge"/>
    <x v="0"/>
    <s v="CONGO"/>
    <m/>
  </r>
  <r>
    <d v="2016-04-03T00:00:00"/>
    <s v="Carte MTN"/>
    <x v="2"/>
    <x v="3"/>
    <m/>
    <n v="1000"/>
    <n v="-2437637"/>
    <s v="i73x"/>
    <s v="Oui"/>
    <x v="0"/>
    <s v="CONGO"/>
    <m/>
  </r>
  <r>
    <d v="2016-04-04T00:00:00"/>
    <s v="carte warid"/>
    <x v="2"/>
    <x v="3"/>
    <m/>
    <n v="2500"/>
    <n v="-2440137"/>
    <s v="I48L"/>
    <s v="Décharge"/>
    <x v="0"/>
    <s v="CONGO"/>
    <s v="_"/>
  </r>
  <r>
    <d v="2016-04-05T00:00:00"/>
    <s v="Recharge MTN "/>
    <x v="2"/>
    <x v="2"/>
    <m/>
    <n v="9000"/>
    <n v="-2449137"/>
    <s v="Stirve "/>
    <s v="16.TEL.04.0002"/>
    <x v="1"/>
    <s v="CONGO"/>
    <m/>
  </r>
  <r>
    <d v="2016-04-06T00:00:00"/>
    <s v="Taxi Maison-DGST"/>
    <x v="0"/>
    <x v="0"/>
    <m/>
    <n v="2000"/>
    <n v="-2451137"/>
    <s v="Stirve"/>
    <s v="16.MOU.04.0001"/>
    <x v="1"/>
    <s v="CONGO"/>
    <m/>
  </r>
  <r>
    <d v="2016-04-06T00:00:00"/>
    <s v="Taxi DGST-Centre ville-Bureau"/>
    <x v="0"/>
    <x v="0"/>
    <m/>
    <n v="5000"/>
    <n v="-2456137"/>
    <s v="Stirve"/>
    <s v="16.MOU.04.0001"/>
    <x v="1"/>
    <s v="CONGO"/>
    <m/>
  </r>
  <r>
    <d v="2016-04-06T00:00:00"/>
    <s v="Materiels d'entretien bureau"/>
    <x v="6"/>
    <x v="2"/>
    <m/>
    <n v="9000"/>
    <n v="-2465137"/>
    <s v="Stirve "/>
    <s v="16.MOU.04.0008"/>
    <x v="1"/>
    <s v="CONGO"/>
    <m/>
  </r>
  <r>
    <d v="2016-04-06T00:00:00"/>
    <s v="Frais d'études Congo telecom"/>
    <x v="5"/>
    <x v="2"/>
    <m/>
    <n v="4162"/>
    <n v="-2469299"/>
    <s v="Stirve "/>
    <s v="16.MOU.04.0008"/>
    <x v="1"/>
    <s v="CONGO"/>
    <m/>
  </r>
  <r>
    <d v="2016-04-07T00:00:00"/>
    <s v="Tissus pour rideaux PALF"/>
    <x v="14"/>
    <x v="2"/>
    <m/>
    <n v="78000"/>
    <n v="-2547299"/>
    <s v="Stirve "/>
    <s v="16.MOU.04.0008"/>
    <x v="1"/>
    <s v="CONGO"/>
    <m/>
  </r>
  <r>
    <d v="2016-04-07T00:00:00"/>
    <s v="Taxi pour courses achat tissus &amp; confection"/>
    <x v="0"/>
    <x v="0"/>
    <m/>
    <n v="7500"/>
    <n v="-2554799"/>
    <s v="Stirve"/>
    <s v="16.MOU.04.0001"/>
    <x v="1"/>
    <s v="CONGO"/>
    <m/>
  </r>
  <r>
    <d v="2016-04-07T00:00:00"/>
    <s v="04 Tiges rideaux PALF"/>
    <x v="14"/>
    <x v="2"/>
    <m/>
    <n v="60000"/>
    <n v="-2614799"/>
    <s v="Stirve "/>
    <s v="16.MOU.04.0008"/>
    <x v="1"/>
    <s v="CONGO"/>
    <m/>
  </r>
  <r>
    <d v="2016-04-07T00:00:00"/>
    <s v="Canon &amp; tourne-vice"/>
    <x v="14"/>
    <x v="2"/>
    <m/>
    <n v="4000"/>
    <n v="-2618799"/>
    <s v="Stirve "/>
    <s v="16.MOU.04.0008"/>
    <x v="1"/>
    <s v="CONGO"/>
    <m/>
  </r>
  <r>
    <d v="2016-04-07T00:00:00"/>
    <s v="Papier toilette+savon BF"/>
    <x v="6"/>
    <x v="2"/>
    <m/>
    <n v="3000"/>
    <n v="-2621799"/>
    <s v="Stirve "/>
    <s v="16.MOU.04.0008"/>
    <x v="1"/>
    <s v="CONGO"/>
    <m/>
  </r>
  <r>
    <d v="2016-04-07T00:00:00"/>
    <s v="Taxi sur achat tiges et autres"/>
    <x v="0"/>
    <x v="0"/>
    <m/>
    <n v="5000"/>
    <n v="-2626799"/>
    <s v="Stirve"/>
    <s v="16.MOU.04.0001"/>
    <x v="1"/>
    <s v="CONGO"/>
    <m/>
  </r>
  <r>
    <d v="2016-04-07T00:00:00"/>
    <s v="4 carnets de reçus"/>
    <x v="6"/>
    <x v="2"/>
    <m/>
    <n v="10000"/>
    <n v="-2636799"/>
    <s v="Stirve "/>
    <s v="16.MOU.04.0008"/>
    <x v="1"/>
    <s v="CONGO"/>
    <m/>
  </r>
  <r>
    <d v="2016-04-07T00:00:00"/>
    <s v="Taxi Bureau-Centre ville-Bureau"/>
    <x v="0"/>
    <x v="0"/>
    <m/>
    <n v="4000"/>
    <n v="-2640799"/>
    <s v="Stirve"/>
    <s v="16.MOU.04.0001"/>
    <x v="1"/>
    <s v="CONGO"/>
    <m/>
  </r>
  <r>
    <d v="2016-04-07T00:00:00"/>
    <s v="Transport local:maison- 3francs-maison"/>
    <x v="0"/>
    <x v="3"/>
    <m/>
    <n v="300"/>
    <n v="-2641099"/>
    <s v="i6"/>
    <s v="16.BED.04.0001"/>
    <x v="0"/>
    <s v="CONGO"/>
    <m/>
  </r>
  <r>
    <d v="2016-04-07T00:00:00"/>
    <s v="Transport local:maison-palf-maison"/>
    <x v="0"/>
    <x v="3"/>
    <m/>
    <n v="2000"/>
    <n v="-2643099"/>
    <s v="i6"/>
    <s v="16.BED.04.0001"/>
    <x v="0"/>
    <s v="CONGO"/>
    <m/>
  </r>
  <r>
    <d v="2016-04-08T00:00:00"/>
    <s v="Frais de virement salaires Mars 2016"/>
    <x v="7"/>
    <x v="2"/>
    <m/>
    <n v="10701"/>
    <n v="-2653800"/>
    <s v="UBA"/>
    <s v="16.UBA.04.0014"/>
    <x v="1"/>
    <s v="CONGO"/>
    <m/>
  </r>
  <r>
    <d v="2016-04-08T00:00:00"/>
    <s v="carte warid"/>
    <x v="2"/>
    <x v="3"/>
    <m/>
    <n v="1000"/>
    <n v="-2654800"/>
    <s v="I48L"/>
    <s v="Décharge"/>
    <x v="0"/>
    <s v="CONGO"/>
    <m/>
  </r>
  <r>
    <d v="2016-04-08T00:00:00"/>
    <s v="Bureau-marche total-bureau"/>
    <x v="0"/>
    <x v="1"/>
    <m/>
    <n v="2000"/>
    <n v="-2656800"/>
    <s v="Bérényce"/>
    <s v="16.MIA.04.0001"/>
    <x v="1"/>
    <s v="CONGO"/>
    <m/>
  </r>
  <r>
    <d v="2016-04-08T00:00:00"/>
    <s v="Transport local:maison-palf-makelekele-palf-maison-palf-makelekele-maison"/>
    <x v="0"/>
    <x v="3"/>
    <m/>
    <n v="7000"/>
    <n v="-2663800"/>
    <s v="i6"/>
    <s v="16.BED.04.0001"/>
    <x v="0"/>
    <s v="CONGO"/>
    <m/>
  </r>
  <r>
    <d v="2016-04-08T00:00:00"/>
    <s v="Main d'œuvre fixation bacà rideaux"/>
    <x v="13"/>
    <x v="2"/>
    <m/>
    <n v="12000"/>
    <n v="-2675800"/>
    <s v="Stirve "/>
    <s v="16.MOU.04.0008"/>
    <x v="1"/>
    <s v="CONGO"/>
    <m/>
  </r>
  <r>
    <d v="2016-04-08T00:00:00"/>
    <s v="Recharge MTN "/>
    <x v="2"/>
    <x v="2"/>
    <m/>
    <n v="2000"/>
    <n v="-2677800"/>
    <s v="Stirve "/>
    <s v="16.TEL.04.0002"/>
    <x v="1"/>
    <s v="CONGO"/>
    <m/>
  </r>
  <r>
    <d v="2016-04-09T00:00:00"/>
    <s v="Transport local:maison-Kizito-maison"/>
    <x v="0"/>
    <x v="3"/>
    <m/>
    <n v="2000"/>
    <n v="-2679800"/>
    <s v="i6"/>
    <s v="16.BED.04.0001"/>
    <x v="0"/>
    <s v="CONGO"/>
    <m/>
  </r>
  <r>
    <d v="2016-04-10T00:00:00"/>
    <s v="Achat 5000 MTN"/>
    <x v="2"/>
    <x v="0"/>
    <m/>
    <n v="5000"/>
    <n v="-2684800"/>
    <s v="Perrine Odier"/>
    <s v="oui"/>
    <x v="1"/>
    <s v="CONGO"/>
    <m/>
  </r>
  <r>
    <d v="2016-04-11T00:00:00"/>
    <s v="Office WCS Office "/>
    <x v="0"/>
    <x v="0"/>
    <m/>
    <n v="2000"/>
    <n v="-2686800"/>
    <s v="Perrine Odier"/>
    <s v="Décharge"/>
    <x v="1"/>
    <s v="CONGO"/>
    <m/>
  </r>
  <r>
    <d v="2016-04-11T00:00:00"/>
    <s v="Office WCS Office "/>
    <x v="0"/>
    <x v="0"/>
    <m/>
    <n v="2000"/>
    <n v="-2688800"/>
    <s v="Perrine Odier"/>
    <s v="Décharge"/>
    <x v="1"/>
    <s v="CONGO"/>
    <m/>
  </r>
  <r>
    <d v="2016-04-11T00:00:00"/>
    <s v="Recharge modem Airtel"/>
    <x v="5"/>
    <x v="6"/>
    <m/>
    <n v="5000"/>
    <n v="-2693800"/>
    <s v="Stirve "/>
    <s v="16.MOU.04.0008"/>
    <x v="1"/>
    <s v="CONGO"/>
    <m/>
  </r>
  <r>
    <d v="2016-04-11T00:00:00"/>
    <s v="Taxi Bureau-Centre ville-Bureau"/>
    <x v="0"/>
    <x v="0"/>
    <m/>
    <n v="4000"/>
    <n v="-2697800"/>
    <s v="Stirve"/>
    <s v="16.MOU.04.0001"/>
    <x v="1"/>
    <s v="CONGO"/>
    <m/>
  </r>
  <r>
    <d v="2016-04-11T00:00:00"/>
    <s v="Transport local:maison-palf-rada cilicome brazzar-palf-maison"/>
    <x v="0"/>
    <x v="3"/>
    <m/>
    <n v="2500"/>
    <n v="-2700300"/>
    <s v="i6"/>
    <s v="16.BED.04.0001"/>
    <x v="0"/>
    <s v="CONGO"/>
    <m/>
  </r>
  <r>
    <d v="2016-04-11T00:00:00"/>
    <s v="Achat cate pour modem"/>
    <x v="5"/>
    <x v="1"/>
    <m/>
    <n v="5000"/>
    <n v="-2705300"/>
    <s v="Bérényce"/>
    <s v="16.MIA.04.0006"/>
    <x v="1"/>
    <s v="CONGO"/>
    <m/>
  </r>
  <r>
    <d v="2016-04-11T00:00:00"/>
    <s v="Achat carte de recharge"/>
    <x v="2"/>
    <x v="1"/>
    <m/>
    <n v="1000"/>
    <n v="-2706300"/>
    <s v="Bérényce"/>
    <s v="16.MIA.04.0006"/>
    <x v="1"/>
    <s v="CONGO"/>
    <m/>
  </r>
  <r>
    <d v="2016-04-11T00:00:00"/>
    <s v="bureau - Port-bacongo-bureau"/>
    <x v="0"/>
    <x v="3"/>
    <m/>
    <n v="3000"/>
    <n v="-2709300"/>
    <s v="I48L"/>
    <s v="Décharge"/>
    <x v="0"/>
    <s v="CONGO"/>
    <m/>
  </r>
  <r>
    <d v="2016-04-11T00:00:00"/>
    <s v="Park N shop/office"/>
    <x v="0"/>
    <x v="3"/>
    <m/>
    <n v="1000"/>
    <n v="-2710300"/>
    <s v="i73x"/>
    <s v="Décharge"/>
    <x v="0"/>
    <s v="CONGO"/>
    <m/>
  </r>
  <r>
    <d v="2016-04-11T00:00:00"/>
    <s v="Produits d'entretien bureau"/>
    <x v="6"/>
    <x v="2"/>
    <m/>
    <n v="17300"/>
    <n v="-2727600"/>
    <s v="i73x"/>
    <s v="Décharge"/>
    <x v="1"/>
    <s v="CONGO"/>
    <m/>
  </r>
  <r>
    <d v="2016-04-11T00:00:00"/>
    <s v="RETOur Bureau/MEN"/>
    <x v="0"/>
    <x v="3"/>
    <m/>
    <n v="1000"/>
    <n v="-2728600"/>
    <s v="i73x"/>
    <s v="Décharge"/>
    <x v="0"/>
    <s v="CONGO"/>
    <m/>
  </r>
  <r>
    <d v="2016-04-11T00:00:00"/>
    <s v="Produits d'entretien bureau"/>
    <x v="6"/>
    <x v="2"/>
    <m/>
    <n v="7100"/>
    <n v="-2735700"/>
    <s v="i73x"/>
    <s v="Décharge"/>
    <x v="1"/>
    <s v="CONGO"/>
    <m/>
  </r>
  <r>
    <d v="2016-04-11T00:00:00"/>
    <s v="ASIA/OFFICE/TOTAL"/>
    <x v="0"/>
    <x v="3"/>
    <m/>
    <n v="1000"/>
    <n v="-2736700"/>
    <s v="i73x"/>
    <s v="Décharge"/>
    <x v="0"/>
    <s v="CONGO"/>
    <m/>
  </r>
  <r>
    <d v="2016-04-11T00:00:00"/>
    <s v="ASIA OFFICE/BUREAU"/>
    <x v="0"/>
    <x v="3"/>
    <m/>
    <n v="1000"/>
    <n v="-2737700"/>
    <s v="i73x"/>
    <s v="Décharge"/>
    <x v="0"/>
    <s v="CONGO"/>
    <m/>
  </r>
  <r>
    <d v="2016-04-11T00:00:00"/>
    <s v="Mami-wata/office"/>
    <x v="0"/>
    <x v="3"/>
    <m/>
    <n v="1000"/>
    <n v="-2738700"/>
    <s v="i73x"/>
    <s v="Décharge"/>
    <x v="0"/>
    <s v="CONGO"/>
    <m/>
  </r>
  <r>
    <d v="2016-04-11T00:00:00"/>
    <s v="Carte MTN"/>
    <x v="2"/>
    <x v="3"/>
    <m/>
    <n v="5000"/>
    <n v="-2743700"/>
    <s v="i73x"/>
    <s v="Décharge"/>
    <x v="0"/>
    <s v="CONGO"/>
    <m/>
  </r>
  <r>
    <d v="2016-04-11T00:00:00"/>
    <s v="Retour bureau"/>
    <x v="0"/>
    <x v="3"/>
    <m/>
    <n v="1000"/>
    <n v="-2744700"/>
    <s v="i73x"/>
    <s v="Décharge"/>
    <x v="0"/>
    <s v="CONGO"/>
    <m/>
  </r>
  <r>
    <d v="2016-04-12T00:00:00"/>
    <s v="Mami-wata/office"/>
    <x v="0"/>
    <x v="3"/>
    <m/>
    <n v="1000"/>
    <n v="-2745700"/>
    <s v="i73x"/>
    <s v="Décharge"/>
    <x v="0"/>
    <s v="CONGO"/>
    <m/>
  </r>
  <r>
    <d v="2016-04-12T00:00:00"/>
    <s v="Marché plateau- Centre ville"/>
    <x v="0"/>
    <x v="3"/>
    <m/>
    <n v="1000"/>
    <n v="-2746700"/>
    <s v="i73x"/>
    <s v="Décharge"/>
    <x v="0"/>
    <s v="CONGO"/>
    <m/>
  </r>
  <r>
    <d v="2016-04-12T00:00:00"/>
    <s v="Repas à Brazzaville"/>
    <x v="8"/>
    <x v="3"/>
    <m/>
    <n v="1500"/>
    <n v="-2748200"/>
    <s v="i73x"/>
    <s v="Décharge"/>
    <x v="0"/>
    <s v="CONGO"/>
    <m/>
  </r>
  <r>
    <d v="2016-04-12T00:00:00"/>
    <s v="Scan documents PALF"/>
    <x v="13"/>
    <x v="2"/>
    <m/>
    <n v="9000"/>
    <n v="-2757200"/>
    <s v="i73x"/>
    <s v="Décharge"/>
    <x v="0"/>
    <s v="CONGO"/>
    <m/>
  </r>
  <r>
    <d v="2016-04-12T00:00:00"/>
    <s v="bureau -Bacongo-corniche--yoro-bureau"/>
    <x v="0"/>
    <x v="3"/>
    <m/>
    <n v="4000"/>
    <n v="-2761200"/>
    <s v="I48L"/>
    <s v="Décharge"/>
    <x v="0"/>
    <s v="CONGO"/>
    <m/>
  </r>
  <r>
    <d v="2016-04-12T00:00:00"/>
    <s v="Bureau-cabinet devillers-bureau-cabinet maison"/>
    <x v="0"/>
    <x v="1"/>
    <m/>
    <n v="4000"/>
    <n v="-2765200"/>
    <s v="Bérényce"/>
    <s v="16.MIA.04.0001"/>
    <x v="1"/>
    <s v="CONGO"/>
    <m/>
  </r>
  <r>
    <d v="2016-04-12T00:00:00"/>
    <s v="Achat carte de recharge"/>
    <x v="2"/>
    <x v="1"/>
    <m/>
    <n v="1000"/>
    <n v="-2766200"/>
    <s v="Bérényce"/>
    <s v="16.MIA.04.0006"/>
    <x v="1"/>
    <s v="CONGO"/>
    <m/>
  </r>
  <r>
    <d v="2016-04-12T00:00:00"/>
    <s v="Transport local:maison-total-palf-moungali-la ville-palf-mtn-palf-maison"/>
    <x v="0"/>
    <x v="3"/>
    <m/>
    <n v="5450"/>
    <n v="-2771650"/>
    <s v="i6"/>
    <s v="16.BED.04.0001"/>
    <x v="0"/>
    <s v="CONGO"/>
    <m/>
  </r>
  <r>
    <d v="2016-04-12T00:00:00"/>
    <s v="Chaises de bureau"/>
    <x v="14"/>
    <x v="2"/>
    <m/>
    <n v="45000"/>
    <n v="-2816650"/>
    <s v="i6"/>
    <s v="16.BED.04.0005"/>
    <x v="1"/>
    <s v="CONGO"/>
    <m/>
  </r>
  <r>
    <d v="2016-04-12T00:00:00"/>
    <s v="Taxi Maison-Congo telecom-Bureau"/>
    <x v="0"/>
    <x v="0"/>
    <m/>
    <n v="3000"/>
    <n v="-2819650"/>
    <s v="Stirve"/>
    <s v="16.MOU.04.0001"/>
    <x v="1"/>
    <s v="CONGO"/>
    <m/>
  </r>
  <r>
    <d v="2016-04-12T00:00:00"/>
    <s v="Recharge modem Airtel"/>
    <x v="5"/>
    <x v="6"/>
    <m/>
    <n v="5000"/>
    <n v="-2824650"/>
    <s v="Stirve "/>
    <s v="16.MOU.04.0008"/>
    <x v="1"/>
    <s v="CONGO"/>
    <m/>
  </r>
  <r>
    <d v="2016-04-12T00:00:00"/>
    <s v="Office WCS Office "/>
    <x v="0"/>
    <x v="0"/>
    <m/>
    <n v="2000"/>
    <n v="-2826650"/>
    <s v="Perrine Odier"/>
    <s v="Décharge"/>
    <x v="1"/>
    <s v="CONGO"/>
    <m/>
  </r>
  <r>
    <d v="2016-04-13T00:00:00"/>
    <s v="Office WCS Office "/>
    <x v="0"/>
    <x v="0"/>
    <m/>
    <n v="2000"/>
    <n v="-2828650"/>
    <s v="Perrine Odier"/>
    <s v="Décharge"/>
    <x v="1"/>
    <s v="CONGO"/>
    <m/>
  </r>
  <r>
    <d v="2016-04-13T00:00:00"/>
    <s v="Taxi Bureau-Centre ville-Bureau"/>
    <x v="0"/>
    <x v="0"/>
    <m/>
    <n v="3000"/>
    <n v="-2831650"/>
    <s v="Stirve"/>
    <s v="16.MOU.04.0001"/>
    <x v="1"/>
    <s v="CONGO"/>
    <m/>
  </r>
  <r>
    <d v="2016-04-13T00:00:00"/>
    <s v="Transport local:maison-Total-palf-maison"/>
    <x v="0"/>
    <x v="3"/>
    <m/>
    <n v="1300"/>
    <n v="-2832950"/>
    <s v="i6"/>
    <s v="16.BED.04.0001"/>
    <x v="0"/>
    <s v="CONGO"/>
    <m/>
  </r>
  <r>
    <d v="2016-04-13T00:00:00"/>
    <s v="Credit MTN"/>
    <x v="2"/>
    <x v="3"/>
    <m/>
    <n v="1000"/>
    <n v="-2833950"/>
    <s v="i6"/>
    <s v="16.BED.04.0006"/>
    <x v="0"/>
    <s v="CONGO"/>
    <m/>
  </r>
  <r>
    <d v="2016-04-13T00:00:00"/>
    <s v="Bureau -maison d'arret-bureau"/>
    <x v="0"/>
    <x v="1"/>
    <m/>
    <n v="2000"/>
    <n v="-2835950"/>
    <s v="Bérényce"/>
    <s v="16.MIA.04.0001"/>
    <x v="1"/>
    <s v="CONGO"/>
    <m/>
  </r>
  <r>
    <d v="2016-04-13T00:00:00"/>
    <s v="Achat carte de recharge"/>
    <x v="2"/>
    <x v="1"/>
    <m/>
    <n v="1000"/>
    <n v="-2836950"/>
    <s v="Bérényce"/>
    <s v="16.MIA.04.0006"/>
    <x v="1"/>
    <s v="CONGO"/>
    <m/>
  </r>
  <r>
    <d v="2016-04-13T00:00:00"/>
    <s v="Bureau-corniche-burequ-bacongo"/>
    <x v="0"/>
    <x v="3"/>
    <m/>
    <n v="3000"/>
    <n v="-2839950"/>
    <s v="I48L"/>
    <s v="Décharge"/>
    <x v="0"/>
    <s v="CONGO"/>
    <m/>
  </r>
  <r>
    <d v="2016-04-13T00:00:00"/>
    <s v="Bureau/Marché total"/>
    <x v="0"/>
    <x v="3"/>
    <m/>
    <n v="1000"/>
    <n v="-2840950"/>
    <s v="i73x"/>
    <s v="Décharge"/>
    <x v="0"/>
    <s v="CONGO"/>
    <m/>
  </r>
  <r>
    <d v="2016-04-13T00:00:00"/>
    <s v="Repas à Brazzaville"/>
    <x v="8"/>
    <x v="3"/>
    <m/>
    <n v="2000"/>
    <n v="-2842950"/>
    <s v="i73x"/>
    <s v="Décharge"/>
    <x v="0"/>
    <s v="CONGO"/>
    <m/>
  </r>
  <r>
    <d v="2016-04-13T00:00:00"/>
    <s v="Retour bureau"/>
    <x v="0"/>
    <x v="3"/>
    <m/>
    <n v="1000"/>
    <n v="-2843950"/>
    <s v="i73x"/>
    <s v="Décharge"/>
    <x v="0"/>
    <s v="CONGO"/>
    <m/>
  </r>
  <r>
    <d v="2016-04-14T00:00:00"/>
    <s v="Rue bolloyi ouenze"/>
    <x v="0"/>
    <x v="3"/>
    <m/>
    <n v="1000"/>
    <n v="-2844950"/>
    <s v="i73x"/>
    <s v="Décharge"/>
    <x v="0"/>
    <s v="CONGO"/>
    <m/>
  </r>
  <r>
    <d v="2016-04-14T00:00:00"/>
    <s v="Repas à Brazzaville"/>
    <x v="8"/>
    <x v="3"/>
    <m/>
    <n v="1000"/>
    <n v="-2845950"/>
    <s v="i73x"/>
    <s v="Décharge"/>
    <x v="0"/>
    <s v="CONGO"/>
    <m/>
  </r>
  <r>
    <d v="2016-04-14T00:00:00"/>
    <s v="Retour bureau"/>
    <x v="0"/>
    <x v="3"/>
    <m/>
    <n v="1000"/>
    <n v="-2846950"/>
    <s v="i73x"/>
    <s v="Décharge"/>
    <x v="0"/>
    <s v="CONGO"/>
    <m/>
  </r>
  <r>
    <d v="2016-04-14T00:00:00"/>
    <s v="Déplacement "/>
    <x v="0"/>
    <x v="3"/>
    <m/>
    <n v="7000"/>
    <n v="-2853950"/>
    <s v="I48L"/>
    <s v="Décharge"/>
    <x v="0"/>
    <s v="CONGO"/>
    <m/>
  </r>
  <r>
    <d v="2016-04-14T00:00:00"/>
    <s v="Wcs depeche de brazza-wcs-bureau"/>
    <x v="0"/>
    <x v="1"/>
    <m/>
    <n v="3000"/>
    <n v="-2856950"/>
    <s v="Bérényce"/>
    <s v="16.MIA.04.0001"/>
    <x v="1"/>
    <s v="CONGO"/>
    <m/>
  </r>
  <r>
    <d v="2016-04-14T00:00:00"/>
    <s v="Achat carte de recharge"/>
    <x v="2"/>
    <x v="1"/>
    <m/>
    <n v="1000"/>
    <n v="-2857950"/>
    <s v="Bérényce"/>
    <s v="16.MIA.04.0006"/>
    <x v="1"/>
    <s v="CONGO"/>
    <m/>
  </r>
  <r>
    <d v="2016-04-14T00:00:00"/>
    <s v="Transport local:maison-3francs-Total-palf-Total-palf-maison"/>
    <x v="0"/>
    <x v="3"/>
    <m/>
    <n v="3450"/>
    <n v="-2861400"/>
    <s v="i6"/>
    <s v="16.BED.04.0001"/>
    <x v="0"/>
    <s v="CONGO"/>
    <m/>
  </r>
  <r>
    <d v="2016-04-14T00:00:00"/>
    <s v="Taxi Bureau-WCS-Bureau"/>
    <x v="0"/>
    <x v="0"/>
    <m/>
    <n v="2000"/>
    <n v="-2863400"/>
    <s v="Stirve"/>
    <s v="16.MOU.04.0001"/>
    <x v="1"/>
    <s v="CONGO"/>
    <m/>
  </r>
  <r>
    <d v="2016-04-14T00:00:00"/>
    <s v="Office WCS Office "/>
    <x v="0"/>
    <x v="0"/>
    <m/>
    <n v="2000"/>
    <n v="-2865400"/>
    <s v="Perrine Odier"/>
    <s v="Décharge"/>
    <x v="1"/>
    <s v="CONGO"/>
    <m/>
  </r>
  <r>
    <d v="2016-04-14T00:00:00"/>
    <s v="Credit MTN"/>
    <x v="2"/>
    <x v="0"/>
    <m/>
    <n v="5000"/>
    <n v="-2870400"/>
    <s v="Perrine Odier"/>
    <s v="oui"/>
    <x v="1"/>
    <s v="CONGO"/>
    <m/>
  </r>
  <r>
    <d v="2016-04-15T00:00:00"/>
    <s v="Achat carte de recharge"/>
    <x v="2"/>
    <x v="1"/>
    <m/>
    <n v="1000"/>
    <n v="-2871400"/>
    <s v="Bérényce"/>
    <s v="16.MIA.04.0006"/>
    <x v="1"/>
    <s v="CONGO"/>
    <m/>
  </r>
  <r>
    <d v="2016-04-15T00:00:00"/>
    <s v="Office WCS Office "/>
    <x v="0"/>
    <x v="0"/>
    <m/>
    <n v="2000"/>
    <n v="-2873400"/>
    <s v="Perrine Odier"/>
    <s v="Décharge"/>
    <x v="1"/>
    <s v="CONGO"/>
    <m/>
  </r>
  <r>
    <d v="2016-04-15T00:00:00"/>
    <s v="Transport local:maison-total-palf-moungali-total-bouro-total-wcs-palf-maison"/>
    <x v="0"/>
    <x v="3"/>
    <m/>
    <n v="4550"/>
    <n v="-2877950"/>
    <s v="i6"/>
    <s v="16.BED.04.0001"/>
    <x v="0"/>
    <s v="CONGO"/>
    <m/>
  </r>
  <r>
    <d v="2016-04-15T00:00:00"/>
    <s v="Credit"/>
    <x v="2"/>
    <x v="3"/>
    <m/>
    <n v="1000"/>
    <n v="-2878950"/>
    <s v="i6"/>
    <s v="16.BED.04.0006"/>
    <x v="0"/>
    <s v="CONGO"/>
    <m/>
  </r>
  <r>
    <d v="2016-04-15T00:00:00"/>
    <s v="Déplacement "/>
    <x v="0"/>
    <x v="3"/>
    <m/>
    <n v="4250"/>
    <n v="-2883200"/>
    <s v="I48L"/>
    <s v="Décharge"/>
    <x v="0"/>
    <s v="CONGO"/>
    <m/>
  </r>
  <r>
    <d v="2016-04-15T00:00:00"/>
    <s v="Bacongo total"/>
    <x v="0"/>
    <x v="3"/>
    <m/>
    <n v="1000"/>
    <n v="-2884200"/>
    <s v="i73x"/>
    <s v="Décharge"/>
    <x v="0"/>
    <s v="CONGO"/>
    <m/>
  </r>
  <r>
    <d v="2016-04-15T00:00:00"/>
    <s v="Bureau-PLATEAU/VILLE"/>
    <x v="0"/>
    <x v="3"/>
    <m/>
    <n v="1000"/>
    <n v="-2885200"/>
    <s v="i73x"/>
    <s v="Décharge"/>
    <x v="0"/>
    <s v="CONGO"/>
    <m/>
  </r>
  <r>
    <d v="2016-04-15T00:00:00"/>
    <s v="Bureau-Aéroport Maya-Maya-Bureau"/>
    <x v="0"/>
    <x v="3"/>
    <m/>
    <n v="2500"/>
    <n v="-2887700"/>
    <s v="i73x"/>
    <s v="Décharge"/>
    <x v="0"/>
    <s v="CONGO"/>
    <m/>
  </r>
  <r>
    <d v="2016-04-15T00:00:00"/>
    <s v="Repas à Brazzaville"/>
    <x v="8"/>
    <x v="3"/>
    <m/>
    <n v="1000"/>
    <n v="-2888700"/>
    <s v="i73x"/>
    <s v="Décharge"/>
    <x v="0"/>
    <s v="CONGO"/>
    <m/>
  </r>
  <r>
    <d v="2016-04-15T00:00:00"/>
    <s v="resto- ciras- aéroport Maya Maya-Bureau"/>
    <x v="0"/>
    <x v="3"/>
    <m/>
    <n v="3000"/>
    <n v="-2891700"/>
    <s v="i73x"/>
    <s v="Décharge"/>
    <x v="0"/>
    <s v="CONGO"/>
    <m/>
  </r>
  <r>
    <d v="2016-04-16T00:00:00"/>
    <s v="Frais de réparation ordi"/>
    <x v="13"/>
    <x v="2"/>
    <m/>
    <n v="65000"/>
    <n v="-2956700"/>
    <s v="Stirve "/>
    <s v="16.MOU.04.0008"/>
    <x v="1"/>
    <s v="CONGO"/>
    <m/>
  </r>
  <r>
    <d v="2016-04-16T00:00:00"/>
    <s v="Taxi Bureau-WCS-Bureau"/>
    <x v="0"/>
    <x v="0"/>
    <m/>
    <n v="2000"/>
    <n v="-2958700"/>
    <s v="Stirve"/>
    <s v="16.MOU.04.0001"/>
    <x v="1"/>
    <s v="CONGO"/>
    <m/>
  </r>
  <r>
    <d v="2016-04-17T00:00:00"/>
    <s v="recharge crédit "/>
    <x v="2"/>
    <x v="0"/>
    <m/>
    <n v="4000"/>
    <n v="-2962700"/>
    <s v="Perrine Odier"/>
    <s v="oui"/>
    <x v="1"/>
    <s v="CONGO"/>
    <m/>
  </r>
  <r>
    <d v="2016-04-18T00:00:00"/>
    <s v="SMS charges Mars 2016-UBA"/>
    <x v="7"/>
    <x v="2"/>
    <m/>
    <n v="2378"/>
    <n v="-2965078"/>
    <s v="UBA"/>
    <s v="16.UBA.03.0014"/>
    <x v="1"/>
    <s v="CONGO"/>
    <m/>
  </r>
  <r>
    <d v="2016-04-18T00:00:00"/>
    <s v="Office WCS Office "/>
    <x v="0"/>
    <x v="0"/>
    <m/>
    <n v="2000"/>
    <n v="-2967078"/>
    <s v="Perrine Odier"/>
    <s v="Décharge"/>
    <x v="1"/>
    <s v="CONGO"/>
    <m/>
  </r>
  <r>
    <d v="2016-04-18T00:00:00"/>
    <s v="Taxi Bureau-Centre ville-Bureau"/>
    <x v="0"/>
    <x v="0"/>
    <m/>
    <n v="4000"/>
    <n v="-2971078"/>
    <s v="Stirve"/>
    <s v="16.MOU.04.0001"/>
    <x v="1"/>
    <s v="CONGO"/>
    <m/>
  </r>
  <r>
    <d v="2016-04-18T00:00:00"/>
    <s v="Taxi Bureau-WCS-UBA-WCS-Bureau"/>
    <x v="0"/>
    <x v="0"/>
    <m/>
    <n v="4000"/>
    <n v="-2975078"/>
    <s v="Stirve"/>
    <s v="16.MOU.04.0001"/>
    <x v="1"/>
    <s v="CONGO"/>
    <m/>
  </r>
  <r>
    <d v="2016-04-18T00:00:00"/>
    <s v="Bonus Mars- i6"/>
    <x v="10"/>
    <x v="3"/>
    <m/>
    <n v="20000"/>
    <n v="-2995078"/>
    <s v="Stirve "/>
    <s v="16.MOU.04.0021"/>
    <x v="0"/>
    <s v="CONGO"/>
    <m/>
  </r>
  <r>
    <d v="2016-04-18T00:00:00"/>
    <s v="Bonus Mars- i48L"/>
    <x v="10"/>
    <x v="3"/>
    <m/>
    <n v="17000"/>
    <n v="-3012078"/>
    <s v="Stirve "/>
    <s v="16.MOU.04.0022"/>
    <x v="0"/>
    <s v="CONGO"/>
    <m/>
  </r>
  <r>
    <d v="2016-04-18T00:00:00"/>
    <s v="Bonus Mars i73x"/>
    <x v="10"/>
    <x v="3"/>
    <m/>
    <n v="17000"/>
    <n v="-3029078"/>
    <s v="Stirve "/>
    <s v="16.MOU.04.0023"/>
    <x v="0"/>
    <s v="CONGO"/>
    <m/>
  </r>
  <r>
    <d v="2016-04-18T00:00:00"/>
    <s v="Bonus Mars Ewing"/>
    <x v="10"/>
    <x v="3"/>
    <m/>
    <n v="17000"/>
    <n v="-3046078"/>
    <s v="Stirve "/>
    <s v="16.MOU.04.0024"/>
    <x v="0"/>
    <s v="CONGO"/>
    <m/>
  </r>
  <r>
    <d v="2016-04-18T00:00:00"/>
    <s v="Transport local:maison-palf-Moungali-talangai-mikalou-talanga-mikalou-mampassi-moungali-palf"/>
    <x v="0"/>
    <x v="3"/>
    <m/>
    <n v="5000"/>
    <n v="-3051078"/>
    <s v="i6"/>
    <s v="16.BED.04.0001"/>
    <x v="0"/>
    <s v="CONGO"/>
    <m/>
  </r>
  <r>
    <d v="2016-04-18T00:00:00"/>
    <s v="Bureau-marche bouemba-poto-poto-yoro-beach-CCF-bureau"/>
    <x v="0"/>
    <x v="3"/>
    <m/>
    <n v="4300"/>
    <n v="-3055378"/>
    <s v="I48L"/>
    <s v="Décharge"/>
    <x v="0"/>
    <s v="CONGO"/>
    <m/>
  </r>
  <r>
    <d v="2016-04-18T00:00:00"/>
    <s v="Carte MTN"/>
    <x v="2"/>
    <x v="3"/>
    <m/>
    <n v="1000"/>
    <n v="-3056378"/>
    <s v="I48L"/>
    <s v="Décharge"/>
    <x v="0"/>
    <s v="CONGO"/>
    <m/>
  </r>
  <r>
    <d v="2016-04-18T00:00:00"/>
    <s v="Carte MTN"/>
    <x v="2"/>
    <x v="3"/>
    <m/>
    <n v="2000"/>
    <n v="-3058378"/>
    <s v="i73x"/>
    <s v="Décharge"/>
    <x v="0"/>
    <s v="CONGO"/>
    <m/>
  </r>
  <r>
    <d v="2016-04-18T00:00:00"/>
    <s v="Marché Moukondo/office"/>
    <x v="0"/>
    <x v="3"/>
    <m/>
    <n v="1000"/>
    <n v="-3059378"/>
    <s v="i73x"/>
    <s v="Décharge"/>
    <x v="0"/>
    <s v="CONGO"/>
    <m/>
  </r>
  <r>
    <d v="2016-04-18T00:00:00"/>
    <s v="Marché Mikalou/office"/>
    <x v="0"/>
    <x v="3"/>
    <m/>
    <n v="2000"/>
    <n v="-3061378"/>
    <s v="i73x"/>
    <s v="Décharge"/>
    <x v="0"/>
    <s v="CONGO"/>
    <m/>
  </r>
  <r>
    <d v="2016-04-18T00:00:00"/>
    <s v="Mikalou/Bureau"/>
    <x v="0"/>
    <x v="3"/>
    <m/>
    <n v="2000"/>
    <n v="-3063378"/>
    <s v="i73x"/>
    <s v="Décharge"/>
    <x v="0"/>
    <s v="CONGO"/>
    <m/>
  </r>
  <r>
    <d v="2016-04-19T00:00:00"/>
    <s v="Bureau-Aéroport/ Maya-May"/>
    <x v="0"/>
    <x v="3"/>
    <m/>
    <n v="1000"/>
    <n v="-3064378"/>
    <s v="i73x"/>
    <s v="Décharge"/>
    <x v="0"/>
    <s v="CONGO"/>
    <m/>
  </r>
  <r>
    <d v="2016-04-19T00:00:00"/>
    <s v="Aéroport/ ATC/ ILE"/>
    <x v="0"/>
    <x v="3"/>
    <m/>
    <n v="4000"/>
    <n v="-3068378"/>
    <s v="i73x"/>
    <s v="Décharge"/>
    <x v="0"/>
    <s v="CONGO"/>
    <m/>
  </r>
  <r>
    <d v="2016-04-19T00:00:00"/>
    <s v="Carte MTN"/>
    <x v="2"/>
    <x v="3"/>
    <m/>
    <n v="2000"/>
    <n v="-3070378"/>
    <s v="i73x"/>
    <s v="Décharge"/>
    <x v="0"/>
    <s v="CONGO"/>
    <m/>
  </r>
  <r>
    <d v="2016-04-19T00:00:00"/>
    <s v="Repas à Brazzaville"/>
    <x v="8"/>
    <x v="3"/>
    <m/>
    <n v="2000"/>
    <n v="-3072378"/>
    <s v="i73x"/>
    <s v="Décharge"/>
    <x v="0"/>
    <s v="CONGO"/>
    <m/>
  </r>
  <r>
    <d v="2016-04-19T00:00:00"/>
    <s v="Bureau-mikalou-talagai-stieme-intendance-bureau"/>
    <x v="0"/>
    <x v="3"/>
    <m/>
    <n v="3950"/>
    <n v="-3076328"/>
    <s v="I48L"/>
    <s v="Décharge"/>
    <x v="0"/>
    <s v="CONGO"/>
    <m/>
  </r>
  <r>
    <d v="2016-04-19T00:00:00"/>
    <s v="Transport local:maison-palf-total-moungali-centre culturelnsoni laboutansi-palf-aeroport-maison"/>
    <x v="0"/>
    <x v="3"/>
    <m/>
    <n v="6500"/>
    <n v="-3082828"/>
    <s v="i6"/>
    <s v="16.BED.04.0001"/>
    <x v="0"/>
    <s v="CONGO"/>
    <m/>
  </r>
  <r>
    <d v="2016-04-19T00:00:00"/>
    <s v="Achat Billet vol,i6"/>
    <x v="0"/>
    <x v="3"/>
    <m/>
    <n v="35200"/>
    <n v="-3118028"/>
    <s v="i6"/>
    <s v="16.BED.04.0007"/>
    <x v="0"/>
    <s v="CONGO"/>
    <m/>
  </r>
  <r>
    <d v="2016-04-19T00:00:00"/>
    <s v="Adaptateur alimentation ordi"/>
    <x v="14"/>
    <x v="2"/>
    <m/>
    <n v="29500"/>
    <n v="-3147528"/>
    <s v="Stirve "/>
    <s v="16.MOU.04.0008"/>
    <x v="1"/>
    <s v="CONGO"/>
    <m/>
  </r>
  <r>
    <d v="2016-04-19T00:00:00"/>
    <s v="Bonus de fin d'Avril-  Stirve"/>
    <x v="10"/>
    <x v="0"/>
    <m/>
    <n v="20000"/>
    <n v="-3167528"/>
    <s v="Stirve "/>
    <s v="16.MOU.04.0025"/>
    <x v="1"/>
    <s v="CONGO"/>
    <m/>
  </r>
  <r>
    <d v="2016-04-19T00:00:00"/>
    <s v="Cotisations 1er trim 2016"/>
    <x v="8"/>
    <x v="3"/>
    <m/>
    <n v="106225"/>
    <n v="-3273753"/>
    <s v="Stirve"/>
    <s v="16.CNSS.04.0009"/>
    <x v="0"/>
    <s v="CONGO"/>
    <m/>
  </r>
  <r>
    <d v="2016-04-19T00:00:00"/>
    <s v="Cotisation 1er trim 2016"/>
    <x v="8"/>
    <x v="1"/>
    <m/>
    <n v="266152"/>
    <n v="-3539905"/>
    <s v="Stirve"/>
    <s v="16.CNSS.04.0009"/>
    <x v="1"/>
    <s v="CONGO"/>
    <m/>
  </r>
  <r>
    <d v="2016-04-19T00:00:00"/>
    <s v="Cotisation 1er trim 2016"/>
    <x v="8"/>
    <x v="0"/>
    <m/>
    <n v="311089"/>
    <n v="-3850994"/>
    <s v="Stirve"/>
    <s v="16.CNSS.04.0009"/>
    <x v="1"/>
    <s v="CONGO"/>
    <m/>
  </r>
  <r>
    <d v="2016-04-19T00:00:00"/>
    <s v="Taxi Bureau-Centre ville-Bureau"/>
    <x v="0"/>
    <x v="0"/>
    <m/>
    <n v="5000"/>
    <n v="-3855994"/>
    <s v="Stirve"/>
    <s v="16.MOU.04.0001"/>
    <x v="1"/>
    <s v="CONGO"/>
    <m/>
  </r>
  <r>
    <d v="2016-04-19T00:00:00"/>
    <s v="Office WCS Office "/>
    <x v="0"/>
    <x v="0"/>
    <m/>
    <n v="2000"/>
    <n v="-3857994"/>
    <s v="Perrine Odier"/>
    <s v="Décharge"/>
    <x v="1"/>
    <s v="CONGO"/>
    <m/>
  </r>
  <r>
    <d v="2016-04-19T00:00:00"/>
    <s v="recharge crédit "/>
    <x v="2"/>
    <x v="0"/>
    <m/>
    <n v="4000"/>
    <n v="-3861994"/>
    <s v="Perrine Odier"/>
    <s v="oui"/>
    <x v="1"/>
    <s v="CONGO"/>
    <m/>
  </r>
  <r>
    <d v="2016-04-19T00:00:00"/>
    <s v="Bureau-cabinet Deviller-maison"/>
    <x v="0"/>
    <x v="1"/>
    <m/>
    <n v="2000"/>
    <n v="-3863994"/>
    <s v="Bérényce"/>
    <s v="16.MIA.04.0001"/>
    <x v="1"/>
    <s v="CONGO"/>
    <m/>
  </r>
  <r>
    <d v="2016-04-19T00:00:00"/>
    <s v="Achat carte de recharge"/>
    <x v="5"/>
    <x v="1"/>
    <m/>
    <n v="10000"/>
    <n v="-3873994"/>
    <s v="Bérényce"/>
    <s v="16.MIA.04.0006"/>
    <x v="1"/>
    <s v="CONGO"/>
    <m/>
  </r>
  <r>
    <d v="2016-04-19T00:00:00"/>
    <s v="Achat billet d'avion"/>
    <x v="0"/>
    <x v="1"/>
    <m/>
    <n v="35000"/>
    <n v="-3908994"/>
    <s v="Bérényce"/>
    <s v="16.MIA.04.0008"/>
    <x v="1"/>
    <s v="CONGO"/>
    <m/>
  </r>
  <r>
    <d v="2016-04-20T00:00:00"/>
    <s v="Maison-aeroport-hotel-TGI-resto-hotel"/>
    <x v="0"/>
    <x v="1"/>
    <m/>
    <n v="6000"/>
    <n v="-3914994"/>
    <s v="Bérényce"/>
    <s v="16.MIA.04.0001"/>
    <x v="1"/>
    <s v="CONGO"/>
    <m/>
  </r>
  <r>
    <d v="2016-04-20T00:00:00"/>
    <s v="Office_ambassade de France "/>
    <x v="0"/>
    <x v="0"/>
    <m/>
    <n v="1000"/>
    <n v="-3915994"/>
    <s v="Perrine Odier"/>
    <s v="Décharge"/>
    <x v="1"/>
    <s v="CONGO"/>
    <m/>
  </r>
  <r>
    <d v="2016-04-20T00:00:00"/>
    <s v="Ambassade de France_Direction de la Faune et des Aires Protégées "/>
    <x v="0"/>
    <x v="0"/>
    <m/>
    <n v="1000"/>
    <n v="-3916994"/>
    <s v="Perrine Odier"/>
    <s v="Décharge"/>
    <x v="1"/>
    <s v="CONGO"/>
    <m/>
  </r>
  <r>
    <d v="2016-04-20T00:00:00"/>
    <s v="Direction de la Faune et des Aires Protégées_Office "/>
    <x v="0"/>
    <x v="0"/>
    <m/>
    <n v="1000"/>
    <n v="-3917994"/>
    <s v="Perrine Odier"/>
    <s v="Décharge"/>
    <x v="1"/>
    <s v="CONGO"/>
    <m/>
  </r>
  <r>
    <d v="2016-04-20T00:00:00"/>
    <s v="Office_WCS_Office"/>
    <x v="0"/>
    <x v="0"/>
    <m/>
    <n v="2000"/>
    <n v="-3919994"/>
    <s v="Perrine Odier"/>
    <s v="Décharge"/>
    <x v="1"/>
    <s v="CONGO"/>
    <m/>
  </r>
  <r>
    <d v="2016-04-20T00:00:00"/>
    <s v="Avance sur tablette "/>
    <x v="14"/>
    <x v="2"/>
    <m/>
    <n v="10000"/>
    <n v="-3929994"/>
    <s v="Stirve "/>
    <s v="16.MOU.04.0008"/>
    <x v="1"/>
    <s v="CONGO"/>
    <m/>
  </r>
  <r>
    <d v="2016-04-20T00:00:00"/>
    <s v="Taxi Bureau-WCS-Bureau"/>
    <x v="0"/>
    <x v="0"/>
    <m/>
    <n v="2000"/>
    <n v="-3931994"/>
    <s v="Stirve"/>
    <s v="16.MOU.04.0001"/>
    <x v="1"/>
    <s v="CONGO"/>
    <m/>
  </r>
  <r>
    <d v="2016-04-20T00:00:00"/>
    <s v="Transport local:maison-aeroport-hotel-hotel-itorro"/>
    <x v="0"/>
    <x v="3"/>
    <m/>
    <n v="8500"/>
    <n v="-3940494"/>
    <s v="i6"/>
    <s v="16.BED.04.0001"/>
    <x v="0"/>
    <s v="CONGO"/>
    <m/>
  </r>
  <r>
    <d v="2016-04-20T00:00:00"/>
    <s v="Food allowance:1 jour ,i6 p/n"/>
    <x v="3"/>
    <x v="3"/>
    <m/>
    <n v="5000"/>
    <n v="-3945494"/>
    <s v="i6"/>
    <s v="16.BED.04.0002"/>
    <x v="0"/>
    <s v="CONGO"/>
    <m/>
  </r>
  <r>
    <d v="2016-04-20T00:00:00"/>
    <s v="Credit internet Blackberry"/>
    <x v="13"/>
    <x v="2"/>
    <m/>
    <n v="10000"/>
    <n v="-3955494"/>
    <s v="i6"/>
    <s v="16.BED.04.0005"/>
    <x v="0"/>
    <s v="CONGO"/>
    <m/>
  </r>
  <r>
    <d v="2016-04-20T00:00:00"/>
    <s v="Credit"/>
    <x v="2"/>
    <x v="3"/>
    <m/>
    <n v="1000"/>
    <n v="-3956494"/>
    <s v="i6"/>
    <s v="16.BED.04.0006"/>
    <x v="0"/>
    <s v="CONGO"/>
    <m/>
  </r>
  <r>
    <d v="2016-04-20T00:00:00"/>
    <s v="Bureau-mikalou-congo pharmacie-total-bureau"/>
    <x v="0"/>
    <x v="3"/>
    <m/>
    <n v="1600"/>
    <n v="-3958094"/>
    <s v="I48L"/>
    <s v="Décharge"/>
    <x v="0"/>
    <s v="CONGO"/>
    <m/>
  </r>
  <r>
    <d v="2016-04-20T00:00:00"/>
    <s v="Carte MTN"/>
    <x v="2"/>
    <x v="3"/>
    <m/>
    <n v="1000"/>
    <n v="-3959094"/>
    <s v="I48L"/>
    <s v="Décharge"/>
    <x v="0"/>
    <s v="CONGO"/>
    <m/>
  </r>
  <r>
    <d v="2016-04-20T00:00:00"/>
    <s v="Carte Airtel"/>
    <x v="2"/>
    <x v="3"/>
    <m/>
    <n v="1000"/>
    <n v="-3960094"/>
    <s v="I48L"/>
    <s v="Décharge"/>
    <x v="0"/>
    <s v="CONGO"/>
    <m/>
  </r>
  <r>
    <d v="2016-04-20T00:00:00"/>
    <s v="Marché moungali"/>
    <x v="0"/>
    <x v="3"/>
    <m/>
    <n v="6000"/>
    <n v="-3966094"/>
    <s v="i73x"/>
    <s v="Décharge"/>
    <x v="0"/>
    <s v="CONGO"/>
    <m/>
  </r>
  <r>
    <d v="2016-04-20T00:00:00"/>
    <s v="Ceintre; Ampoule, ralonge, etc."/>
    <x v="6"/>
    <x v="2"/>
    <m/>
    <n v="11500"/>
    <n v="-3977594"/>
    <s v="i73x"/>
    <s v="Décharge"/>
    <x v="1"/>
    <s v="CONGO"/>
    <m/>
  </r>
  <r>
    <d v="2016-04-20T00:00:00"/>
    <s v="2 draps pour PALF"/>
    <x v="6"/>
    <x v="2"/>
    <m/>
    <n v="20000"/>
    <n v="-3997594"/>
    <s v="i73x"/>
    <s v="Décharge"/>
    <x v="1"/>
    <s v="CONGO"/>
    <m/>
  </r>
  <r>
    <d v="2016-04-20T00:00:00"/>
    <s v="Carte MTN"/>
    <x v="2"/>
    <x v="3"/>
    <m/>
    <n v="3000"/>
    <n v="-4000594"/>
    <s v="i73x"/>
    <s v="Décharge"/>
    <x v="0"/>
    <s v="CONGO"/>
    <m/>
  </r>
  <r>
    <d v="2016-04-20T00:00:00"/>
    <s v="Autres matériels PALF"/>
    <x v="6"/>
    <x v="2"/>
    <m/>
    <n v="3600"/>
    <n v="-4004194"/>
    <s v="i73x"/>
    <s v="Décharge"/>
    <x v="1"/>
    <s v="CONGO"/>
    <m/>
  </r>
  <r>
    <d v="2016-04-20T00:00:00"/>
    <s v="1 lampe(veilleuse)"/>
    <x v="14"/>
    <x v="2"/>
    <m/>
    <n v="16000"/>
    <n v="-4020194"/>
    <s v="i73x"/>
    <s v="Décharge"/>
    <x v="1"/>
    <s v="CONGO"/>
    <m/>
  </r>
  <r>
    <d v="2016-04-20T00:00:00"/>
    <s v="Rideau et boîte à rideau"/>
    <x v="6"/>
    <x v="2"/>
    <m/>
    <n v="17000"/>
    <n v="-4037194"/>
    <s v="i73x"/>
    <s v="Décharge"/>
    <x v="1"/>
    <s v="CONGO"/>
    <m/>
  </r>
  <r>
    <d v="2016-04-20T00:00:00"/>
    <s v="3 futs PALF"/>
    <x v="14"/>
    <x v="2"/>
    <m/>
    <n v="30000"/>
    <n v="-4067194"/>
    <s v="i73x"/>
    <s v="Décharge"/>
    <x v="1"/>
    <s v="CONGO"/>
    <m/>
  </r>
  <r>
    <d v="2016-04-20T00:00:00"/>
    <s v="Bureau-Marché poto-poto-Bureau-Marché-Bureau"/>
    <x v="0"/>
    <x v="3"/>
    <m/>
    <n v="6000"/>
    <n v="-4073194"/>
    <s v="i73x"/>
    <s v="Décharge"/>
    <x v="0"/>
    <s v="CONGO"/>
    <m/>
  </r>
  <r>
    <d v="2016-04-20T00:00:00"/>
    <s v="Ceintres, ralonge &amp; té d'oreillé"/>
    <x v="6"/>
    <x v="2"/>
    <m/>
    <n v="11500"/>
    <n v="-4084694"/>
    <s v="i73x"/>
    <s v="Décharge"/>
    <x v="1"/>
    <s v="CONGO"/>
    <m/>
  </r>
  <r>
    <d v="2016-04-20T00:00:00"/>
    <s v="Draps pour PALF"/>
    <x v="6"/>
    <x v="2"/>
    <m/>
    <n v="20000"/>
    <n v="-4104694"/>
    <s v="i73x"/>
    <s v="Décharge"/>
    <x v="1"/>
    <s v="CONGO"/>
    <m/>
  </r>
  <r>
    <d v="2016-04-21T00:00:00"/>
    <s v="Carte MTN"/>
    <x v="2"/>
    <x v="3"/>
    <m/>
    <n v="2000"/>
    <n v="-4106694"/>
    <s v="i73x"/>
    <s v="Décharge"/>
    <x v="0"/>
    <s v="CONGO"/>
    <m/>
  </r>
  <r>
    <d v="2016-04-21T00:00:00"/>
    <s v="Repas "/>
    <x v="8"/>
    <x v="3"/>
    <m/>
    <n v="2000"/>
    <n v="-4108694"/>
    <s v="i73x"/>
    <s v="Décharge"/>
    <x v="0"/>
    <s v="CONGO"/>
    <m/>
  </r>
  <r>
    <d v="2016-04-21T00:00:00"/>
    <s v="Marché poto-poto"/>
    <x v="0"/>
    <x v="3"/>
    <m/>
    <n v="2000"/>
    <n v="-4110694"/>
    <s v="i73x"/>
    <s v="Décharge"/>
    <x v="0"/>
    <s v="CONGO"/>
    <m/>
  </r>
  <r>
    <d v="2016-04-21T00:00:00"/>
    <s v="Perchoire; café &amp; autres accessoires"/>
    <x v="6"/>
    <x v="2"/>
    <m/>
    <n v="30500"/>
    <n v="-4141194"/>
    <s v="i73x"/>
    <s v="Décharge"/>
    <x v="1"/>
    <s v="CONGO"/>
    <m/>
  </r>
  <r>
    <d v="2016-04-21T00:00:00"/>
    <s v="Bacongo-kombo-pk45-malloukou-45-tsieme-bacongo"/>
    <x v="0"/>
    <x v="3"/>
    <m/>
    <n v="8500"/>
    <n v="-4149694"/>
    <s v="I48L"/>
    <s v="Décharge"/>
    <x v="0"/>
    <s v="CONGO"/>
    <m/>
  </r>
  <r>
    <d v="2016-04-21T00:00:00"/>
    <s v="Carte airtel"/>
    <x v="2"/>
    <x v="3"/>
    <m/>
    <n v="1000"/>
    <n v="-4150694"/>
    <s v="I48L"/>
    <s v="Décharge"/>
    <x v="0"/>
    <s v="CONGO"/>
    <m/>
  </r>
  <r>
    <d v="2016-04-21T00:00:00"/>
    <s v="Hotel:1 nuitee i6 p/n"/>
    <x v="3"/>
    <x v="3"/>
    <m/>
    <n v="15000"/>
    <n v="-4165694"/>
    <s v="i6"/>
    <s v="16.BED.04.0003"/>
    <x v="0"/>
    <s v="CONGO"/>
    <m/>
  </r>
  <r>
    <d v="2016-04-21T00:00:00"/>
    <s v="Food allowance:1 jour ,i6 p/n"/>
    <x v="3"/>
    <x v="3"/>
    <m/>
    <n v="5000"/>
    <n v="-4170694"/>
    <s v="i6"/>
    <s v="16.BED.04.0002"/>
    <x v="0"/>
    <s v="CONGO"/>
    <m/>
  </r>
  <r>
    <d v="2016-04-21T00:00:00"/>
    <s v="Transport local:hotel-fd-tie-tie-quartier 8-fd-tie-tie-la ville-hotel"/>
    <x v="0"/>
    <x v="3"/>
    <m/>
    <n v="3000"/>
    <n v="-4173694"/>
    <s v="i6"/>
    <s v="16.BED.04.0001"/>
    <x v="0"/>
    <s v="CONGO"/>
    <m/>
  </r>
  <r>
    <d v="2016-04-21T00:00:00"/>
    <s v="Achats de deux bijoux"/>
    <x v="11"/>
    <x v="3"/>
    <m/>
    <n v="5000"/>
    <n v="-4178694"/>
    <s v="i6"/>
    <s v="16.BED.04.0004"/>
    <x v="0"/>
    <s v="CONGO"/>
    <m/>
  </r>
  <r>
    <d v="2016-04-21T00:00:00"/>
    <s v="Groupe Charden Farell"/>
    <x v="4"/>
    <x v="2"/>
    <m/>
    <n v="5800"/>
    <n v="-4184494"/>
    <s v="Stirve"/>
    <s v="16.MOU.04.0004"/>
    <x v="1"/>
    <s v="CONGO"/>
    <m/>
  </r>
  <r>
    <d v="2016-04-21T00:00:00"/>
    <s v="Groupe Charden Farell"/>
    <x v="4"/>
    <x v="2"/>
    <m/>
    <n v="3880"/>
    <n v="-4188374"/>
    <s v="Stirve"/>
    <s v="16.MOU.04.0004"/>
    <x v="1"/>
    <s v="CONGO"/>
    <m/>
  </r>
  <r>
    <d v="2016-04-21T00:00:00"/>
    <s v="Main d'œuvre Entretien et installat°"/>
    <x v="13"/>
    <x v="2"/>
    <m/>
    <n v="50000"/>
    <n v="-4238374"/>
    <s v="Stirve "/>
    <s v="16.MOU.04.0026"/>
    <x v="1"/>
    <s v="CONGO"/>
    <m/>
  </r>
  <r>
    <d v="2016-04-21T00:00:00"/>
    <s v="recharge crédit MTN "/>
    <x v="2"/>
    <x v="0"/>
    <m/>
    <n v="2000"/>
    <n v="-4240374"/>
    <s v="Perrine Odier"/>
    <s v="oui"/>
    <x v="1"/>
    <s v="CONGO"/>
    <m/>
  </r>
  <r>
    <d v="2016-04-21T00:00:00"/>
    <s v="Paiement 2ème Partie de la tablette chambre guest + 8 tiges bois blanc pour pose de Moustiquiaire (Menuisier Olivier)"/>
    <x v="14"/>
    <x v="2"/>
    <m/>
    <n v="20000"/>
    <n v="-4260374"/>
    <s v="Perrine Odier"/>
    <s v="Décharge"/>
    <x v="1"/>
    <s v="CONGO"/>
    <m/>
  </r>
  <r>
    <d v="2016-04-21T00:00:00"/>
    <s v="Hotel-TGI-charden farell-TGI-hotel"/>
    <x v="0"/>
    <x v="1"/>
    <m/>
    <n v="4000"/>
    <n v="-4264374"/>
    <s v="Bérényce"/>
    <s v="16.MIA.04.0001"/>
    <x v="1"/>
    <s v="CONGO"/>
    <m/>
  </r>
  <r>
    <d v="2016-04-21T00:00:00"/>
    <s v="Hotel-pharmacie-resto-hotel-aeroport-hotel"/>
    <x v="0"/>
    <x v="1"/>
    <m/>
    <n v="5000"/>
    <n v="-4269374"/>
    <s v="Bérényce"/>
    <s v="16.MIA.04.0001"/>
    <x v="1"/>
    <s v="CONGO"/>
    <m/>
  </r>
  <r>
    <d v="2016-04-21T00:00:00"/>
    <s v="Decision de justice"/>
    <x v="9"/>
    <x v="1"/>
    <m/>
    <n v="50000"/>
    <n v="-4319374"/>
    <s v="Bérényce"/>
    <s v="16.MIA.04.0006"/>
    <x v="1"/>
    <s v="CONGO"/>
    <m/>
  </r>
  <r>
    <d v="2016-04-21T00:00:00"/>
    <s v="Achat carte de recharge"/>
    <x v="2"/>
    <x v="1"/>
    <m/>
    <n v="1000"/>
    <n v="-4320374"/>
    <s v="Bérényce"/>
    <s v="16.MIA.04.0006"/>
    <x v="1"/>
    <s v="CONGO"/>
    <m/>
  </r>
  <r>
    <d v="2016-04-21T00:00:00"/>
    <s v="Achat billet d'avion"/>
    <x v="0"/>
    <x v="1"/>
    <m/>
    <n v="10900"/>
    <n v="-4331274"/>
    <s v="Bérényce"/>
    <s v="16.MIA.04.0008"/>
    <x v="1"/>
    <s v="CONGO"/>
    <m/>
  </r>
  <r>
    <d v="2016-04-22T00:00:00"/>
    <s v="PLATEAU/VILLE"/>
    <x v="0"/>
    <x v="3"/>
    <m/>
    <n v="2000"/>
    <n v="-4333274"/>
    <s v="i73x"/>
    <s v="Décharge"/>
    <x v="0"/>
    <s v="CONGO"/>
    <m/>
  </r>
  <r>
    <d v="2016-04-22T00:00:00"/>
    <s v="Aéroport Maya-Maya"/>
    <x v="0"/>
    <x v="3"/>
    <m/>
    <n v="2000"/>
    <n v="-4335274"/>
    <s v="i73x"/>
    <s v="Décharge"/>
    <x v="0"/>
    <s v="CONGO"/>
    <m/>
  </r>
  <r>
    <d v="2016-04-22T00:00:00"/>
    <s v="Carte MTN"/>
    <x v="2"/>
    <x v="3"/>
    <m/>
    <n v="2000"/>
    <n v="-4337274"/>
    <s v="i73x"/>
    <s v="Décharge"/>
    <x v="0"/>
    <s v="CONGO"/>
    <m/>
  </r>
  <r>
    <d v="2016-04-22T00:00:00"/>
    <s v="Réparation Ventilo PALF"/>
    <x v="13"/>
    <x v="2"/>
    <m/>
    <n v="7000"/>
    <n v="-4344274"/>
    <s v="i73x"/>
    <s v="Décharge"/>
    <x v="1"/>
    <s v="CONGO"/>
    <m/>
  </r>
  <r>
    <d v="2016-04-22T00:00:00"/>
    <s v="Bureau-la gare-yoro-CCF-aeroport-bureau"/>
    <x v="0"/>
    <x v="3"/>
    <m/>
    <n v="4500"/>
    <n v="-4348774"/>
    <s v="I48L"/>
    <s v="Décharge"/>
    <x v="0"/>
    <s v="CONGO"/>
    <m/>
  </r>
  <r>
    <d v="2016-04-22T00:00:00"/>
    <s v="Achat carte de recharge"/>
    <x v="2"/>
    <x v="1"/>
    <m/>
    <n v="1000"/>
    <n v="-4349774"/>
    <s v="Bérényce"/>
    <s v="16.MIA.04.0006"/>
    <x v="1"/>
    <s v="CONGO"/>
    <m/>
  </r>
  <r>
    <d v="2016-04-22T00:00:00"/>
    <s v="Hotel- aeroport-maison"/>
    <x v="0"/>
    <x v="1"/>
    <m/>
    <n v="2000"/>
    <n v="-4351774"/>
    <s v="Bérényce"/>
    <s v="16.MIA.04.0001"/>
    <x v="1"/>
    <s v="CONGO"/>
    <m/>
  </r>
  <r>
    <d v="2016-04-22T00:00:00"/>
    <s v="Hotel"/>
    <x v="3"/>
    <x v="1"/>
    <m/>
    <n v="30000"/>
    <n v="-4381774"/>
    <s v="Bérényce"/>
    <s v="16.MIA.04.0004"/>
    <x v="1"/>
    <s v="CONGO"/>
    <m/>
  </r>
  <r>
    <d v="2016-04-22T00:00:00"/>
    <s v="Food allowance"/>
    <x v="3"/>
    <x v="1"/>
    <m/>
    <n v="15000"/>
    <n v="-4396774"/>
    <s v="Bérényce"/>
    <s v="16.MIA.04.0003"/>
    <x v="1"/>
    <s v="CONGO"/>
    <m/>
  </r>
  <r>
    <d v="2016-04-22T00:00:00"/>
    <s v="Office&gt; WCS "/>
    <x v="0"/>
    <x v="0"/>
    <m/>
    <n v="1000"/>
    <n v="-4397774"/>
    <s v="Perrine Odier"/>
    <s v="Décharge"/>
    <x v="1"/>
    <s v="CONGO"/>
    <m/>
  </r>
  <r>
    <d v="2016-04-22T00:00:00"/>
    <s v="Classeurs et autres ftures"/>
    <x v="6"/>
    <x v="2"/>
    <m/>
    <n v="14000"/>
    <n v="-4411774"/>
    <s v="Stirve "/>
    <s v="16.MOU.04.0008"/>
    <x v="1"/>
    <s v="CONGO"/>
    <m/>
  </r>
  <r>
    <d v="2016-04-22T00:00:00"/>
    <s v="10 Classeurs "/>
    <x v="6"/>
    <x v="2"/>
    <m/>
    <n v="20000"/>
    <n v="-4431774"/>
    <s v="Stirve "/>
    <s v="16.MOU.04.0008"/>
    <x v="1"/>
    <s v="CONGO"/>
    <m/>
  </r>
  <r>
    <d v="2016-04-22T00:00:00"/>
    <s v="Frais de séjour-Danielle"/>
    <x v="3"/>
    <x v="6"/>
    <m/>
    <n v="50000"/>
    <n v="-4481774"/>
    <s v="Stirve "/>
    <s v="16.MOU.04.0027"/>
    <x v="1"/>
    <s v="CONGO"/>
    <m/>
  </r>
  <r>
    <d v="2016-04-22T00:00:00"/>
    <s v="Hotel:1 nuitee i6 p/n"/>
    <x v="3"/>
    <x v="3"/>
    <m/>
    <n v="15000"/>
    <n v="-4496774"/>
    <s v="i6"/>
    <s v="16.BED.04.0003"/>
    <x v="0"/>
    <s v="CONGO"/>
    <m/>
  </r>
  <r>
    <d v="2016-04-22T00:00:00"/>
    <s v="Food allowance:1 jour ,i6 p/n"/>
    <x v="3"/>
    <x v="3"/>
    <m/>
    <n v="5000"/>
    <n v="-4501774"/>
    <s v="i6"/>
    <s v="16.BED.04.0002"/>
    <x v="0"/>
    <s v="CONGO"/>
    <m/>
  </r>
  <r>
    <d v="2016-04-22T00:00:00"/>
    <s v="Transport local:hotel-la ville-village voiller-entre came4-hotel"/>
    <x v="0"/>
    <x v="3"/>
    <m/>
    <n v="3000"/>
    <n v="-4504774"/>
    <s v="i6"/>
    <s v="16.BED.04.0001"/>
    <x v="0"/>
    <s v="CONGO"/>
    <m/>
  </r>
  <r>
    <d v="2016-04-22T00:00:00"/>
    <s v="Achat Billet vol,i6"/>
    <x v="0"/>
    <x v="3"/>
    <m/>
    <n v="36800"/>
    <n v="-4541574"/>
    <s v="i6"/>
    <s v="16.BED.04.0007"/>
    <x v="0"/>
    <s v="CONGO"/>
    <m/>
  </r>
  <r>
    <d v="2016-04-23T00:00:00"/>
    <s v="Hotel:1 nuitee i6 p/n"/>
    <x v="3"/>
    <x v="3"/>
    <m/>
    <n v="15000"/>
    <n v="-4556574"/>
    <s v="i6"/>
    <s v="16.BED.04.0003"/>
    <x v="0"/>
    <s v="CONGO"/>
    <m/>
  </r>
  <r>
    <d v="2016-04-23T00:00:00"/>
    <s v="Food allowance:1 jour ,i6 p/n"/>
    <x v="3"/>
    <x v="3"/>
    <m/>
    <n v="5000"/>
    <n v="-4561574"/>
    <s v="i6"/>
    <s v="16.BED.04.0002"/>
    <x v="0"/>
    <s v="CONGO"/>
    <m/>
  </r>
  <r>
    <d v="2016-04-23T00:00:00"/>
    <s v="Credit"/>
    <x v="2"/>
    <x v="3"/>
    <m/>
    <n v="1000"/>
    <n v="-4562574"/>
    <s v="i6"/>
    <s v="16.BED.04.0006"/>
    <x v="0"/>
    <s v="CONGO"/>
    <m/>
  </r>
  <r>
    <d v="2016-04-23T00:00:00"/>
    <s v="Transport local:hotel-aeroport p/n-maison"/>
    <x v="0"/>
    <x v="3"/>
    <m/>
    <n v="3500"/>
    <n v="-4566074"/>
    <s v="i6"/>
    <s v="16.BED.04.0001"/>
    <x v="0"/>
    <s v="CONGO"/>
    <m/>
  </r>
  <r>
    <d v="2016-04-24T00:00:00"/>
    <s v="recharge crédit MTN "/>
    <x v="2"/>
    <x v="0"/>
    <m/>
    <n v="3000"/>
    <n v="-4569074"/>
    <s v="Perrine Odier"/>
    <s v="oui"/>
    <x v="1"/>
    <s v="CONGO"/>
    <m/>
  </r>
  <r>
    <d v="2016-04-25T00:00:00"/>
    <s v="CCF-grande poste-brasserie-la gare-ccf"/>
    <x v="0"/>
    <x v="3"/>
    <m/>
    <n v="2650"/>
    <n v="-4571724"/>
    <s v="I48L"/>
    <s v="Décharge"/>
    <x v="0"/>
    <s v="CONGO"/>
    <m/>
  </r>
  <r>
    <d v="2016-04-25T00:00:00"/>
    <s v="Credit MTN"/>
    <x v="2"/>
    <x v="3"/>
    <m/>
    <n v="1000"/>
    <n v="-4572724"/>
    <s v="I48L"/>
    <s v="Décharge"/>
    <x v="0"/>
    <s v="CONGO"/>
    <m/>
  </r>
  <r>
    <d v="2016-04-25T00:00:00"/>
    <s v="Bureau-talangai-aeroport-bureau"/>
    <x v="0"/>
    <x v="3"/>
    <m/>
    <n v="4000"/>
    <n v="-4576724"/>
    <s v="I48L"/>
    <s v="Décharge"/>
    <x v="0"/>
    <s v="CONGO"/>
    <m/>
  </r>
  <r>
    <d v="2016-04-25T00:00:00"/>
    <s v="Office &gt; MEFDD"/>
    <x v="0"/>
    <x v="0"/>
    <m/>
    <n v="1000"/>
    <n v="-4577724"/>
    <s v="Perrine Odier"/>
    <s v="Décharge"/>
    <x v="1"/>
    <s v="CONGO"/>
    <m/>
  </r>
  <r>
    <d v="2016-04-25T00:00:00"/>
    <s v="MEFDD&gt; WCS"/>
    <x v="0"/>
    <x v="0"/>
    <m/>
    <n v="1000"/>
    <n v="-4578724"/>
    <s v="Perrine Odier"/>
    <s v="Décharge"/>
    <x v="1"/>
    <s v="CONGO"/>
    <m/>
  </r>
  <r>
    <d v="2016-04-25T00:00:00"/>
    <s v="WCS &gt; Office "/>
    <x v="0"/>
    <x v="0"/>
    <m/>
    <n v="1000"/>
    <n v="-4579724"/>
    <s v="Perrine Odier"/>
    <s v="Décharge"/>
    <x v="1"/>
    <s v="CONGO"/>
    <m/>
  </r>
  <r>
    <d v="2016-04-25T00:00:00"/>
    <s v="recharge crédit "/>
    <x v="2"/>
    <x v="0"/>
    <m/>
    <n v="1000"/>
    <n v="-4580724"/>
    <s v="Perrine Odier"/>
    <s v="oui"/>
    <x v="1"/>
    <s v="CONGO"/>
    <m/>
  </r>
  <r>
    <d v="2016-04-25T00:00:00"/>
    <s v="Taxi Bureau-Centre ville-Bureau"/>
    <x v="0"/>
    <x v="0"/>
    <m/>
    <n v="3000"/>
    <n v="-4583724"/>
    <s v="Stirve"/>
    <s v="16.MOU.04.0001"/>
    <x v="1"/>
    <s v="CONGO"/>
    <m/>
  </r>
  <r>
    <d v="2016-04-25T00:00:00"/>
    <s v="Carton rame et Etiquettes"/>
    <x v="6"/>
    <x v="2"/>
    <m/>
    <n v="20000"/>
    <n v="-4603724"/>
    <s v="Stirve "/>
    <s v="16.MOU.04.0008"/>
    <x v="1"/>
    <s v="CONGO"/>
    <m/>
  </r>
  <r>
    <d v="2016-04-25T00:00:00"/>
    <s v="Taxi Bureau-Marché Moungali-Bureau"/>
    <x v="0"/>
    <x v="0"/>
    <m/>
    <n v="2000"/>
    <n v="-4605724"/>
    <s v="Stirve"/>
    <s v="16.MOU.04.0001"/>
    <x v="1"/>
    <s v="CONGO"/>
    <m/>
  </r>
  <r>
    <d v="2016-04-25T00:00:00"/>
    <s v="Transport-maison-palf-maison"/>
    <x v="0"/>
    <x v="3"/>
    <m/>
    <n v="2000"/>
    <n v="-4607724"/>
    <s v="i6"/>
    <s v="16.BED.04.0001"/>
    <x v="0"/>
    <s v="CONGO"/>
    <m/>
  </r>
  <r>
    <d v="2016-04-25T00:00:00"/>
    <s v="Credit"/>
    <x v="2"/>
    <x v="3"/>
    <m/>
    <n v="2000"/>
    <n v="-4609724"/>
    <s v="i6"/>
    <s v="16.BED.04.0006"/>
    <x v="0"/>
    <s v="CONGO"/>
    <m/>
  </r>
  <r>
    <d v="2016-04-25T00:00:00"/>
    <s v="Marché mikalou/"/>
    <x v="0"/>
    <x v="3"/>
    <m/>
    <n v="1500"/>
    <n v="-4611224"/>
    <s v="i73x"/>
    <s v="Décharge"/>
    <x v="0"/>
    <s v="CONGO"/>
    <m/>
  </r>
  <r>
    <d v="2016-04-25T00:00:00"/>
    <s v="Carte MTN"/>
    <x v="2"/>
    <x v="3"/>
    <m/>
    <n v="1000"/>
    <n v="-4612224"/>
    <s v="i73x"/>
    <s v="Décharge"/>
    <x v="0"/>
    <s v="CONGO"/>
    <m/>
  </r>
  <r>
    <d v="2016-04-25T00:00:00"/>
    <s v="Mikalou bureau"/>
    <x v="0"/>
    <x v="3"/>
    <m/>
    <n v="1500"/>
    <n v="-4613724"/>
    <s v="i73x"/>
    <s v="Décharge"/>
    <x v="0"/>
    <s v="CONGO"/>
    <m/>
  </r>
  <r>
    <d v="2016-04-25T00:00:00"/>
    <s v="Carte MTN"/>
    <x v="2"/>
    <x v="3"/>
    <m/>
    <n v="1000"/>
    <n v="-4614724"/>
    <s v="i73x"/>
    <s v="Décharge"/>
    <x v="0"/>
    <s v="CONGO"/>
    <m/>
  </r>
  <r>
    <d v="2016-04-26T00:00:00"/>
    <s v="Maison -Mikalou"/>
    <x v="0"/>
    <x v="3"/>
    <m/>
    <n v="2500"/>
    <n v="-4617224"/>
    <s v="i73x"/>
    <s v="Décharge"/>
    <x v="0"/>
    <s v="CONGO"/>
    <m/>
  </r>
  <r>
    <d v="2016-04-26T00:00:00"/>
    <s v="Billet ocean du Nord Bzv-Owando"/>
    <x v="0"/>
    <x v="3"/>
    <m/>
    <n v="10000"/>
    <n v="-4627224"/>
    <s v="i73x"/>
    <s v="Décharge"/>
    <x v="0"/>
    <s v="CONGO"/>
    <m/>
  </r>
  <r>
    <d v="2016-04-26T00:00:00"/>
    <s v="Carte MTN"/>
    <x v="2"/>
    <x v="3"/>
    <m/>
    <n v="2000"/>
    <n v="-4629224"/>
    <s v="i73x"/>
    <s v="Décharge"/>
    <x v="0"/>
    <s v="CONGO"/>
    <m/>
  </r>
  <r>
    <d v="2016-04-26T00:00:00"/>
    <s v="Hotel Marché owando"/>
    <x v="0"/>
    <x v="3"/>
    <m/>
    <n v="1500"/>
    <n v="-4630724"/>
    <s v="i73x"/>
    <s v="Décharge"/>
    <x v="0"/>
    <s v="CONGO"/>
    <m/>
  </r>
  <r>
    <d v="2016-04-26T00:00:00"/>
    <s v="Repas "/>
    <x v="3"/>
    <x v="3"/>
    <m/>
    <n v="5000"/>
    <n v="-4635724"/>
    <s v="i73x"/>
    <s v="Décharge"/>
    <x v="0"/>
    <s v="CONGO"/>
    <m/>
  </r>
  <r>
    <d v="2016-04-26T00:00:00"/>
    <s v="Gare routière-hotel"/>
    <x v="0"/>
    <x v="3"/>
    <m/>
    <n v="1500"/>
    <n v="-4637224"/>
    <s v="i73x"/>
    <s v="Décharge"/>
    <x v="0"/>
    <s v="CONGO"/>
    <m/>
  </r>
  <r>
    <d v="2016-04-26T00:00:00"/>
    <s v="Marché owando H"/>
    <x v="0"/>
    <x v="3"/>
    <m/>
    <n v="1500"/>
    <n v="-4638724"/>
    <s v="i73x"/>
    <s v="Décharge"/>
    <x v="0"/>
    <s v="CONGO"/>
    <m/>
  </r>
  <r>
    <d v="2016-04-26T00:00:00"/>
    <s v="Transport-maison-palf-lycee toma-soprogie-talangai-manpassi"/>
    <x v="0"/>
    <x v="3"/>
    <m/>
    <n v="5300"/>
    <n v="-4644024"/>
    <s v="i6"/>
    <s v="16.BED.04.0001"/>
    <x v="0"/>
    <s v="CONGO"/>
    <m/>
  </r>
  <r>
    <d v="2016-04-26T00:00:00"/>
    <s v="Recharge modem Airtel"/>
    <x v="5"/>
    <x v="0"/>
    <m/>
    <n v="5000"/>
    <n v="-4649024"/>
    <s v="Stirve "/>
    <s v="16.MOU.04.0008"/>
    <x v="1"/>
    <s v="CONGO"/>
    <m/>
  </r>
  <r>
    <d v="2016-04-26T00:00:00"/>
    <s v="5 Classeurs "/>
    <x v="6"/>
    <x v="2"/>
    <m/>
    <n v="10000"/>
    <n v="-4659024"/>
    <s v="Stirve "/>
    <s v="16.MOU.04.0008"/>
    <x v="1"/>
    <s v="CONGO"/>
    <m/>
  </r>
  <r>
    <d v="2016-04-26T00:00:00"/>
    <s v="Food"/>
    <x v="3"/>
    <x v="2"/>
    <m/>
    <n v="5000"/>
    <n v="-4664024"/>
    <s v="Stirve"/>
    <s v="16.MOU.01.0013"/>
    <x v="1"/>
    <s v="CONGO"/>
    <m/>
  </r>
  <r>
    <d v="2016-04-26T00:00:00"/>
    <s v="Frais de séjour-Danielle"/>
    <x v="3"/>
    <x v="6"/>
    <m/>
    <n v="50000"/>
    <n v="-4714024"/>
    <s v="Stirve "/>
    <s v="16.MOU.04.0027"/>
    <x v="1"/>
    <s v="CONGO"/>
    <m/>
  </r>
  <r>
    <d v="2016-04-26T00:00:00"/>
    <s v="office&gt; ccf meeting avec lieutenant-col + Comm gend"/>
    <x v="0"/>
    <x v="0"/>
    <m/>
    <n v="1000"/>
    <n v="-4715024"/>
    <s v="Perrine Odier"/>
    <s v="Décharge"/>
    <x v="1"/>
    <s v="CONGO"/>
    <m/>
  </r>
  <r>
    <d v="2016-04-26T00:00:00"/>
    <s v="ccf &gt; min economie forestière dd (DG)"/>
    <x v="0"/>
    <x v="0"/>
    <m/>
    <n v="1000"/>
    <n v="-4716024"/>
    <s v="Perrine Odier"/>
    <s v="Décharge"/>
    <x v="1"/>
    <s v="CONGO"/>
    <m/>
  </r>
  <r>
    <d v="2016-04-26T00:00:00"/>
    <s v="MEFDD &gt; Office "/>
    <x v="0"/>
    <x v="0"/>
    <m/>
    <n v="1000"/>
    <n v="-4717024"/>
    <s v="Perrine Odier"/>
    <s v="Décharge"/>
    <x v="1"/>
    <s v="CONGO"/>
    <m/>
  </r>
  <r>
    <d v="2016-04-26T00:00:00"/>
    <s v="recharge credit MTN"/>
    <x v="2"/>
    <x v="0"/>
    <m/>
    <n v="5000"/>
    <n v="-4722024"/>
    <s v="Perrine Odier"/>
    <s v="oui"/>
    <x v="1"/>
    <s v="CONGO"/>
    <m/>
  </r>
  <r>
    <d v="2016-04-27T00:00:00"/>
    <s v="Office&gt; MEFDD"/>
    <x v="0"/>
    <x v="0"/>
    <m/>
    <n v="1000"/>
    <n v="-4723024"/>
    <s v="Perrine Odier"/>
    <s v="décharge"/>
    <x v="1"/>
    <s v="CONGO"/>
    <m/>
  </r>
  <r>
    <d v="2016-04-27T00:00:00"/>
    <s v="MEFDD &gt; WCS "/>
    <x v="0"/>
    <x v="0"/>
    <m/>
    <n v="1000"/>
    <n v="-4724024"/>
    <s v="Perrine Odier"/>
    <s v="décharge"/>
    <x v="1"/>
    <s v="CONGO"/>
    <m/>
  </r>
  <r>
    <d v="2016-04-27T00:00:00"/>
    <s v="WCS &gt; Office "/>
    <x v="0"/>
    <x v="0"/>
    <m/>
    <n v="1000"/>
    <n v="-4725024"/>
    <s v="Perrine Odier"/>
    <s v="décharge"/>
    <x v="1"/>
    <s v="CONGO"/>
    <m/>
  </r>
  <r>
    <d v="2016-04-27T00:00:00"/>
    <s v="Taxi Bureau-UBA-Bureau"/>
    <x v="0"/>
    <x v="0"/>
    <m/>
    <n v="2000"/>
    <n v="-4727024"/>
    <s v="Stirve"/>
    <s v="16.MOU.04.0001"/>
    <x v="1"/>
    <s v="CONGO"/>
    <m/>
  </r>
  <r>
    <d v="2016-04-27T00:00:00"/>
    <s v="Groupe Charden Farell"/>
    <x v="4"/>
    <x v="2"/>
    <m/>
    <n v="2600"/>
    <n v="-4729624"/>
    <s v="Stirve"/>
    <s v="16.MOU.04.0004"/>
    <x v="1"/>
    <s v="CONGO"/>
    <m/>
  </r>
  <r>
    <d v="2016-04-27T00:00:00"/>
    <s v="Recharge modem Airtel"/>
    <x v="5"/>
    <x v="6"/>
    <m/>
    <n v="10000"/>
    <n v="-4739624"/>
    <s v="Stirve "/>
    <s v="16.MOU.04.0008"/>
    <x v="1"/>
    <s v="CONGO"/>
    <m/>
  </r>
  <r>
    <d v="2016-04-27T00:00:00"/>
    <s v="Recharge MTN "/>
    <x v="2"/>
    <x v="2"/>
    <m/>
    <n v="20000"/>
    <n v="-4759624"/>
    <s v="Stirve "/>
    <s v="16.TEL.04.0002"/>
    <x v="1"/>
    <s v="CONGO"/>
    <m/>
  </r>
  <r>
    <d v="2016-04-27T00:00:00"/>
    <s v="Taxi Bureau-Centre ville-Bureau"/>
    <x v="0"/>
    <x v="0"/>
    <m/>
    <n v="3000"/>
    <n v="-4762624"/>
    <s v="Stirve"/>
    <s v="16.MOU.04.0001"/>
    <x v="1"/>
    <s v="CONGO"/>
    <m/>
  </r>
  <r>
    <d v="2016-04-27T00:00:00"/>
    <s v="Taxi Ouvrier pour livraison chaises"/>
    <x v="0"/>
    <x v="0"/>
    <m/>
    <n v="2000"/>
    <n v="-4764624"/>
    <s v="Stirve"/>
    <s v="16.MOU.04.0001"/>
    <x v="1"/>
    <s v="CONGO"/>
    <m/>
  </r>
  <r>
    <d v="2016-04-27T00:00:00"/>
    <s v="Transport-maison-palf-total-ouenze-palf-maison"/>
    <x v="0"/>
    <x v="3"/>
    <m/>
    <n v="5000"/>
    <n v="-4769624"/>
    <s v="i6"/>
    <s v="16.BED.04.0001"/>
    <x v="0"/>
    <s v="CONGO"/>
    <m/>
  </r>
  <r>
    <d v="2016-04-27T00:00:00"/>
    <s v="Credit"/>
    <x v="2"/>
    <x v="3"/>
    <m/>
    <n v="1000"/>
    <n v="-4770624"/>
    <s v="i6"/>
    <s v="16.BED.04.0006"/>
    <x v="0"/>
    <s v="CONGO"/>
    <m/>
  </r>
  <r>
    <d v="2016-04-27T00:00:00"/>
    <s v="Bacongo-talangai-gare routiere-hotel-port-marche"/>
    <x v="0"/>
    <x v="3"/>
    <m/>
    <n v="4000"/>
    <n v="-4774624"/>
    <s v="I48L"/>
    <s v="Décharge"/>
    <x v="0"/>
    <s v="CONGO"/>
    <m/>
  </r>
  <r>
    <d v="2016-04-27T00:00:00"/>
    <s v="Bzv-Gamboma"/>
    <x v="0"/>
    <x v="3"/>
    <m/>
    <n v="5000"/>
    <n v="-4779624"/>
    <s v="I48L"/>
    <s v="Décharge"/>
    <x v="0"/>
    <s v="CONGO"/>
    <m/>
  </r>
  <r>
    <d v="2016-04-27T00:00:00"/>
    <s v="Hebergement"/>
    <x v="3"/>
    <x v="3"/>
    <m/>
    <n v="15000"/>
    <n v="-4794624"/>
    <s v="I48L"/>
    <s v="Décharge"/>
    <x v="0"/>
    <s v="CONGO"/>
    <m/>
  </r>
  <r>
    <d v="2016-04-27T00:00:00"/>
    <s v="Repas"/>
    <x v="3"/>
    <x v="3"/>
    <m/>
    <n v="5000"/>
    <n v="-4799624"/>
    <s v="I48L"/>
    <s v="Décharge"/>
    <x v="0"/>
    <s v="CONGO"/>
    <m/>
  </r>
  <r>
    <d v="2016-04-27T00:00:00"/>
    <s v="Carte Airtel"/>
    <x v="2"/>
    <x v="3"/>
    <m/>
    <n v="3000"/>
    <n v="-4802624"/>
    <s v="I48L"/>
    <s v="Décharge"/>
    <x v="0"/>
    <s v="CONGO"/>
    <m/>
  </r>
  <r>
    <d v="2016-04-27T00:00:00"/>
    <s v="2 Chaises en bois garni"/>
    <x v="14"/>
    <x v="2"/>
    <m/>
    <n v="30000"/>
    <n v="-4832624"/>
    <s v="i73x"/>
    <s v="Décharge"/>
    <x v="1"/>
    <s v="CONGO"/>
    <m/>
  </r>
  <r>
    <d v="2016-04-27T00:00:00"/>
    <s v="Obanga Owando of "/>
    <x v="0"/>
    <x v="3"/>
    <m/>
    <n v="2500"/>
    <n v="-4835124"/>
    <s v="i73x"/>
    <s v="Décharge"/>
    <x v="0"/>
    <s v="CONGO"/>
    <m/>
  </r>
  <r>
    <d v="2016-04-27T00:00:00"/>
    <s v="déplacement à Owando   "/>
    <x v="0"/>
    <x v="3"/>
    <m/>
    <n v="2500"/>
    <n v="-4837624"/>
    <s v="i73x"/>
    <s v="Décharge"/>
    <x v="0"/>
    <s v="CONGO"/>
    <m/>
  </r>
  <r>
    <d v="2016-04-27T00:00:00"/>
    <s v="Carte MTN"/>
    <x v="2"/>
    <x v="3"/>
    <m/>
    <n v="1500"/>
    <n v="-4839124"/>
    <s v="i73x"/>
    <s v="Décharge"/>
    <x v="0"/>
    <s v="CONGO"/>
    <m/>
  </r>
  <r>
    <d v="2016-04-27T00:00:00"/>
    <s v="Repas  CONTACTE"/>
    <x v="11"/>
    <x v="3"/>
    <m/>
    <n v="2500"/>
    <n v="-4841624"/>
    <s v="i73x"/>
    <s v="Décharge"/>
    <x v="0"/>
    <s v="CONGO"/>
    <m/>
  </r>
  <r>
    <d v="2016-04-27T00:00:00"/>
    <s v="Repas "/>
    <x v="11"/>
    <x v="3"/>
    <m/>
    <n v="5000"/>
    <n v="-4846624"/>
    <s v="i73x"/>
    <s v="Décharge"/>
    <x v="0"/>
    <s v="CONGO"/>
    <m/>
  </r>
  <r>
    <d v="2016-04-27T00:00:00"/>
    <s v="Voyage Owando-OMBELE "/>
    <x v="0"/>
    <x v="3"/>
    <m/>
    <n v="3000"/>
    <n v="-4849624"/>
    <s v="i73x"/>
    <s v="Décharge"/>
    <x v="0"/>
    <s v="CONGO"/>
    <m/>
  </r>
  <r>
    <d v="2016-04-27T00:00:00"/>
    <s v="Voyage OMBELE-Owando"/>
    <x v="0"/>
    <x v="3"/>
    <m/>
    <n v="3000"/>
    <n v="-4852624"/>
    <s v="i73x"/>
    <s v="Décharge"/>
    <x v="0"/>
    <s v="CONGO"/>
    <m/>
  </r>
  <r>
    <d v="2016-04-27T00:00:00"/>
    <s v="Hebergement et repas Hotel Frido"/>
    <x v="3"/>
    <x v="3"/>
    <m/>
    <n v="20000"/>
    <n v="-4872624"/>
    <s v="i73x"/>
    <s v="Décharge"/>
    <x v="0"/>
    <s v="CONGO"/>
    <m/>
  </r>
  <r>
    <d v="2016-04-28T00:00:00"/>
    <s v="Hebergement"/>
    <x v="3"/>
    <x v="3"/>
    <m/>
    <n v="20000"/>
    <n v="-4892624"/>
    <s v="i73x"/>
    <s v="Décharge"/>
    <x v="0"/>
    <s v="CONGO"/>
    <m/>
  </r>
  <r>
    <d v="2016-04-28T00:00:00"/>
    <s v="Hotel-Gare routière"/>
    <x v="0"/>
    <x v="3"/>
    <m/>
    <n v="1000"/>
    <n v="-4893624"/>
    <s v="i73x"/>
    <s v="Décharge"/>
    <x v="0"/>
    <s v="CONGO"/>
    <m/>
  </r>
  <r>
    <d v="2016-04-28T00:00:00"/>
    <s v="Billet voyage Owando-Obouya"/>
    <x v="0"/>
    <x v="3"/>
    <m/>
    <n v="6000"/>
    <n v="-4899624"/>
    <s v="i73x"/>
    <s v="Décharge"/>
    <x v="0"/>
    <s v="CONGO"/>
    <m/>
  </r>
  <r>
    <d v="2016-04-28T00:00:00"/>
    <s v="Billet  voyage Obouya-Boudji"/>
    <x v="0"/>
    <x v="3"/>
    <m/>
    <n v="6000"/>
    <n v="-4905624"/>
    <s v="i73x"/>
    <s v="Décharge"/>
    <x v="0"/>
    <s v="CONGO"/>
    <m/>
  </r>
  <r>
    <d v="2016-04-28T00:00:00"/>
    <s v="Carte MTN"/>
    <x v="2"/>
    <x v="3"/>
    <m/>
    <n v="2000"/>
    <n v="-4907624"/>
    <s v="i73x"/>
    <s v="Décharge"/>
    <x v="0"/>
    <s v="CONGO"/>
    <m/>
  </r>
  <r>
    <d v="2016-04-28T00:00:00"/>
    <s v="Repas 1 jour à Boundji"/>
    <x v="3"/>
    <x v="3"/>
    <m/>
    <n v="5000"/>
    <n v="-4912624"/>
    <s v="i73x"/>
    <s v="Décharge"/>
    <x v="0"/>
    <s v="CONGO"/>
    <m/>
  </r>
  <r>
    <d v="2016-04-28T00:00:00"/>
    <s v="Billet Boundji-Oyo"/>
    <x v="0"/>
    <x v="3"/>
    <m/>
    <n v="6000"/>
    <n v="-4918624"/>
    <s v="i73x"/>
    <s v="Oui"/>
    <x v="0"/>
    <s v="CONGO"/>
    <m/>
  </r>
  <r>
    <d v="2016-04-28T00:00:00"/>
    <s v="Hotel-marche-"/>
    <x v="0"/>
    <x v="3"/>
    <m/>
    <n v="1000"/>
    <n v="-4919624"/>
    <s v="I48L"/>
    <s v="Décharge"/>
    <x v="0"/>
    <s v="CONGO"/>
    <m/>
  </r>
  <r>
    <d v="2016-04-28T00:00:00"/>
    <s v="Hebergement"/>
    <x v="3"/>
    <x v="3"/>
    <m/>
    <n v="15000"/>
    <n v="-4934624"/>
    <s v="I48L"/>
    <s v="Décharge"/>
    <x v="0"/>
    <s v="CONGO"/>
    <m/>
  </r>
  <r>
    <d v="2016-04-28T00:00:00"/>
    <s v="Repas"/>
    <x v="3"/>
    <x v="3"/>
    <m/>
    <n v="5000"/>
    <n v="-4939624"/>
    <s v="I48L"/>
    <s v="Décharge"/>
    <x v="0"/>
    <s v="CONGO"/>
    <m/>
  </r>
  <r>
    <d v="2016-04-28T00:00:00"/>
    <s v="Transpor-palf-la ville-palf-mampassi-mikalou-lycee-mampassi"/>
    <x v="0"/>
    <x v="3"/>
    <m/>
    <n v="3600"/>
    <n v="-4943224"/>
    <s v="i6"/>
    <s v="16.BED.04.0001"/>
    <x v="0"/>
    <s v="CONGO"/>
    <m/>
  </r>
  <r>
    <d v="2016-04-28T00:00:00"/>
    <s v="Credit"/>
    <x v="2"/>
    <x v="3"/>
    <m/>
    <n v="1000"/>
    <n v="-4944224"/>
    <s v="i6"/>
    <s v="16.BED.04.0006"/>
    <x v="0"/>
    <s v="CONGO"/>
    <m/>
  </r>
  <r>
    <d v="2016-04-28T00:00:00"/>
    <s v="Cartouche d'encre HP 83A"/>
    <x v="6"/>
    <x v="2"/>
    <m/>
    <n v="45000"/>
    <n v="-4989224"/>
    <s v="i6"/>
    <s v="16.BED.04.0005"/>
    <x v="1"/>
    <s v="CONGO"/>
    <m/>
  </r>
  <r>
    <d v="2016-04-28T00:00:00"/>
    <s v="Office&gt; DFAP "/>
    <x v="0"/>
    <x v="0"/>
    <m/>
    <n v="1000"/>
    <n v="-4990224"/>
    <s v="Perrine Odier"/>
    <s v="décharge"/>
    <x v="1"/>
    <s v="CONGO"/>
    <m/>
  </r>
  <r>
    <d v="2016-04-28T00:00:00"/>
    <s v="DFAP &gt; WCS"/>
    <x v="0"/>
    <x v="0"/>
    <m/>
    <n v="1000"/>
    <n v="-4991224"/>
    <s v="Perrine Odier"/>
    <s v="décharge"/>
    <x v="1"/>
    <s v="CONGO"/>
    <m/>
  </r>
  <r>
    <d v="2016-04-28T00:00:00"/>
    <s v="WCS &gt; Office "/>
    <x v="0"/>
    <x v="0"/>
    <m/>
    <n v="1000"/>
    <n v="-4992224"/>
    <s v="Perrine Odier"/>
    <s v="décharge"/>
    <x v="1"/>
    <s v="CONGO"/>
    <m/>
  </r>
  <r>
    <d v="2016-04-28T00:00:00"/>
    <s v="recharge crdit MTN"/>
    <x v="2"/>
    <x v="0"/>
    <m/>
    <n v="5000"/>
    <n v="-4997224"/>
    <s v="Perrine Odier"/>
    <s v="oui"/>
    <x v="1"/>
    <s v="CONGO"/>
    <m/>
  </r>
  <r>
    <d v="2016-04-28T00:00:00"/>
    <s v="Credit mtn"/>
    <x v="2"/>
    <x v="1"/>
    <m/>
    <n v="2000"/>
    <n v="-4999224"/>
    <s v="Mésange"/>
    <s v="oui"/>
    <x v="1"/>
    <s v="CONGO"/>
    <m/>
  </r>
  <r>
    <d v="2016-04-28T00:00:00"/>
    <s v="Taxi bureau-maison"/>
    <x v="0"/>
    <x v="1"/>
    <m/>
    <n v="1000"/>
    <n v="-5000224"/>
    <s v="Mésange"/>
    <s v="Décharge"/>
    <x v="1"/>
    <s v="CONGO"/>
    <m/>
  </r>
  <r>
    <d v="2016-04-29T00:00:00"/>
    <s v="Credit mtn"/>
    <x v="2"/>
    <x v="1"/>
    <m/>
    <n v="3000"/>
    <n v="-5003224"/>
    <s v="Mésange"/>
    <s v="oui"/>
    <x v="1"/>
    <s v="CONGO"/>
    <m/>
  </r>
  <r>
    <d v="2016-04-29T00:00:00"/>
    <s v="Office&gt; DFAP&gt;Hippocampe (meeting with the responsible of the &quot;service contentieux et relation publique&quot; &gt; Office"/>
    <x v="0"/>
    <x v="0"/>
    <m/>
    <n v="3000"/>
    <n v="-5006224"/>
    <s v="Perrine Odier"/>
    <s v="décharge"/>
    <x v="1"/>
    <s v="CONGO"/>
    <m/>
  </r>
  <r>
    <d v="2016-04-29T00:00:00"/>
    <s v="Groupe Charden Farell"/>
    <x v="4"/>
    <x v="2"/>
    <m/>
    <n v="4000"/>
    <n v="-5010224"/>
    <s v="Stirve"/>
    <s v="16.MOU.04.0004"/>
    <x v="1"/>
    <s v="CONGO"/>
    <m/>
  </r>
  <r>
    <d v="2016-04-29T00:00:00"/>
    <s v="Taxi Bureau-Centre ville-Bureau"/>
    <x v="0"/>
    <x v="0"/>
    <m/>
    <n v="3000"/>
    <n v="-5013224"/>
    <s v="Stirve"/>
    <s v="16.MOU.04.0001"/>
    <x v="1"/>
    <s v="CONGO"/>
    <m/>
  </r>
  <r>
    <d v="2016-04-29T00:00:00"/>
    <s v="Transport-palf-moungali-poto-poto-palf"/>
    <x v="0"/>
    <x v="3"/>
    <m/>
    <n v="1500"/>
    <n v="-5014724"/>
    <s v="i6"/>
    <s v="16.BED.04.0001"/>
    <x v="0"/>
    <s v="CONGO"/>
    <m/>
  </r>
  <r>
    <d v="2016-04-29T00:00:00"/>
    <s v="Credit"/>
    <x v="2"/>
    <x v="3"/>
    <m/>
    <n v="1000"/>
    <n v="-5015724"/>
    <s v="i6"/>
    <s v="16.BED.04.0006"/>
    <x v="0"/>
    <s v="CONGO"/>
    <m/>
  </r>
  <r>
    <d v="2016-04-29T00:00:00"/>
    <s v="Hotel-gare routiere-gamboma-oyo-gare routire-hotel"/>
    <x v="0"/>
    <x v="3"/>
    <m/>
    <n v="4500"/>
    <n v="-5020224"/>
    <s v="I48L"/>
    <s v="Décharge"/>
    <x v="0"/>
    <s v="CONGO"/>
    <m/>
  </r>
  <r>
    <d v="2016-04-29T00:00:00"/>
    <s v="Hotel-port-marche-hotel"/>
    <x v="0"/>
    <x v="3"/>
    <m/>
    <n v="3000"/>
    <n v="-5023224"/>
    <s v="I48L"/>
    <s v="Décharge"/>
    <x v="0"/>
    <s v="CONGO"/>
    <m/>
  </r>
  <r>
    <d v="2016-04-29T00:00:00"/>
    <s v="Hebergement"/>
    <x v="3"/>
    <x v="3"/>
    <m/>
    <n v="15000"/>
    <n v="-5038224"/>
    <s v="I48L"/>
    <s v="Décharge"/>
    <x v="0"/>
    <s v="CONGO"/>
    <m/>
  </r>
  <r>
    <d v="2016-04-29T00:00:00"/>
    <s v="Repas"/>
    <x v="3"/>
    <x v="3"/>
    <m/>
    <n v="5000"/>
    <n v="-5043224"/>
    <s v="I48L"/>
    <s v="Décharge"/>
    <x v="0"/>
    <s v="CONGO"/>
    <m/>
  </r>
  <r>
    <d v="2016-04-29T00:00:00"/>
    <s v="Carte MTN"/>
    <x v="2"/>
    <x v="3"/>
    <m/>
    <n v="1500"/>
    <n v="-5044724"/>
    <s v="I48L"/>
    <s v="Décharge"/>
    <x v="0"/>
    <s v="CONGO"/>
    <m/>
  </r>
  <r>
    <d v="2016-04-29T00:00:00"/>
    <s v="Hebergement à Auberge Boundji"/>
    <x v="3"/>
    <x v="3"/>
    <m/>
    <n v="5000"/>
    <n v="-5049724"/>
    <s v="i73x"/>
    <s v="Décharge"/>
    <x v="0"/>
    <s v="CONGO"/>
    <m/>
  </r>
  <r>
    <d v="2016-04-29T00:00:00"/>
    <s v="Gare routière-hotel"/>
    <x v="0"/>
    <x v="3"/>
    <m/>
    <n v="1000"/>
    <n v="-5050724"/>
    <s v="i73x"/>
    <s v="Décharge"/>
    <x v="0"/>
    <s v="CONGO"/>
    <m/>
  </r>
  <r>
    <d v="2016-04-29T00:00:00"/>
    <s v="Hebergement"/>
    <x v="3"/>
    <x v="3"/>
    <m/>
    <n v="23000"/>
    <n v="-5073724"/>
    <s v="i73x"/>
    <s v="Décharge"/>
    <x v="0"/>
    <s v="CONGO"/>
    <m/>
  </r>
  <r>
    <d v="2016-04-30T00:00:00"/>
    <s v="Taxi Maison-Bureau-Maison"/>
    <x v="0"/>
    <x v="0"/>
    <m/>
    <n v="4000"/>
    <n v="-5077724"/>
    <s v="Stirve"/>
    <s v="16.MOU.04.0001"/>
    <x v="1"/>
    <s v="CONGO"/>
    <m/>
  </r>
  <r>
    <d v="2016-04-30T00:00:00"/>
    <s v="Hotel garre routier"/>
    <x v="0"/>
    <x v="3"/>
    <m/>
    <n v="1000"/>
    <n v="-5078724"/>
    <s v="i73x"/>
    <s v="Décharge"/>
    <x v="0"/>
    <s v="CONGO"/>
    <m/>
  </r>
  <r>
    <d v="2016-04-30T00:00:00"/>
    <s v="Repas"/>
    <x v="3"/>
    <x v="3"/>
    <m/>
    <n v="5000"/>
    <n v="-5083724"/>
    <s v="i73x"/>
    <s v="Décharge"/>
    <x v="0"/>
    <s v="CONGO"/>
    <m/>
  </r>
  <r>
    <d v="2016-04-30T00:00:00"/>
    <s v="Carte MTN"/>
    <x v="2"/>
    <x v="3"/>
    <m/>
    <n v="1500"/>
    <n v="-5085224"/>
    <s v="i73x"/>
    <s v="Décharge"/>
    <x v="0"/>
    <s v="CONGO"/>
    <m/>
  </r>
  <r>
    <d v="2016-04-30T00:00:00"/>
    <s v="Billet oyo brazzaville"/>
    <x v="0"/>
    <x v="3"/>
    <m/>
    <n v="8000"/>
    <n v="-5093224"/>
    <s v="i73x"/>
    <s v="Décharge"/>
    <x v="0"/>
    <s v="CONGO"/>
    <m/>
  </r>
  <r>
    <d v="2016-04-30T00:00:00"/>
    <s v="Mikalou-Maison"/>
    <x v="0"/>
    <x v="3"/>
    <m/>
    <n v="2500"/>
    <n v="-5095724"/>
    <s v="i73x"/>
    <s v="Décharge"/>
    <x v="0"/>
    <s v="CONGO"/>
    <m/>
  </r>
  <r>
    <d v="2016-04-30T00:00:00"/>
    <s v="Hotel-port-marche-district edou-oyo"/>
    <x v="0"/>
    <x v="3"/>
    <m/>
    <n v="6000"/>
    <n v="-5101724"/>
    <s v="I48L"/>
    <s v="Décharge"/>
    <x v="0"/>
    <s v="CONGO"/>
    <m/>
  </r>
  <r>
    <d v="2016-05-02T00:00:00"/>
    <s v="Taxi Bureau-UBA-Bureau"/>
    <x v="0"/>
    <x v="0"/>
    <m/>
    <n v="2000"/>
    <n v="-5103724"/>
    <s v="Stirve"/>
    <s v="16.MOU.04.0001"/>
    <x v="1"/>
    <s v="CONGO"/>
    <m/>
  </r>
  <r>
    <d v="2016-05-02T00:00:00"/>
    <s v="Recharge MTN"/>
    <x v="2"/>
    <x v="0"/>
    <m/>
    <n v="5000"/>
    <n v="-5108724"/>
    <s v="Stirve"/>
    <s v="16.TEL.05.0002"/>
    <x v="1"/>
    <s v="CONGO"/>
    <m/>
  </r>
  <r>
    <d v="2016-05-02T00:00:00"/>
    <s v="Cartouche HP 122 Noir"/>
    <x v="6"/>
    <x v="2"/>
    <m/>
    <n v="10000"/>
    <n v="-5118724"/>
    <s v="Stirve "/>
    <s v="16.MOU.05.0008"/>
    <x v="1"/>
    <s v="CONGO"/>
    <m/>
  </r>
  <r>
    <d v="2016-05-02T00:00:00"/>
    <s v="Credit mtn"/>
    <x v="2"/>
    <x v="1"/>
    <m/>
    <n v="2000"/>
    <n v="-5120724"/>
    <s v="Mésange"/>
    <s v="16.CIG.05.0002"/>
    <x v="1"/>
    <s v="CONGO"/>
    <m/>
  </r>
  <r>
    <d v="2016-05-02T00:00:00"/>
    <s v="bureau-parquet"/>
    <x v="0"/>
    <x v="1"/>
    <m/>
    <n v="1000"/>
    <n v="-5121724"/>
    <s v="Mésange"/>
    <s v="16.CIG.05.0001"/>
    <x v="1"/>
    <s v="CONGO"/>
    <s v=" "/>
  </r>
  <r>
    <d v="2016-05-02T00:00:00"/>
    <s v="parquet-bureau"/>
    <x v="0"/>
    <x v="1"/>
    <m/>
    <n v="1000"/>
    <n v="-5122724"/>
    <s v="Mésange"/>
    <s v="16.CIG.05.0001"/>
    <x v="1"/>
    <s v="CONGO"/>
    <m/>
  </r>
  <r>
    <d v="2016-05-02T00:00:00"/>
    <s v="bureau-maison"/>
    <x v="0"/>
    <x v="1"/>
    <m/>
    <n v="1000"/>
    <n v="-5123724"/>
    <s v="Mésange"/>
    <s v="16.CIG.05.0001"/>
    <x v="1"/>
    <s v="CONGO"/>
    <m/>
  </r>
  <r>
    <d v="2016-05-02T00:00:00"/>
    <s v="Achat carte de recharge"/>
    <x v="2"/>
    <x v="1"/>
    <m/>
    <n v="4000"/>
    <n v="-5127724"/>
    <s v="Bérényce"/>
    <s v="16.MIA.05.0006"/>
    <x v="1"/>
    <s v="CONGO"/>
    <m/>
  </r>
  <r>
    <d v="2016-05-02T00:00:00"/>
    <s v="Bonus/Prime fin de mois avril Stagiaire EWING Legal advisor "/>
    <x v="10"/>
    <x v="0"/>
    <m/>
    <n v="12000"/>
    <n v="-5139724"/>
    <s v="Perrine Odier"/>
    <s v="Décharge"/>
    <x v="1"/>
    <s v="CONGO"/>
    <m/>
  </r>
  <r>
    <d v="2016-05-03T00:00:00"/>
    <s v="Virement salaire Avril 2016-Legal"/>
    <x v="8"/>
    <x v="2"/>
    <m/>
    <n v="305000"/>
    <n v="-5444724"/>
    <s v="UBA"/>
    <n v="48"/>
    <x v="1"/>
    <s v="CONGO"/>
    <m/>
  </r>
  <r>
    <d v="2016-05-03T00:00:00"/>
    <s v="Virement salaire Avril 2016-Stirve"/>
    <x v="8"/>
    <x v="0"/>
    <m/>
    <n v="400000"/>
    <n v="-5844724"/>
    <s v="UBA"/>
    <n v="48"/>
    <x v="1"/>
    <s v="CONGO"/>
    <m/>
  </r>
  <r>
    <d v="2016-05-03T00:00:00"/>
    <s v="Virement salaire Avril 2016-i6"/>
    <x v="8"/>
    <x v="3"/>
    <m/>
    <n v="180000"/>
    <n v="-6024724"/>
    <s v="UBA"/>
    <n v="48"/>
    <x v="2"/>
    <s v="CONGO"/>
    <m/>
  </r>
  <r>
    <d v="2016-05-03T00:00:00"/>
    <s v="Frais virement salaires"/>
    <x v="7"/>
    <x v="2"/>
    <m/>
    <n v="10701"/>
    <n v="-6035425"/>
    <s v="UBA"/>
    <n v="49"/>
    <x v="1"/>
    <s v="CONGO"/>
    <m/>
  </r>
  <r>
    <d v="2016-05-03T00:00:00"/>
    <s v="Pavillion Nicolas &gt; Office (Interview Juriste)"/>
    <x v="0"/>
    <x v="0"/>
    <m/>
    <n v="500"/>
    <n v="-6035925"/>
    <s v="Perrine Odier"/>
    <s v="Décharge"/>
    <x v="1"/>
    <s v="CONGO"/>
    <m/>
  </r>
  <r>
    <d v="2016-05-03T00:00:00"/>
    <s v="Office &gt; Pavillion Nicolas &gt; Office"/>
    <x v="0"/>
    <x v="0"/>
    <m/>
    <n v="1000"/>
    <n v="-6036925"/>
    <s v="Perrine Odier"/>
    <s v="Décharge"/>
    <x v="1"/>
    <s v="CONGO"/>
    <m/>
  </r>
  <r>
    <d v="2016-05-03T00:00:00"/>
    <s v="Credit téléphone MTN"/>
    <x v="2"/>
    <x v="0"/>
    <m/>
    <n v="2000"/>
    <n v="-6038925"/>
    <s v="Perrine Odier"/>
    <s v="oui"/>
    <x v="1"/>
    <s v="CONGO"/>
    <m/>
  </r>
  <r>
    <d v="2016-05-03T00:00:00"/>
    <s v="Achat carte de recharge"/>
    <x v="2"/>
    <x v="1"/>
    <m/>
    <n v="1000"/>
    <n v="-6039925"/>
    <s v="Bérényce"/>
    <s v="16.MIA.05.0006"/>
    <x v="1"/>
    <s v="CONGO"/>
    <m/>
  </r>
  <r>
    <d v="2016-05-03T00:00:00"/>
    <s v="Credit mtn"/>
    <x v="2"/>
    <x v="1"/>
    <m/>
    <n v="2000"/>
    <n v="-6041925"/>
    <s v="Mésange"/>
    <s v="16.CIG.05.0002"/>
    <x v="1"/>
    <s v="CONGO"/>
    <m/>
  </r>
  <r>
    <d v="2016-05-03T00:00:00"/>
    <s v="bureau-pavillon nicolas"/>
    <x v="0"/>
    <x v="1"/>
    <m/>
    <n v="1000"/>
    <n v="-6042925"/>
    <s v="Mésange"/>
    <s v="16.CIG.05.0001"/>
    <x v="1"/>
    <s v="CONGO"/>
    <m/>
  </r>
  <r>
    <d v="2016-05-03T00:00:00"/>
    <s v="Marché poto-POTO"/>
    <x v="0"/>
    <x v="3"/>
    <m/>
    <n v="1000"/>
    <n v="-6043925"/>
    <s v="i73x"/>
    <s v="Décharge"/>
    <x v="2"/>
    <s v="CONGO"/>
    <m/>
  </r>
  <r>
    <d v="2016-05-03T00:00:00"/>
    <s v="Marché poto-POTO"/>
    <x v="6"/>
    <x v="2"/>
    <m/>
    <n v="8000"/>
    <n v="-6051925"/>
    <s v="i73x"/>
    <s v="Décharge"/>
    <x v="1"/>
    <s v="CONGO"/>
    <m/>
  </r>
  <r>
    <d v="2016-05-03T00:00:00"/>
    <s v="Marché poto-POTO"/>
    <x v="0"/>
    <x v="3"/>
    <m/>
    <n v="1000"/>
    <n v="-6052925"/>
    <s v="i73x"/>
    <s v="Décharge"/>
    <x v="2"/>
    <s v="CONGO"/>
    <m/>
  </r>
  <r>
    <d v="2016-05-03T00:00:00"/>
    <s v="Recharge MTN"/>
    <x v="2"/>
    <x v="3"/>
    <m/>
    <n v="1000"/>
    <n v="-6053925"/>
    <s v="i73x"/>
    <s v="Décharge"/>
    <x v="2"/>
    <s v="CONGO"/>
    <m/>
  </r>
  <r>
    <d v="2016-05-03T00:00:00"/>
    <s v="Carte de recharge MTN"/>
    <x v="2"/>
    <x v="3"/>
    <m/>
    <n v="1000"/>
    <n v="-6054925"/>
    <s v="i6"/>
    <s v="16.BED.05.0005"/>
    <x v="2"/>
    <s v="CONGO"/>
    <m/>
  </r>
  <r>
    <d v="2016-05-03T00:00:00"/>
    <s v="Transport-palf-moungali-poto-poto-palf-"/>
    <x v="0"/>
    <x v="3"/>
    <m/>
    <n v="2500"/>
    <n v="-6057425"/>
    <s v="i6"/>
    <s v="16.BED.05.0001"/>
    <x v="2"/>
    <s v="CONGO"/>
    <m/>
  </r>
  <r>
    <d v="2016-05-03T00:00:00"/>
    <s v="Achat a grafeuse et classeur"/>
    <x v="6"/>
    <x v="2"/>
    <m/>
    <n v="18500"/>
    <n v="-6075925"/>
    <s v="i6"/>
    <s v="16.BED.05.0004"/>
    <x v="1"/>
    <s v="CONGO"/>
    <m/>
  </r>
  <r>
    <d v="2016-05-04T00:00:00"/>
    <s v="Transport-palf-moungali-ABC-bicita-total-aeroport-palf"/>
    <x v="0"/>
    <x v="3"/>
    <m/>
    <n v="2500"/>
    <n v="-6078425"/>
    <s v="i6"/>
    <s v="16.BED.05.0001"/>
    <x v="2"/>
    <s v="CONGO"/>
    <m/>
  </r>
  <r>
    <d v="2016-05-04T00:00:00"/>
    <s v="Carte de recharge MTN"/>
    <x v="2"/>
    <x v="3"/>
    <m/>
    <n v="1000"/>
    <n v="-6079425"/>
    <s v="i6"/>
    <s v="16.BED.05.0005"/>
    <x v="2"/>
    <s v="CONGO"/>
    <m/>
  </r>
  <r>
    <d v="2016-05-04T00:00:00"/>
    <s v="Bonus Avril-i48L"/>
    <x v="10"/>
    <x v="3"/>
    <m/>
    <n v="10000"/>
    <n v="-6089425"/>
    <s v="Stirve "/>
    <s v="16.MOU.05.0022"/>
    <x v="2"/>
    <s v="CONGO"/>
    <m/>
  </r>
  <r>
    <d v="2016-05-04T00:00:00"/>
    <s v="Savon lessivage"/>
    <x v="6"/>
    <x v="2"/>
    <m/>
    <n v="500"/>
    <n v="-6089925"/>
    <s v="Stirve "/>
    <s v="16.MOU.05.0008"/>
    <x v="1"/>
    <s v="CONGO"/>
    <m/>
  </r>
  <r>
    <d v="2016-05-04T00:00:00"/>
    <s v="Frais prestations Avril-Odile"/>
    <x v="13"/>
    <x v="2"/>
    <m/>
    <n v="36000"/>
    <n v="-6125925"/>
    <s v="Stirve "/>
    <s v="Oui"/>
    <x v="1"/>
    <s v="CONGO"/>
    <m/>
  </r>
  <r>
    <d v="2016-05-04T00:00:00"/>
    <s v="Bonus Avril i6"/>
    <x v="10"/>
    <x v="3"/>
    <m/>
    <n v="14000"/>
    <n v="-6139925"/>
    <s v="Stirve "/>
    <s v="16.MOU.05.0021"/>
    <x v="2"/>
    <s v="CONGO"/>
    <m/>
  </r>
  <r>
    <d v="2016-05-04T00:00:00"/>
    <s v="Bonus Avril -Stirve"/>
    <x v="10"/>
    <x v="0"/>
    <m/>
    <n v="3000"/>
    <n v="-6142925"/>
    <s v="Stirve "/>
    <s v="16.MOU.05.0021"/>
    <x v="1"/>
    <s v="CONGO"/>
    <m/>
  </r>
  <r>
    <d v="2016-05-04T00:00:00"/>
    <s v="Bonus Avril-Bérényce"/>
    <x v="10"/>
    <x v="1"/>
    <m/>
    <n v="14000"/>
    <n v="-6156925"/>
    <s v="Stirve "/>
    <s v="Oui"/>
    <x v="1"/>
    <s v="CONGO"/>
    <m/>
  </r>
  <r>
    <d v="2016-05-04T00:00:00"/>
    <s v="Bonus Avril-i73x"/>
    <x v="10"/>
    <x v="3"/>
    <m/>
    <n v="17000"/>
    <n v="-6173925"/>
    <s v="Stirve "/>
    <s v="Oui"/>
    <x v="2"/>
    <s v="CONGO"/>
    <m/>
  </r>
  <r>
    <d v="2016-05-04T00:00:00"/>
    <s v="pavillon-ministere justice"/>
    <x v="0"/>
    <x v="1"/>
    <m/>
    <n v="1000"/>
    <n v="-6174925"/>
    <s v="Mésange"/>
    <s v="16.CIG.05.0001"/>
    <x v="1"/>
    <s v="CONGO"/>
    <m/>
  </r>
  <r>
    <d v="2016-05-04T00:00:00"/>
    <s v="ministere-moungali"/>
    <x v="0"/>
    <x v="1"/>
    <m/>
    <n v="1000"/>
    <n v="-6175925"/>
    <s v="Mésange"/>
    <s v="16.CIG.05.0001"/>
    <x v="1"/>
    <s v="CONGO"/>
    <m/>
  </r>
  <r>
    <d v="2016-05-04T00:00:00"/>
    <s v="moungali-parquet"/>
    <x v="0"/>
    <x v="1"/>
    <m/>
    <n v="1000"/>
    <n v="-6176925"/>
    <s v="Mésange"/>
    <s v="16.CIG.05.0001"/>
    <x v="1"/>
    <s v="CONGO"/>
    <m/>
  </r>
  <r>
    <d v="2016-05-04T00:00:00"/>
    <s v="parquet-bureau"/>
    <x v="0"/>
    <x v="1"/>
    <m/>
    <n v="1000"/>
    <n v="-6177925"/>
    <s v="Mésange"/>
    <s v="16.CIG.05.0001"/>
    <x v="1"/>
    <s v="CONGO"/>
    <m/>
  </r>
  <r>
    <d v="2016-05-04T00:00:00"/>
    <s v="bureau-maison"/>
    <x v="0"/>
    <x v="1"/>
    <m/>
    <n v="1000"/>
    <n v="-6178925"/>
    <s v="Mésange"/>
    <s v="16.CIG.05.0001"/>
    <x v="1"/>
    <s v="CONGO"/>
    <m/>
  </r>
  <r>
    <d v="2016-05-04T00:00:00"/>
    <s v="Bureau-MEFDD-MAE-Bureau"/>
    <x v="0"/>
    <x v="1"/>
    <m/>
    <n v="2500"/>
    <n v="-6181425"/>
    <s v="Bérényce"/>
    <s v="16.MIA.05.0001"/>
    <x v="1"/>
    <s v="CONGO"/>
    <m/>
  </r>
  <r>
    <d v="2016-05-04T00:00:00"/>
    <s v="Legalisation"/>
    <x v="12"/>
    <x v="1"/>
    <m/>
    <n v="2500"/>
    <n v="-6183925"/>
    <s v="Bérényce"/>
    <s v="16.MIA.05.0008"/>
    <x v="1"/>
    <s v="CONGO"/>
    <m/>
  </r>
  <r>
    <d v="2016-05-04T00:00:00"/>
    <s v="Office&gt; WCS &gt; Office"/>
    <x v="0"/>
    <x v="0"/>
    <m/>
    <n v="1000"/>
    <n v="-6184925"/>
    <s v="Perrine Odier"/>
    <s v="décharge"/>
    <x v="1"/>
    <s v="CONGO"/>
    <m/>
  </r>
  <r>
    <d v="2016-05-05T00:00:00"/>
    <s v="Office&gt; WCS &gt; Office"/>
    <x v="0"/>
    <x v="0"/>
    <m/>
    <n v="1000"/>
    <n v="-6185925"/>
    <s v="Perrine Odier"/>
    <s v="décharge"/>
    <x v="1"/>
    <s v="CONGO"/>
    <m/>
  </r>
  <r>
    <d v="2016-05-06T00:00:00"/>
    <s v="Taxi Bureau-Centre ville-Bureau"/>
    <x v="0"/>
    <x v="0"/>
    <m/>
    <n v="3000"/>
    <n v="-6188925"/>
    <s v="Stirve"/>
    <s v="16.MOU.04.0001"/>
    <x v="1"/>
    <s v="CONGO"/>
    <m/>
  </r>
  <r>
    <d v="2016-05-06T00:00:00"/>
    <s v="Taxi Bureau-UBA-Bureau"/>
    <x v="0"/>
    <x v="0"/>
    <m/>
    <n v="2000"/>
    <n v="-6190925"/>
    <s v="Stirve"/>
    <s v="16.MOU.04.0001"/>
    <x v="1"/>
    <s v="CONGO"/>
    <m/>
  </r>
  <r>
    <d v="2016-05-06T00:00:00"/>
    <s v="credit mtn"/>
    <x v="2"/>
    <x v="1"/>
    <m/>
    <n v="2000"/>
    <n v="-6192925"/>
    <s v="Mésange"/>
    <s v="16.CIG.05.0002"/>
    <x v="1"/>
    <s v="CONGO"/>
    <m/>
  </r>
  <r>
    <d v="2016-05-06T00:00:00"/>
    <s v="bureau-banque uba"/>
    <x v="0"/>
    <x v="1"/>
    <m/>
    <n v="1000"/>
    <n v="-6193925"/>
    <s v="Mésange"/>
    <s v="16.CIG.05.0001"/>
    <x v="1"/>
    <s v="CONGO"/>
    <m/>
  </r>
  <r>
    <d v="2016-05-06T00:00:00"/>
    <s v="uba-hotel de ville"/>
    <x v="0"/>
    <x v="1"/>
    <m/>
    <n v="1000"/>
    <n v="-6194925"/>
    <s v="Mésange"/>
    <s v="16.CIG.05.0001"/>
    <x v="1"/>
    <s v="CONGO"/>
    <m/>
  </r>
  <r>
    <d v="2016-05-06T00:00:00"/>
    <s v="hotel de ville-parquet"/>
    <x v="0"/>
    <x v="1"/>
    <m/>
    <n v="1000"/>
    <n v="-6195925"/>
    <s v="Mésange"/>
    <s v="16.CIG.05.0001"/>
    <x v="1"/>
    <s v="CONGO"/>
    <m/>
  </r>
  <r>
    <d v="2016-05-06T00:00:00"/>
    <s v="parquet-bureau"/>
    <x v="0"/>
    <x v="1"/>
    <m/>
    <n v="1000"/>
    <n v="-6196925"/>
    <s v="Mésange"/>
    <s v="16.CIG.05.0001"/>
    <x v="1"/>
    <s v="CONGO"/>
    <m/>
  </r>
  <r>
    <d v="2016-05-06T00:00:00"/>
    <s v="credit mtn"/>
    <x v="5"/>
    <x v="1"/>
    <m/>
    <n v="10150"/>
    <n v="-6207075"/>
    <s v="Mésange"/>
    <s v="16.CIG.05.0003"/>
    <x v="1"/>
    <s v="CONGO"/>
    <m/>
  </r>
  <r>
    <d v="2016-05-06T00:00:00"/>
    <s v="bureau-maison"/>
    <x v="0"/>
    <x v="1"/>
    <m/>
    <n v="1000"/>
    <n v="-6208075"/>
    <s v="Mésange"/>
    <s v="16.CIG.05.0001"/>
    <x v="1"/>
    <s v="CONGO"/>
    <m/>
  </r>
  <r>
    <d v="2016-05-06T00:00:00"/>
    <s v="Achat carte de recharge"/>
    <x v="2"/>
    <x v="1"/>
    <m/>
    <n v="1000"/>
    <n v="-6209075"/>
    <s v="Bérényce"/>
    <s v="16.MIA.05.0006"/>
    <x v="1"/>
    <s v="CONGO"/>
    <m/>
  </r>
  <r>
    <d v="2016-05-06T00:00:00"/>
    <s v="Bureau-MEFDD-MAE-Bureau"/>
    <x v="0"/>
    <x v="1"/>
    <m/>
    <n v="3000"/>
    <n v="-6212075"/>
    <s v="Bérényce"/>
    <s v="16.MIA.05.0001"/>
    <x v="1"/>
    <s v="CONGO"/>
    <m/>
  </r>
  <r>
    <d v="2016-05-06T00:00:00"/>
    <s v="Carte de recharge MTN"/>
    <x v="2"/>
    <x v="3"/>
    <m/>
    <n v="1000"/>
    <n v="-6213075"/>
    <s v="i6"/>
    <s v="16.BED.05.0005"/>
    <x v="2"/>
    <s v="CONGO"/>
    <m/>
  </r>
  <r>
    <d v="2016-05-06T00:00:00"/>
    <s v="Transport-palf-aeroport-bureau top-total-palf"/>
    <x v="0"/>
    <x v="3"/>
    <m/>
    <n v="1950"/>
    <n v="-6215025"/>
    <s v="i6"/>
    <s v="16.BED.05.0001"/>
    <x v="2"/>
    <s v="CONGO"/>
    <m/>
  </r>
  <r>
    <d v="2016-05-06T00:00:00"/>
    <s v="Achat Billet vol,i6 et timbre"/>
    <x v="0"/>
    <x v="3"/>
    <m/>
    <n v="76000"/>
    <n v="-6291025"/>
    <s v="i6"/>
    <s v="16.BED.05.0007"/>
    <x v="2"/>
    <s v="CONGO"/>
    <m/>
  </r>
  <r>
    <d v="2016-05-06T00:00:00"/>
    <s v="Achat marqueure,chifond tableau"/>
    <x v="6"/>
    <x v="2"/>
    <m/>
    <n v="2000"/>
    <n v="-6293025"/>
    <s v="i6"/>
    <s v="16.BED.05.0004"/>
    <x v="1"/>
    <s v="CONGO"/>
    <m/>
  </r>
  <r>
    <d v="2016-05-07T00:00:00"/>
    <s v="Taxi Maison-Bureau-Maison"/>
    <x v="0"/>
    <x v="0"/>
    <m/>
    <n v="4000"/>
    <n v="-6297025"/>
    <s v="Stirve"/>
    <s v="16.MOU.04.0001"/>
    <x v="1"/>
    <s v="CONGO"/>
    <m/>
  </r>
  <r>
    <d v="2016-05-07T00:00:00"/>
    <s v="Recharge MTN"/>
    <x v="2"/>
    <x v="0"/>
    <m/>
    <n v="6000"/>
    <n v="-6303025"/>
    <s v="Stirve"/>
    <s v="16.TEL.05.0002"/>
    <x v="1"/>
    <s v="CONGO"/>
    <m/>
  </r>
  <r>
    <d v="2016-05-07T00:00:00"/>
    <s v="credit telephone "/>
    <x v="2"/>
    <x v="0"/>
    <m/>
    <n v="2000"/>
    <n v="-6305025"/>
    <s v="Perrine Odier"/>
    <s v="oui"/>
    <x v="1"/>
    <s v="CONGO"/>
    <m/>
  </r>
  <r>
    <d v="2016-05-08T00:00:00"/>
    <s v="crédit téléphone"/>
    <x v="2"/>
    <x v="0"/>
    <m/>
    <n v="1000"/>
    <n v="-6306025"/>
    <s v="Perrine Odier"/>
    <s v="oui"/>
    <x v="1"/>
    <s v="CONGO"/>
    <m/>
  </r>
  <r>
    <d v="2016-05-09T00:00:00"/>
    <s v="Achat produits médicaux"/>
    <x v="8"/>
    <x v="5"/>
    <m/>
    <n v="4860"/>
    <n v="-6310885"/>
    <s v="Stirve "/>
    <s v="16.MOU.05.0009"/>
    <x v="1"/>
    <s v="CONGO"/>
    <m/>
  </r>
  <r>
    <d v="2016-05-09T00:00:00"/>
    <s v="credit mtn"/>
    <x v="2"/>
    <x v="1"/>
    <m/>
    <n v="2000"/>
    <n v="-6312885"/>
    <s v="Mésange"/>
    <s v="16.CIG.05.0002"/>
    <x v="1"/>
    <s v="CONGO"/>
    <m/>
  </r>
  <r>
    <d v="2016-05-09T00:00:00"/>
    <s v="bureau-maison"/>
    <x v="0"/>
    <x v="1"/>
    <m/>
    <n v="1000"/>
    <n v="-6313885"/>
    <s v="Mésange"/>
    <s v="16.CIG.05.0001"/>
    <x v="1"/>
    <s v="CONGO"/>
    <m/>
  </r>
  <r>
    <d v="2016-05-09T00:00:00"/>
    <s v="Marché Bifouiti"/>
    <x v="0"/>
    <x v="3"/>
    <m/>
    <n v="1000"/>
    <n v="-6314885"/>
    <s v="i73x"/>
    <s v="Décharge"/>
    <x v="2"/>
    <s v="CONGO"/>
    <m/>
  </r>
  <r>
    <d v="2016-05-09T00:00:00"/>
    <s v="Recharge MTN"/>
    <x v="2"/>
    <x v="3"/>
    <m/>
    <n v="1000"/>
    <n v="-6315885"/>
    <s v="i73x"/>
    <s v="oui"/>
    <x v="2"/>
    <s v="CONGO"/>
    <m/>
  </r>
  <r>
    <d v="2016-05-09T00:00:00"/>
    <s v="taxi Marché Bifouiti -Bureau"/>
    <x v="0"/>
    <x v="3"/>
    <m/>
    <n v="1000"/>
    <n v="-6316885"/>
    <s v="i73x"/>
    <s v="Décharge"/>
    <x v="2"/>
    <s v="CONGO"/>
    <m/>
  </r>
  <r>
    <d v="2016-05-09T00:00:00"/>
    <s v="Achat carte de recharge"/>
    <x v="2"/>
    <x v="1"/>
    <m/>
    <n v="1000"/>
    <n v="-6317885"/>
    <s v="Bérényce"/>
    <s v="16.MIA.05.0006"/>
    <x v="1"/>
    <s v="CONGO"/>
    <m/>
  </r>
  <r>
    <d v="2016-05-09T00:00:00"/>
    <s v="Bureau-MEFDD-Bureau"/>
    <x v="0"/>
    <x v="1"/>
    <m/>
    <n v="2000"/>
    <n v="-6319885"/>
    <s v="Bérényce"/>
    <s v="16.MIA.05.0001"/>
    <x v="1"/>
    <s v="CONGO"/>
    <m/>
  </r>
  <r>
    <d v="2016-05-09T00:00:00"/>
    <s v="Bureau-parquet-bureau"/>
    <x v="0"/>
    <x v="1"/>
    <m/>
    <n v="2000"/>
    <n v="-6321885"/>
    <s v="Bérényce"/>
    <s v="16.MIA.05.0001"/>
    <x v="1"/>
    <s v="CONGO"/>
    <m/>
  </r>
  <r>
    <d v="2016-05-09T00:00:00"/>
    <s v="Transport-maison-aeroport-hotel-marcher-hotel"/>
    <x v="0"/>
    <x v="3"/>
    <m/>
    <n v="5500"/>
    <n v="-6327385"/>
    <s v="i6"/>
    <s v="16.BED.05.0001"/>
    <x v="2"/>
    <s v="CONGO"/>
    <m/>
  </r>
  <r>
    <d v="2016-05-09T00:00:00"/>
    <s v="Food allowance:1 jour ,i6 impfondo"/>
    <x v="3"/>
    <x v="3"/>
    <m/>
    <n v="5000"/>
    <n v="-6332385"/>
    <s v="i6"/>
    <s v="16.BED.05.0002"/>
    <x v="2"/>
    <s v="CONGO"/>
    <m/>
  </r>
  <r>
    <d v="2016-05-09T00:00:00"/>
    <s v="Carte de recharge MTN"/>
    <x v="2"/>
    <x v="3"/>
    <m/>
    <n v="2000"/>
    <n v="-6334385"/>
    <s v="i6"/>
    <s v="16.BED.05.0005"/>
    <x v="2"/>
    <s v="CONGO"/>
    <m/>
  </r>
  <r>
    <d v="2016-05-09T00:00:00"/>
    <s v="Avance 2 x Bureau Bois blanc"/>
    <x v="14"/>
    <x v="2"/>
    <m/>
    <n v="40000"/>
    <n v="-6374385"/>
    <s v="Perrine Odier"/>
    <s v="Décharge"/>
    <x v="1"/>
    <s v="CONGO"/>
    <m/>
  </r>
  <r>
    <d v="2016-05-09T00:00:00"/>
    <s v="crédit téléphone"/>
    <x v="2"/>
    <x v="0"/>
    <m/>
    <n v="1000"/>
    <n v="-6375385"/>
    <s v="Perrine Odier"/>
    <s v="oui"/>
    <x v="1"/>
    <s v="CONGO"/>
    <m/>
  </r>
  <r>
    <d v="2016-05-10T00:00:00"/>
    <s v="crédit téléphone"/>
    <x v="2"/>
    <x v="0"/>
    <m/>
    <n v="2000"/>
    <n v="-6377385"/>
    <s v="Perrine Odier"/>
    <s v="oui"/>
    <x v="1"/>
    <s v="CONGO"/>
    <m/>
  </r>
  <r>
    <d v="2016-05-10T00:00:00"/>
    <s v="Hotel:1 nuitee i6 impfondo"/>
    <x v="3"/>
    <x v="3"/>
    <m/>
    <n v="15000"/>
    <n v="-6392385"/>
    <s v="i6"/>
    <s v="16.BED.05.0003"/>
    <x v="2"/>
    <s v="CONGO"/>
    <m/>
  </r>
  <r>
    <d v="2016-05-10T00:00:00"/>
    <s v="Food allowance:1 jour ,i6 impfondo"/>
    <x v="3"/>
    <x v="3"/>
    <m/>
    <n v="5000"/>
    <n v="-6397385"/>
    <s v="i6"/>
    <s v="16.BED.05.0002"/>
    <x v="2"/>
    <s v="CONGO"/>
    <m/>
  </r>
  <r>
    <d v="2016-05-10T00:00:00"/>
    <s v="Carte de recharge MTN"/>
    <x v="2"/>
    <x v="3"/>
    <m/>
    <n v="1500"/>
    <n v="-6398885"/>
    <s v="i6"/>
    <s v="16.BED.05.0005"/>
    <x v="2"/>
    <s v="CONGO"/>
    <m/>
  </r>
  <r>
    <d v="2016-05-10T00:00:00"/>
    <s v="Transport local:hotel-port-hotel"/>
    <x v="0"/>
    <x v="3"/>
    <m/>
    <n v="3500"/>
    <n v="-6402385"/>
    <s v="i6"/>
    <s v="16.BED.05.0001"/>
    <x v="2"/>
    <s v="CONGO"/>
    <m/>
  </r>
  <r>
    <d v="2016-05-10T00:00:00"/>
    <s v="Achats des bière avec la cible à Impfondo"/>
    <x v="11"/>
    <x v="3"/>
    <m/>
    <n v="3000"/>
    <n v="-6405385"/>
    <s v="i6"/>
    <s v="16.BED.05.0006"/>
    <x v="2"/>
    <s v="CONGO"/>
    <m/>
  </r>
  <r>
    <d v="2016-05-10T00:00:00"/>
    <s v="Achat carte de recharge"/>
    <x v="2"/>
    <x v="1"/>
    <m/>
    <n v="1000"/>
    <n v="-6406385"/>
    <s v="Bérényce"/>
    <s v="16.MIA.05.0006"/>
    <x v="1"/>
    <s v="CONGO"/>
    <m/>
  </r>
  <r>
    <d v="2016-05-10T00:00:00"/>
    <s v="credit mtn"/>
    <x v="2"/>
    <x v="1"/>
    <m/>
    <n v="2000"/>
    <n v="-6408385"/>
    <s v="Mésange"/>
    <s v="16.CIG.05.0002"/>
    <x v="1"/>
    <s v="CONGO"/>
    <m/>
  </r>
  <r>
    <d v="2016-05-10T00:00:00"/>
    <s v="bureau-maison"/>
    <x v="0"/>
    <x v="1"/>
    <m/>
    <n v="1000"/>
    <n v="-6409385"/>
    <s v="Mésange"/>
    <s v="16.CIG.05.0001"/>
    <x v="1"/>
    <s v="CONGO"/>
    <m/>
  </r>
  <r>
    <d v="2016-05-10T00:00:00"/>
    <s v="Groupe Charden Farell"/>
    <x v="4"/>
    <x v="2"/>
    <m/>
    <n v="4000"/>
    <n v="-6413385"/>
    <s v="Stirve"/>
    <s v="16.MOU.05.0004"/>
    <x v="1"/>
    <s v="CONGO"/>
    <m/>
  </r>
  <r>
    <d v="2016-05-11T00:00:00"/>
    <s v="Recharge MTN "/>
    <x v="2"/>
    <x v="2"/>
    <m/>
    <n v="5000"/>
    <n v="-6418385"/>
    <s v="Stirve"/>
    <s v="16.TEL.05.0002"/>
    <x v="1"/>
    <s v="CONGO"/>
    <m/>
  </r>
  <r>
    <d v="2016-05-11T00:00:00"/>
    <s v="credit mtn"/>
    <x v="2"/>
    <x v="1"/>
    <m/>
    <n v="2000"/>
    <n v="-6420385"/>
    <s v="Mésange"/>
    <s v="16.CIG.05.0002"/>
    <x v="1"/>
    <s v="CONGO"/>
    <m/>
  </r>
  <r>
    <d v="2016-05-11T00:00:00"/>
    <s v="bureau-maison"/>
    <x v="0"/>
    <x v="1"/>
    <m/>
    <n v="1000"/>
    <n v="-6421385"/>
    <s v="Mésange"/>
    <s v="16.CIG.05.0001"/>
    <x v="1"/>
    <s v="CONGO"/>
    <m/>
  </r>
  <r>
    <d v="2016-05-11T00:00:00"/>
    <s v="Bureau-Marche bifouiti"/>
    <x v="0"/>
    <x v="3"/>
    <m/>
    <n v="1500"/>
    <n v="-6422885"/>
    <s v="i73x"/>
    <s v="Décharge"/>
    <x v="2"/>
    <s v="CONGO"/>
    <m/>
  </r>
  <r>
    <d v="2016-05-11T00:00:00"/>
    <s v="Taxi Bifouiti- Diata"/>
    <x v="0"/>
    <x v="3"/>
    <m/>
    <n v="1000"/>
    <n v="-6423885"/>
    <s v="i73x"/>
    <s v="Décharge"/>
    <x v="2"/>
    <s v="CONGO"/>
    <m/>
  </r>
  <r>
    <d v="2016-05-11T00:00:00"/>
    <s v="Achat credit"/>
    <x v="2"/>
    <x v="3"/>
    <m/>
    <n v="1000"/>
    <n v="-6424885"/>
    <s v="i73x"/>
    <s v="Décharge"/>
    <x v="2"/>
    <s v="CONGO"/>
    <m/>
  </r>
  <r>
    <d v="2016-05-11T00:00:00"/>
    <s v="Avance commande Bureau"/>
    <x v="14"/>
    <x v="2"/>
    <m/>
    <n v="20000"/>
    <n v="-6444885"/>
    <s v="i73x"/>
    <s v="Décharge"/>
    <x v="1"/>
    <s v="CONGO"/>
    <m/>
  </r>
  <r>
    <d v="2016-05-11T00:00:00"/>
    <s v="Repas"/>
    <x v="8"/>
    <x v="3"/>
    <m/>
    <n v="1400"/>
    <n v="-6446285"/>
    <s v="i73x"/>
    <s v="Décharge"/>
    <x v="2"/>
    <s v="CONGO"/>
    <m/>
  </r>
  <r>
    <d v="2016-05-11T00:00:00"/>
    <s v="Taxi Diata- Bureau"/>
    <x v="0"/>
    <x v="3"/>
    <m/>
    <n v="1000"/>
    <n v="-6447285"/>
    <s v="i73x"/>
    <s v="Décharge"/>
    <x v="2"/>
    <s v="CONGO"/>
    <m/>
  </r>
  <r>
    <d v="2016-05-11T00:00:00"/>
    <s v="Achat carte de recharge"/>
    <x v="2"/>
    <x v="1"/>
    <m/>
    <n v="1000"/>
    <n v="-6448285"/>
    <s v="Bérényce"/>
    <s v="16.MIA.05.0006"/>
    <x v="1"/>
    <s v="CONGO"/>
    <m/>
  </r>
  <r>
    <d v="2016-05-11T00:00:00"/>
    <s v="Achat Billet vol,i6 et timbre"/>
    <x v="0"/>
    <x v="3"/>
    <m/>
    <n v="66300"/>
    <n v="-6514585"/>
    <s v="i6"/>
    <s v="16.BED.05.0007"/>
    <x v="2"/>
    <s v="CONGO"/>
    <m/>
  </r>
  <r>
    <d v="2016-05-11T00:00:00"/>
    <s v="Hotel:1 nuitee i6 impfondo "/>
    <x v="3"/>
    <x v="3"/>
    <m/>
    <n v="15000"/>
    <n v="-6529585"/>
    <s v="i6"/>
    <s v="16.BED.05.0003"/>
    <x v="2"/>
    <s v="CONGO"/>
    <m/>
  </r>
  <r>
    <d v="2016-05-11T00:00:00"/>
    <s v="Food allowance:1 jour ,i6 impfondo"/>
    <x v="3"/>
    <x v="3"/>
    <m/>
    <n v="5000"/>
    <n v="-6534585"/>
    <s v="i6"/>
    <s v="16.BED.05.0002"/>
    <x v="2"/>
    <s v="CONGO"/>
    <m/>
  </r>
  <r>
    <d v="2016-05-11T00:00:00"/>
    <s v="Carte de recharge MTN"/>
    <x v="2"/>
    <x v="3"/>
    <m/>
    <n v="1000"/>
    <n v="-6535585"/>
    <s v="i6"/>
    <s v="16.BED.05.0005"/>
    <x v="2"/>
    <s v="CONGO"/>
    <m/>
  </r>
  <r>
    <d v="2016-05-11T00:00:00"/>
    <s v="Transport local:hotel-port-hotel"/>
    <x v="0"/>
    <x v="3"/>
    <m/>
    <n v="5500"/>
    <n v="-6541085"/>
    <s v="i6"/>
    <s v="16.BED.05.0001"/>
    <x v="2"/>
    <s v="CONGO"/>
    <m/>
  </r>
  <r>
    <d v="2016-05-11T00:00:00"/>
    <s v="Achats des bières avec la cible à Impfondo"/>
    <x v="11"/>
    <x v="3"/>
    <m/>
    <n v="2000"/>
    <n v="-6543085"/>
    <s v="i6"/>
    <s v="16.BED.05.0006"/>
    <x v="2"/>
    <s v="CONGO"/>
    <m/>
  </r>
  <r>
    <d v="2016-05-11T00:00:00"/>
    <s v="Bureau-Centre-ville (Av Nelson M)"/>
    <x v="0"/>
    <x v="1"/>
    <m/>
    <n v="1000"/>
    <n v="-6544085"/>
    <s v="Junior"/>
    <s v="Décharge"/>
    <x v="1"/>
    <s v="CONGO"/>
    <m/>
  </r>
  <r>
    <d v="2016-05-11T00:00:00"/>
    <s v="Centre-ville (City Center)"/>
    <x v="0"/>
    <x v="1"/>
    <m/>
    <n v="500"/>
    <n v="-6544585"/>
    <s v="Junior"/>
    <s v="Décharge"/>
    <x v="1"/>
    <s v="CONGO"/>
    <m/>
  </r>
  <r>
    <d v="2016-05-11T00:00:00"/>
    <s v="Centre-villle (Av Foch)"/>
    <x v="0"/>
    <x v="1"/>
    <m/>
    <n v="500"/>
    <n v="-6545085"/>
    <s v="Junior"/>
    <s v="Décharge"/>
    <x v="1"/>
    <s v="CONGO"/>
    <m/>
  </r>
  <r>
    <d v="2016-05-11T00:00:00"/>
    <s v="Centre-ville- bureau"/>
    <x v="0"/>
    <x v="1"/>
    <m/>
    <n v="1000"/>
    <n v="-6546085"/>
    <s v="Junior"/>
    <s v="Décharge"/>
    <x v="1"/>
    <s v="CONGO"/>
    <m/>
  </r>
  <r>
    <d v="2016-05-11T00:00:00"/>
    <s v="billet retour Brazzaville/nairobi décalé "/>
    <x v="12"/>
    <x v="0"/>
    <m/>
    <n v="30000"/>
    <n v="-6576085"/>
    <s v="Perrine Odier"/>
    <s v="oui "/>
    <x v="1"/>
    <s v="CONGO"/>
    <m/>
  </r>
  <r>
    <d v="2016-05-12T00:00:00"/>
    <s v="Office-DGST/DGST-Credit CONGO/Crédit du CONGO-DGST/DGST-office"/>
    <x v="0"/>
    <x v="0"/>
    <m/>
    <n v="3000"/>
    <n v="-6579085"/>
    <s v="Perrine Odier"/>
    <s v="Décharge"/>
    <x v="1"/>
    <s v="CONGO"/>
    <m/>
  </r>
  <r>
    <d v="2016-05-12T00:00:00"/>
    <s v="Carte de séjour (1 an) Perrine Odier"/>
    <x v="12"/>
    <x v="0"/>
    <m/>
    <n v="106000"/>
    <n v="-6685085"/>
    <s v="Perrine Odier"/>
    <s v="oui"/>
    <x v="1"/>
    <s v="CONGO"/>
    <m/>
  </r>
  <r>
    <d v="2016-05-12T00:00:00"/>
    <s v="MTN Internet (3G) pour 1 mois "/>
    <x v="2"/>
    <x v="0"/>
    <m/>
    <n v="10000"/>
    <n v="-6695085"/>
    <s v="Perrine Odier"/>
    <s v="oui"/>
    <x v="1"/>
    <s v="CONGO"/>
    <m/>
  </r>
  <r>
    <d v="2016-05-12T00:00:00"/>
    <s v="Achat carte de recharge"/>
    <x v="2"/>
    <x v="1"/>
    <m/>
    <n v="1000"/>
    <n v="-6696085"/>
    <s v="Bérényce"/>
    <s v="16.MIA.05.0006"/>
    <x v="1"/>
    <s v="CONGO"/>
    <m/>
  </r>
  <r>
    <d v="2016-05-12T00:00:00"/>
    <s v="Achat credit"/>
    <x v="2"/>
    <x v="3"/>
    <m/>
    <n v="1000"/>
    <n v="-6697085"/>
    <s v="i73x"/>
    <s v="Décharge"/>
    <x v="2"/>
    <s v="CONGO"/>
    <m/>
  </r>
  <r>
    <d v="2016-05-12T00:00:00"/>
    <s v="Repas "/>
    <x v="8"/>
    <x v="3"/>
    <m/>
    <n v="1500"/>
    <n v="-6698585"/>
    <s v="i73x"/>
    <s v="Décharge"/>
    <x v="2"/>
    <s v="CONGO"/>
    <m/>
  </r>
  <r>
    <d v="2016-05-12T00:00:00"/>
    <s v="Taxi Bureau- maison"/>
    <x v="0"/>
    <x v="3"/>
    <m/>
    <n v="1000"/>
    <n v="-6699585"/>
    <s v="i73x"/>
    <s v="Décharge"/>
    <x v="2"/>
    <s v="CONGO"/>
    <m/>
  </r>
  <r>
    <d v="2016-05-12T00:00:00"/>
    <s v="credit mtn"/>
    <x v="2"/>
    <x v="1"/>
    <m/>
    <n v="3000"/>
    <n v="-6702585"/>
    <s v="Mésange"/>
    <s v="16.CIG.05.0002"/>
    <x v="1"/>
    <s v="CONGO"/>
    <m/>
  </r>
  <r>
    <d v="2016-05-12T00:00:00"/>
    <s v="bureau-banque  ecobanque"/>
    <x v="0"/>
    <x v="1"/>
    <m/>
    <n v="1000"/>
    <n v="-6703585"/>
    <s v="Mésange"/>
    <s v="16.CIG.05.0001"/>
    <x v="1"/>
    <s v="CONGO"/>
    <m/>
  </r>
  <r>
    <d v="2016-05-12T00:00:00"/>
    <s v="ecobanque-parquet"/>
    <x v="0"/>
    <x v="1"/>
    <m/>
    <n v="1000"/>
    <n v="-6704585"/>
    <s v="Mésange"/>
    <s v="16.CIG.05.0001"/>
    <x v="1"/>
    <s v="CONGO"/>
    <m/>
  </r>
  <r>
    <d v="2016-05-12T00:00:00"/>
    <s v="parquet-bureau"/>
    <x v="0"/>
    <x v="1"/>
    <m/>
    <n v="1000"/>
    <n v="-6705585"/>
    <s v="Mésange"/>
    <s v="16.CIG.05.0001"/>
    <x v="1"/>
    <s v="CONGO"/>
    <m/>
  </r>
  <r>
    <d v="2016-05-12T00:00:00"/>
    <s v="bureau-marche plateau"/>
    <x v="0"/>
    <x v="1"/>
    <m/>
    <n v="500"/>
    <n v="-6706085"/>
    <s v="Mésange"/>
    <s v="16.CIG.05.0001"/>
    <x v="1"/>
    <s v="CONGO"/>
    <m/>
  </r>
  <r>
    <d v="2016-05-12T00:00:00"/>
    <s v="marche plateau-bureau"/>
    <x v="0"/>
    <x v="1"/>
    <m/>
    <n v="500"/>
    <n v="-6706585"/>
    <s v="Mésange"/>
    <s v="16.CIG.05.0001"/>
    <x v="1"/>
    <s v="CONGO"/>
    <m/>
  </r>
  <r>
    <d v="2016-05-12T00:00:00"/>
    <s v="bureau-maison"/>
    <x v="0"/>
    <x v="1"/>
    <m/>
    <n v="1000"/>
    <n v="-6707585"/>
    <s v="Mésange"/>
    <s v="16.CIG.05.0001"/>
    <x v="1"/>
    <s v="CONGO"/>
    <m/>
  </r>
  <r>
    <d v="2016-05-12T00:00:00"/>
    <s v="Alcool pour nettoyage tableaux et autre"/>
    <x v="6"/>
    <x v="2"/>
    <m/>
    <n v="500"/>
    <n v="-6708085"/>
    <s v="i6"/>
    <s v="16.BED.05.0004"/>
    <x v="1"/>
    <s v="CONGO"/>
    <m/>
  </r>
  <r>
    <d v="2016-05-12T00:00:00"/>
    <s v="Hotel:1 nuitee i6 impfondo"/>
    <x v="3"/>
    <x v="3"/>
    <m/>
    <n v="15000"/>
    <n v="-6723085"/>
    <s v="i6"/>
    <s v="16.BED.05.0003"/>
    <x v="2"/>
    <s v="CONGO"/>
    <m/>
  </r>
  <r>
    <d v="2016-05-12T00:00:00"/>
    <s v="Food allowance:1 jour ,i6 impfondo"/>
    <x v="3"/>
    <x v="3"/>
    <m/>
    <n v="5000"/>
    <n v="-6728085"/>
    <s v="i6"/>
    <s v="16.BED.05.0002"/>
    <x v="2"/>
    <s v="CONGO"/>
    <m/>
  </r>
  <r>
    <d v="2016-05-12T00:00:00"/>
    <s v="Carte de recharge MTN"/>
    <x v="2"/>
    <x v="3"/>
    <m/>
    <n v="1500"/>
    <n v="-6729585"/>
    <s v="i6"/>
    <s v="16.BED.05.0005"/>
    <x v="2"/>
    <s v="CONGO"/>
    <m/>
  </r>
  <r>
    <d v="2016-05-12T00:00:00"/>
    <s v="Transport local:hotel-port-marche-port-gar routier-hotel"/>
    <x v="0"/>
    <x v="3"/>
    <m/>
    <n v="5000"/>
    <n v="-6734585"/>
    <s v="i6"/>
    <s v="16.BED.05.0001"/>
    <x v="2"/>
    <s v="CONGO"/>
    <m/>
  </r>
  <r>
    <d v="2016-05-12T00:00:00"/>
    <s v="Achats des bière avec le dealer à Impfondo"/>
    <x v="11"/>
    <x v="3"/>
    <m/>
    <n v="2000"/>
    <n v="-6736585"/>
    <s v="i6"/>
    <s v="16.BED.05.0006"/>
    <x v="2"/>
    <s v="CONGO"/>
    <m/>
  </r>
  <r>
    <d v="2016-05-12T00:00:00"/>
    <s v="Charge batterie telephone"/>
    <x v="13"/>
    <x v="2"/>
    <m/>
    <n v="400"/>
    <n v="-6736985"/>
    <s v="i6"/>
    <s v="16.BED.05.0008"/>
    <x v="1"/>
    <s v="CONGO"/>
    <m/>
  </r>
  <r>
    <d v="2016-05-13T00:00:00"/>
    <s v="Hotel:1 nuitee i6 impfondo"/>
    <x v="3"/>
    <x v="3"/>
    <m/>
    <n v="15000"/>
    <n v="-6751985"/>
    <s v="i6"/>
    <s v="16.BED.05.0003"/>
    <x v="2"/>
    <s v="CONGO"/>
    <m/>
  </r>
  <r>
    <d v="2016-05-13T00:00:00"/>
    <s v="Food allowance:1 jour ,i6 impfondo"/>
    <x v="3"/>
    <x v="3"/>
    <m/>
    <n v="5000"/>
    <n v="-6756985"/>
    <s v="i6"/>
    <s v="16.BED.05.0002"/>
    <x v="2"/>
    <s v="CONGO"/>
    <m/>
  </r>
  <r>
    <d v="2016-05-13T00:00:00"/>
    <s v="Carte de recharge MTN"/>
    <x v="2"/>
    <x v="3"/>
    <m/>
    <n v="2000"/>
    <n v="-6758985"/>
    <s v="i6"/>
    <s v="16.BED.05.0005"/>
    <x v="2"/>
    <s v="CONGO"/>
    <m/>
  </r>
  <r>
    <d v="2016-05-13T00:00:00"/>
    <s v="Transport local:hotel-port-hotel-aeroport -maison"/>
    <x v="0"/>
    <x v="3"/>
    <m/>
    <n v="5000"/>
    <n v="-6763985"/>
    <s v="i6"/>
    <s v="16.BED.05.0001"/>
    <x v="2"/>
    <s v="CONGO"/>
    <m/>
  </r>
  <r>
    <d v="2016-05-13T00:00:00"/>
    <s v="Recharge MTN"/>
    <x v="2"/>
    <x v="0"/>
    <m/>
    <n v="6000"/>
    <n v="-6769985"/>
    <s v="Stirve"/>
    <s v="16.TEL.05.0002"/>
    <x v="1"/>
    <s v="CONGO"/>
    <m/>
  </r>
  <r>
    <d v="2016-05-13T00:00:00"/>
    <s v="Taxi Bureau-Centre ville-Bureau"/>
    <x v="0"/>
    <x v="0"/>
    <m/>
    <n v="3000"/>
    <n v="-6772985"/>
    <s v="Stirve"/>
    <s v="16.MOU.04.0001"/>
    <x v="1"/>
    <s v="CONGO"/>
    <m/>
  </r>
  <r>
    <d v="2016-05-13T00:00:00"/>
    <s v="credit mtn"/>
    <x v="2"/>
    <x v="1"/>
    <m/>
    <n v="3000"/>
    <n v="-6775985"/>
    <s v="Mésange"/>
    <s v="16.CIG.05.0002"/>
    <x v="1"/>
    <s v="CONGO"/>
    <m/>
  </r>
  <r>
    <d v="2016-05-13T00:00:00"/>
    <s v="bureau-moungali"/>
    <x v="0"/>
    <x v="1"/>
    <m/>
    <n v="1000"/>
    <n v="-6776985"/>
    <s v="Mésange"/>
    <s v="16.CIG.05.0001"/>
    <x v="1"/>
    <s v="CONGO"/>
    <m/>
  </r>
  <r>
    <d v="2016-05-13T00:00:00"/>
    <s v="mbochis-bataclan"/>
    <x v="0"/>
    <x v="1"/>
    <m/>
    <n v="500"/>
    <n v="-6777485"/>
    <s v="Mésange"/>
    <s v="16.CIG.05.0001"/>
    <x v="1"/>
    <s v="CONGO"/>
    <m/>
  </r>
  <r>
    <d v="2016-05-13T00:00:00"/>
    <s v="bataclan-bureau"/>
    <x v="0"/>
    <x v="1"/>
    <m/>
    <n v="1000"/>
    <n v="-6778485"/>
    <s v="Mésange"/>
    <s v="16.CIG.05.0001"/>
    <x v="1"/>
    <s v="CONGO"/>
    <m/>
  </r>
  <r>
    <d v="2016-05-13T00:00:00"/>
    <s v="bureau-super sonic"/>
    <x v="0"/>
    <x v="1"/>
    <m/>
    <n v="1000"/>
    <n v="-6779485"/>
    <s v="Mésange"/>
    <s v="16.CIG.05.0001"/>
    <x v="1"/>
    <s v="CONGO"/>
    <m/>
  </r>
  <r>
    <d v="2016-05-13T00:00:00"/>
    <s v="super sonic-bureau"/>
    <x v="0"/>
    <x v="1"/>
    <m/>
    <n v="1000"/>
    <n v="-6780485"/>
    <s v="Mésange"/>
    <s v="16.CIG.05.0001"/>
    <x v="1"/>
    <s v="CONGO"/>
    <m/>
  </r>
  <r>
    <d v="2016-05-13T00:00:00"/>
    <s v="carte memoire"/>
    <x v="2"/>
    <x v="1"/>
    <m/>
    <n v="20000"/>
    <n v="-6800485"/>
    <s v="Mésange"/>
    <s v="16.CIG.05.0004"/>
    <x v="1"/>
    <s v="CONGO"/>
    <m/>
  </r>
  <r>
    <d v="2016-05-13T00:00:00"/>
    <s v="Bureau-CENTRE VILLE"/>
    <x v="0"/>
    <x v="3"/>
    <m/>
    <n v="1500"/>
    <n v="-6801985"/>
    <s v="i73x"/>
    <s v="Décharge"/>
    <x v="2"/>
    <s v="CONGO"/>
    <m/>
  </r>
  <r>
    <d v="2016-05-13T00:00:00"/>
    <s v="Achat credit"/>
    <x v="2"/>
    <x v="3"/>
    <m/>
    <n v="1000"/>
    <n v="-6802985"/>
    <s v="i73x"/>
    <s v="Décharge"/>
    <x v="2"/>
    <s v="CONGO"/>
    <m/>
  </r>
  <r>
    <d v="2016-05-13T00:00:00"/>
    <s v="Repas"/>
    <x v="8"/>
    <x v="3"/>
    <m/>
    <n v="1500"/>
    <n v="-6804485"/>
    <s v="i73x"/>
    <s v="Décharge"/>
    <x v="2"/>
    <s v="CONGO"/>
    <m/>
  </r>
  <r>
    <d v="2016-05-13T00:00:00"/>
    <s v="Retour Bureau"/>
    <x v="0"/>
    <x v="3"/>
    <m/>
    <n v="1500"/>
    <n v="-6805985"/>
    <s v="i73x"/>
    <s v="Décharge"/>
    <x v="2"/>
    <s v="CONGO"/>
    <m/>
  </r>
  <r>
    <d v="2016-05-13T00:00:00"/>
    <s v="Bureau-Bifouiti"/>
    <x v="0"/>
    <x v="3"/>
    <m/>
    <n v="1500"/>
    <n v="-6807485"/>
    <s v="i73x"/>
    <s v="Décharge"/>
    <x v="2"/>
    <s v="CONGO"/>
    <m/>
  </r>
  <r>
    <d v="2016-05-13T00:00:00"/>
    <s v="Commande bureaux à Bifouiti"/>
    <x v="14"/>
    <x v="2"/>
    <m/>
    <n v="40000"/>
    <n v="-6847485"/>
    <s v="i73x"/>
    <s v="Décharge"/>
    <x v="1"/>
    <s v="CONGO"/>
    <m/>
  </r>
  <r>
    <d v="2016-05-13T00:00:00"/>
    <s v="Bifouiti-  R-Bureau "/>
    <x v="0"/>
    <x v="3"/>
    <m/>
    <n v="5000"/>
    <n v="-6852485"/>
    <s v="i73x"/>
    <s v="Décharge"/>
    <x v="2"/>
    <s v="CONGO"/>
    <m/>
  </r>
  <r>
    <d v="2016-05-13T00:00:00"/>
    <s v="Carte sim"/>
    <x v="2"/>
    <x v="3"/>
    <m/>
    <n v="500"/>
    <n v="-6852985"/>
    <s v="i73x"/>
    <s v="Décharge"/>
    <x v="2"/>
    <s v="CONGO"/>
    <m/>
  </r>
  <r>
    <d v="2016-05-13T00:00:00"/>
    <s v="Achat carte de recharge"/>
    <x v="2"/>
    <x v="1"/>
    <m/>
    <n v="1000"/>
    <n v="-6853985"/>
    <s v="Bérényce"/>
    <s v="16.MIA.05.0006"/>
    <x v="1"/>
    <s v="CONGO"/>
    <m/>
  </r>
  <r>
    <d v="2016-05-13T00:00:00"/>
    <s v="Centre-ville (congotelecom)"/>
    <x v="0"/>
    <x v="1"/>
    <m/>
    <n v="1000"/>
    <n v="-6854985"/>
    <s v="Junior"/>
    <s v="Décharge"/>
    <x v="1"/>
    <s v="CONGO"/>
    <m/>
  </r>
  <r>
    <d v="2016-05-13T00:00:00"/>
    <s v="Palais de justice"/>
    <x v="0"/>
    <x v="1"/>
    <m/>
    <n v="1000"/>
    <n v="-6855985"/>
    <s v="Junior"/>
    <s v="Décharge"/>
    <x v="1"/>
    <s v="CONGO"/>
    <m/>
  </r>
  <r>
    <d v="2016-05-13T00:00:00"/>
    <s v="Retour bureau"/>
    <x v="0"/>
    <x v="1"/>
    <m/>
    <n v="1000"/>
    <n v="-6856985"/>
    <s v="Junior"/>
    <s v="Décharge"/>
    <x v="1"/>
    <s v="CONGO"/>
    <m/>
  </r>
  <r>
    <d v="2016-05-13T00:00:00"/>
    <s v="Carte de credit"/>
    <x v="2"/>
    <x v="1"/>
    <m/>
    <n v="1000"/>
    <n v="-6857985"/>
    <s v="Junior"/>
    <s v="oui"/>
    <x v="1"/>
    <s v="CONGO"/>
    <m/>
  </r>
  <r>
    <d v="2016-05-13T00:00:00"/>
    <s v="Office_Ministère EFDDE"/>
    <x v="0"/>
    <x v="0"/>
    <m/>
    <n v="2000"/>
    <n v="-6859985"/>
    <s v="Perrine Odier"/>
    <s v="Décharge"/>
    <x v="1"/>
    <s v="CONGO"/>
    <m/>
  </r>
  <r>
    <d v="2016-05-14T00:00:00"/>
    <s v="Taxi Maison-Bureau-Maison"/>
    <x v="0"/>
    <x v="0"/>
    <m/>
    <n v="4000"/>
    <n v="-6863985"/>
    <s v="Stirve"/>
    <s v="16.MOU.04.0001"/>
    <x v="1"/>
    <s v="CONGO"/>
    <m/>
  </r>
  <r>
    <d v="2016-05-14T00:00:00"/>
    <s v="Carte de recharge MTN"/>
    <x v="2"/>
    <x v="3"/>
    <m/>
    <n v="1000"/>
    <n v="-6864985"/>
    <s v="i6"/>
    <s v="16.BED.05.0005"/>
    <x v="2"/>
    <s v="CONGO"/>
    <m/>
  </r>
  <r>
    <d v="2016-05-16T00:00:00"/>
    <s v="Office_WCS_Office"/>
    <x v="0"/>
    <x v="0"/>
    <m/>
    <n v="2000"/>
    <n v="-6866985"/>
    <s v="Perrine Odier"/>
    <s v="Décharge"/>
    <x v="1"/>
    <s v="CONGO"/>
    <m/>
  </r>
  <r>
    <d v="2016-05-17T00:00:00"/>
    <s v="Office_WCS_Office"/>
    <x v="0"/>
    <x v="0"/>
    <m/>
    <n v="2000"/>
    <n v="-6868985"/>
    <s v="Perrine Odier"/>
    <s v="Décharge"/>
    <x v="1"/>
    <s v="CONGO"/>
    <m/>
  </r>
  <r>
    <d v="2016-05-17T00:00:00"/>
    <s v="Achat carte MTN"/>
    <x v="2"/>
    <x v="3"/>
    <m/>
    <n v="2000"/>
    <n v="-6870985"/>
    <s v="i23c"/>
    <s v="oui"/>
    <x v="2"/>
    <s v="CONGO"/>
    <m/>
  </r>
  <r>
    <d v="2016-05-17T00:00:00"/>
    <s v="Taxi Bureau-Marché Poto-poto-Marché Latsieme"/>
    <x v="0"/>
    <x v="3"/>
    <m/>
    <n v="2000"/>
    <n v="-6872985"/>
    <s v="i23c"/>
    <s v="Décharge"/>
    <x v="2"/>
    <s v="CONGO"/>
    <m/>
  </r>
  <r>
    <d v="2016-05-17T00:00:00"/>
    <s v="Taxi Marché Latsieme-Marché Moungali-Bureau"/>
    <x v="0"/>
    <x v="3"/>
    <m/>
    <n v="1150"/>
    <n v="-6874135"/>
    <s v="i23c"/>
    <s v="Décharge"/>
    <x v="2"/>
    <s v="CONGO"/>
    <m/>
  </r>
  <r>
    <d v="2016-05-17T00:00:00"/>
    <s v="Taxi Bureau-la Corniche-Marché Talangaï"/>
    <x v="0"/>
    <x v="3"/>
    <m/>
    <n v="2000"/>
    <n v="-6876135"/>
    <s v="i23c"/>
    <s v="Décharge"/>
    <x v="2"/>
    <s v="CONGO"/>
    <m/>
  </r>
  <r>
    <d v="2016-05-17T00:00:00"/>
    <s v="Taxi Marché Talangai-Marché Dragage-Maison"/>
    <x v="0"/>
    <x v="3"/>
    <m/>
    <n v="2000"/>
    <n v="-6878135"/>
    <s v="i23c"/>
    <s v="Décharge"/>
    <x v="2"/>
    <s v="CONGO"/>
    <m/>
  </r>
  <r>
    <d v="2016-05-17T00:00:00"/>
    <s v="Carte MTN"/>
    <x v="2"/>
    <x v="3"/>
    <m/>
    <n v="5000"/>
    <n v="-6883135"/>
    <s v="i73x"/>
    <s v="Décharge"/>
    <x v="2"/>
    <s v="CONGO"/>
    <m/>
  </r>
  <r>
    <d v="2016-05-17T00:00:00"/>
    <s v="Repas"/>
    <x v="8"/>
    <x v="3"/>
    <m/>
    <n v="2990"/>
    <n v="-6886125"/>
    <s v="i73x"/>
    <s v="Décharge"/>
    <x v="2"/>
    <s v="CONGO"/>
    <m/>
  </r>
  <r>
    <d v="2016-05-17T00:00:00"/>
    <s v="Bureau-Casino /office -bureau."/>
    <x v="0"/>
    <x v="3"/>
    <m/>
    <n v="2000"/>
    <n v="-6888125"/>
    <s v="i73x"/>
    <s v="Décharge"/>
    <x v="2"/>
    <s v="CONGO"/>
    <m/>
  </r>
  <r>
    <d v="2016-05-17T00:00:00"/>
    <s v="Achat carte de recharge"/>
    <x v="2"/>
    <x v="1"/>
    <m/>
    <n v="1000"/>
    <n v="-6889125"/>
    <s v="Bérényce"/>
    <s v="16.MIA.05.0006"/>
    <x v="1"/>
    <s v="CONGO"/>
    <m/>
  </r>
  <r>
    <d v="2016-05-17T00:00:00"/>
    <s v="Transport local:Palf-mougnali-congo pharmacie-palf"/>
    <x v="0"/>
    <x v="3"/>
    <m/>
    <n v="5000"/>
    <n v="-6894125"/>
    <s v="i6"/>
    <s v="16.BED.05.0001"/>
    <x v="2"/>
    <s v="CONGO"/>
    <m/>
  </r>
  <r>
    <d v="2016-05-17T00:00:00"/>
    <s v="Credit internet Blackberry"/>
    <x v="5"/>
    <x v="3"/>
    <m/>
    <n v="10000"/>
    <n v="-6904125"/>
    <s v="i6"/>
    <s v="16.BED.05.0009"/>
    <x v="2"/>
    <s v="CONGO"/>
    <m/>
  </r>
  <r>
    <d v="2016-05-17T00:00:00"/>
    <s v="Achat des rame a papier"/>
    <x v="6"/>
    <x v="2"/>
    <m/>
    <n v="26000"/>
    <n v="-6930125"/>
    <s v="i6"/>
    <s v="16.BED.05.0004"/>
    <x v="1"/>
    <s v="CONGO"/>
    <m/>
  </r>
  <r>
    <d v="2016-05-18T00:00:00"/>
    <s v="Carte de recharge MTN"/>
    <x v="2"/>
    <x v="3"/>
    <m/>
    <n v="1000"/>
    <n v="-6931125"/>
    <s v="i6"/>
    <s v="16.BED.05.0005"/>
    <x v="2"/>
    <s v="CONGO"/>
    <m/>
  </r>
  <r>
    <d v="2016-05-18T00:00:00"/>
    <s v="Transport-palf-la ville palf-poto-poto-palf"/>
    <x v="0"/>
    <x v="3"/>
    <m/>
    <n v="2500"/>
    <n v="-6933625"/>
    <s v="i6"/>
    <s v="16.BED.05.0001"/>
    <x v="2"/>
    <s v="CONGO"/>
    <m/>
  </r>
  <r>
    <d v="2016-05-18T00:00:00"/>
    <s v="Achat carte de recharge"/>
    <x v="2"/>
    <x v="1"/>
    <m/>
    <n v="1000"/>
    <n v="-6934625"/>
    <s v="Bérényce"/>
    <s v="16.MIA.05.0006"/>
    <x v="1"/>
    <s v="CONGO"/>
    <m/>
  </r>
  <r>
    <d v="2016-05-18T00:00:00"/>
    <s v="Bureau-Aeroport-Bureau."/>
    <x v="0"/>
    <x v="3"/>
    <m/>
    <n v="2000"/>
    <n v="-6936625"/>
    <s v="i73x"/>
    <s v="Décharge"/>
    <x v="2"/>
    <s v="CONGO"/>
    <m/>
  </r>
  <r>
    <d v="2016-05-18T00:00:00"/>
    <s v="Repas"/>
    <x v="8"/>
    <x v="3"/>
    <m/>
    <n v="1500"/>
    <n v="-6938125"/>
    <s v="i73x"/>
    <s v="Décharge"/>
    <x v="2"/>
    <s v="CONGO"/>
    <m/>
  </r>
  <r>
    <d v="2016-05-18T00:00:00"/>
    <s v="Maison-Bureau"/>
    <x v="0"/>
    <x v="3"/>
    <m/>
    <n v="1000"/>
    <n v="-6939125"/>
    <s v="i23c"/>
    <s v="Décharge"/>
    <x v="2"/>
    <s v="CONGO"/>
    <m/>
  </r>
  <r>
    <d v="2016-05-18T00:00:00"/>
    <s v="Taxi Bureu-La corniche-olympic palace"/>
    <x v="0"/>
    <x v="3"/>
    <m/>
    <n v="2000"/>
    <n v="-6941125"/>
    <s v="i23c"/>
    <s v="Décharge"/>
    <x v="2"/>
    <s v="CONGO"/>
    <m/>
  </r>
  <r>
    <d v="2016-05-18T00:00:00"/>
    <s v="Taxi Olympc-Poto-poto-Mpila"/>
    <x v="0"/>
    <x v="3"/>
    <m/>
    <n v="2000"/>
    <n v="-6943125"/>
    <s v="i23c"/>
    <s v="Décharge"/>
    <x v="2"/>
    <s v="CONGO"/>
    <m/>
  </r>
  <r>
    <d v="2016-05-18T00:00:00"/>
    <s v="Taxi Mpila-Talangai-Ouenze"/>
    <x v="0"/>
    <x v="3"/>
    <m/>
    <n v="1500"/>
    <n v="-6944625"/>
    <s v="i23c"/>
    <s v="Décharge"/>
    <x v="2"/>
    <s v="CONGO"/>
    <m/>
  </r>
  <r>
    <d v="2016-05-18T00:00:00"/>
    <s v="Achat carte MTN"/>
    <x v="2"/>
    <x v="3"/>
    <m/>
    <n v="500"/>
    <n v="-6945125"/>
    <s v="i23c"/>
    <s v="oui"/>
    <x v="2"/>
    <s v="CONGO"/>
    <m/>
  </r>
  <r>
    <d v="2016-05-18T00:00:00"/>
    <s v="Taxi Ouenze-Mongali-Bas Congo"/>
    <x v="0"/>
    <x v="3"/>
    <m/>
    <n v="2000"/>
    <n v="-6947125"/>
    <s v="i23c"/>
    <s v="Décharge"/>
    <x v="2"/>
    <s v="CONGO"/>
    <m/>
  </r>
  <r>
    <d v="2016-05-18T00:00:00"/>
    <s v="Taxi Bas Congo-Makélékélé-Maison"/>
    <x v="0"/>
    <x v="3"/>
    <m/>
    <n v="1500"/>
    <n v="-6948625"/>
    <s v="i23c"/>
    <s v="Décharge"/>
    <x v="2"/>
    <s v="CONGO"/>
    <m/>
  </r>
  <r>
    <d v="2016-05-18T00:00:00"/>
    <s v="Office_WCS_Office"/>
    <x v="0"/>
    <x v="0"/>
    <m/>
    <n v="2000"/>
    <n v="-6950625"/>
    <s v="Perrine Odier"/>
    <s v="Décharge"/>
    <x v="1"/>
    <s v="CONGO"/>
    <m/>
  </r>
  <r>
    <d v="2016-05-18T00:00:00"/>
    <s v="crédit téléphone"/>
    <x v="2"/>
    <x v="0"/>
    <m/>
    <n v="1000"/>
    <n v="-6951625"/>
    <s v="Perrine Odier"/>
    <s v="oui"/>
    <x v="1"/>
    <s v="CONGO"/>
    <m/>
  </r>
  <r>
    <d v="2016-05-19T00:00:00"/>
    <s v="Office_WCS_Office"/>
    <x v="0"/>
    <x v="0"/>
    <m/>
    <n v="2000"/>
    <n v="-6953625"/>
    <s v="Perrine Odier"/>
    <s v="Décharge"/>
    <x v="1"/>
    <s v="CONGO"/>
    <m/>
  </r>
  <r>
    <d v="2016-05-19T00:00:00"/>
    <s v="crédit téléphone"/>
    <x v="2"/>
    <x v="0"/>
    <m/>
    <n v="6000"/>
    <n v="-6959625"/>
    <s v="Perrine Odier"/>
    <s v="oui "/>
    <x v="1"/>
    <s v="CONGO"/>
    <m/>
  </r>
  <r>
    <d v="2016-05-19T00:00:00"/>
    <s v="Taxi  Bureau-Centre ville-Bureau"/>
    <x v="0"/>
    <x v="0"/>
    <m/>
    <n v="3500"/>
    <n v="-6963125"/>
    <s v="Stirve"/>
    <s v="16.MOU.04.0001"/>
    <x v="1"/>
    <s v="CONGO"/>
    <m/>
  </r>
  <r>
    <d v="2016-05-19T00:00:00"/>
    <s v="Recharge MTN BB"/>
    <x v="5"/>
    <x v="0"/>
    <m/>
    <n v="11000"/>
    <n v="-6974125"/>
    <s v="Stirve "/>
    <s v="16.MOU.04.0008"/>
    <x v="1"/>
    <s v="CONGO"/>
    <m/>
  </r>
  <r>
    <d v="2016-05-19T00:00:00"/>
    <s v="Maison-Bureau"/>
    <x v="0"/>
    <x v="3"/>
    <m/>
    <n v="1000"/>
    <n v="-6975125"/>
    <s v="i23c"/>
    <s v="Décharge"/>
    <x v="2"/>
    <s v="CONGO"/>
    <m/>
  </r>
  <r>
    <d v="2016-05-19T00:00:00"/>
    <s v="Taxi Bureau-La corniche-Marché Total"/>
    <x v="0"/>
    <x v="3"/>
    <m/>
    <n v="2000"/>
    <n v="-6977125"/>
    <s v="i23c"/>
    <s v="Décharge"/>
    <x v="2"/>
    <s v="CONGO"/>
    <m/>
  </r>
  <r>
    <d v="2016-05-19T00:00:00"/>
    <s v="Taxi Marché Total-Marché Mongali-Bureau"/>
    <x v="0"/>
    <x v="3"/>
    <m/>
    <n v="1150"/>
    <n v="-6978275"/>
    <s v="i23c"/>
    <s v="Décharge"/>
    <x v="2"/>
    <s v="CONGO"/>
    <m/>
  </r>
  <r>
    <d v="2016-05-19T00:00:00"/>
    <s v="Taxi Bureau-Marché Dragage-Maison"/>
    <x v="0"/>
    <x v="3"/>
    <m/>
    <n v="1500"/>
    <n v="-6979775"/>
    <s v="i23c"/>
    <s v="Décharge"/>
    <x v="2"/>
    <s v="CONGO"/>
    <m/>
  </r>
  <r>
    <d v="2016-05-19T00:00:00"/>
    <s v="maison-bureau"/>
    <x v="0"/>
    <x v="1"/>
    <m/>
    <n v="1000"/>
    <n v="-6980775"/>
    <s v="Mésange"/>
    <s v="16.CIG.05.0001"/>
    <x v="1"/>
    <s v="CONGO"/>
    <m/>
  </r>
  <r>
    <d v="2016-05-19T00:00:00"/>
    <s v="credit mtn"/>
    <x v="2"/>
    <x v="1"/>
    <m/>
    <n v="2000"/>
    <n v="-6982775"/>
    <s v="Mésange"/>
    <s v="16.CIG.05.0002"/>
    <x v="1"/>
    <s v="CONGO"/>
    <m/>
  </r>
  <r>
    <d v="2016-05-19T00:00:00"/>
    <s v="bureau-cnns"/>
    <x v="0"/>
    <x v="1"/>
    <m/>
    <n v="1000"/>
    <n v="-6983775"/>
    <s v="Mésange"/>
    <s v="16.CIG.05.0001"/>
    <x v="1"/>
    <s v="CONGO"/>
    <m/>
  </r>
  <r>
    <d v="2016-05-19T00:00:00"/>
    <s v="cnss-bureau"/>
    <x v="0"/>
    <x v="1"/>
    <m/>
    <n v="1000"/>
    <n v="-6984775"/>
    <s v="Mésange"/>
    <s v="16.CIG.05.0001"/>
    <x v="1"/>
    <s v="CONGO"/>
    <m/>
  </r>
  <r>
    <d v="2016-05-19T00:00:00"/>
    <s v=" Bureau -Marche total -ParKeN Shop"/>
    <x v="0"/>
    <x v="3"/>
    <m/>
    <n v="2000"/>
    <n v="-6986775"/>
    <s v="i73x"/>
    <s v="Décharge"/>
    <x v="2"/>
    <s v="CONGO"/>
    <m/>
  </r>
  <r>
    <d v="2016-05-19T00:00:00"/>
    <s v="Park N shop/Casino- Bureau."/>
    <x v="0"/>
    <x v="3"/>
    <m/>
    <n v="2000"/>
    <n v="-6988775"/>
    <s v="i73x"/>
    <s v="Décharge"/>
    <x v="2"/>
    <s v="CONGO"/>
    <m/>
  </r>
  <r>
    <d v="2016-05-19T00:00:00"/>
    <s v="Repas"/>
    <x v="8"/>
    <x v="3"/>
    <m/>
    <n v="1500"/>
    <n v="-6990275"/>
    <s v="i73x"/>
    <s v="Décharge"/>
    <x v="2"/>
    <s v="CONGO"/>
    <m/>
  </r>
  <r>
    <d v="2016-05-19T00:00:00"/>
    <s v="Achat carte de recharge"/>
    <x v="2"/>
    <x v="1"/>
    <m/>
    <n v="1000"/>
    <n v="-6991275"/>
    <s v="Bérényce"/>
    <s v="16.MIA.05.0006"/>
    <x v="1"/>
    <s v="CONGO"/>
    <m/>
  </r>
  <r>
    <d v="2016-05-19T00:00:00"/>
    <s v="Achat des Agraffes"/>
    <x v="6"/>
    <x v="2"/>
    <m/>
    <n v="1000"/>
    <n v="-6992275"/>
    <s v="i6"/>
    <s v="16.BED.05.0004"/>
    <x v="1"/>
    <s v="CONGO"/>
    <m/>
  </r>
  <r>
    <d v="2016-05-19T00:00:00"/>
    <s v="Carte de recharge MTN"/>
    <x v="2"/>
    <x v="3"/>
    <m/>
    <n v="1000"/>
    <n v="-6993275"/>
    <s v="i6"/>
    <s v="16.BED.05.0005"/>
    <x v="2"/>
    <s v="CONGO"/>
    <m/>
  </r>
  <r>
    <d v="2016-05-19T00:00:00"/>
    <s v="Transport-palf- mampassi-tieme-mikalou-lycee-mampassi-palf"/>
    <x v="0"/>
    <x v="3"/>
    <m/>
    <n v="3000"/>
    <n v="-6996275"/>
    <s v="i6"/>
    <s v="16.BED.05.0001"/>
    <x v="2"/>
    <s v="CONGO"/>
    <m/>
  </r>
  <r>
    <d v="2016-05-19T00:00:00"/>
    <s v="Ministère dela justice"/>
    <x v="0"/>
    <x v="1"/>
    <m/>
    <n v="1000"/>
    <n v="-6997275"/>
    <s v="Junior"/>
    <s v="Décharge"/>
    <x v="1"/>
    <s v="CONGO"/>
    <m/>
  </r>
  <r>
    <d v="2016-05-19T00:00:00"/>
    <s v="Retour bureau"/>
    <x v="0"/>
    <x v="1"/>
    <m/>
    <n v="1000"/>
    <n v="-6998275"/>
    <s v="Junior"/>
    <s v="Décharge"/>
    <x v="1"/>
    <s v="CONGO"/>
    <m/>
  </r>
  <r>
    <d v="2016-05-20T00:00:00"/>
    <s v="Achat carte de recharge"/>
    <x v="2"/>
    <x v="1"/>
    <m/>
    <n v="1000"/>
    <n v="-6999275"/>
    <s v="Bérényce"/>
    <s v="16.MIA.05.0006"/>
    <x v="1"/>
    <s v="CONGO"/>
    <m/>
  </r>
  <r>
    <d v="2016-05-20T00:00:00"/>
    <s v="Bureau-DHL-ministere de la justice-bureau"/>
    <x v="0"/>
    <x v="1"/>
    <m/>
    <n v="3000"/>
    <n v="-7002275"/>
    <s v="Bérényce"/>
    <s v="16.MIA.05.0001"/>
    <x v="1"/>
    <s v="CONGO"/>
    <m/>
  </r>
  <r>
    <d v="2016-05-20T00:00:00"/>
    <s v="Bureau -Aeroport-Bureau"/>
    <x v="0"/>
    <x v="3"/>
    <m/>
    <n v="2000"/>
    <n v="-7004275"/>
    <s v="i73x"/>
    <s v="Décharge"/>
    <x v="2"/>
    <s v="CONGO"/>
    <m/>
  </r>
  <r>
    <d v="2016-05-20T00:00:00"/>
    <s v="Repas"/>
    <x v="8"/>
    <x v="3"/>
    <m/>
    <n v="1500"/>
    <n v="-7005775"/>
    <s v="i73x"/>
    <s v="Décharge"/>
    <x v="2"/>
    <s v="CONGO"/>
    <m/>
  </r>
  <r>
    <d v="2016-05-20T00:00:00"/>
    <s v="Taxi Maison-Bureau"/>
    <x v="0"/>
    <x v="3"/>
    <m/>
    <n v="1000"/>
    <n v="-7006775"/>
    <s v="i23c"/>
    <s v="Décharge"/>
    <x v="2"/>
    <s v="CONGO"/>
    <m/>
  </r>
  <r>
    <d v="2016-05-20T00:00:00"/>
    <s v="Taxi Bureau-SLOG-Marché total"/>
    <x v="0"/>
    <x v="3"/>
    <m/>
    <n v="2500"/>
    <n v="-7009275"/>
    <s v="i23c"/>
    <s v="Décharge"/>
    <x v="2"/>
    <s v="CONGO"/>
    <m/>
  </r>
  <r>
    <d v="2016-05-20T00:00:00"/>
    <s v="Achat carte MTN"/>
    <x v="2"/>
    <x v="3"/>
    <m/>
    <n v="500"/>
    <n v="-7009775"/>
    <s v="i23c"/>
    <s v="oui"/>
    <x v="2"/>
    <s v="CONGO"/>
    <m/>
  </r>
  <r>
    <d v="2016-05-20T00:00:00"/>
    <s v="Bus Marché Total-CCF-Bureau"/>
    <x v="0"/>
    <x v="3"/>
    <m/>
    <n v="300"/>
    <n v="-7010075"/>
    <s v="i23c"/>
    <s v="Décharge"/>
    <x v="2"/>
    <s v="CONGO"/>
    <m/>
  </r>
  <r>
    <d v="2016-05-20T00:00:00"/>
    <s v="Taxi Bureau-Maison"/>
    <x v="0"/>
    <x v="3"/>
    <m/>
    <n v="1000"/>
    <n v="-7011075"/>
    <s v="i23c"/>
    <s v="Décharge"/>
    <x v="2"/>
    <s v="CONGO"/>
    <m/>
  </r>
  <r>
    <d v="2016-05-20T00:00:00"/>
    <s v="Taxi Maison-La corniche-Maison"/>
    <x v="0"/>
    <x v="3"/>
    <m/>
    <n v="2000"/>
    <n v="-7013075"/>
    <s v="i23c"/>
    <s v="Décharge"/>
    <x v="2"/>
    <s v="CONGO"/>
    <m/>
  </r>
  <r>
    <d v="2016-05-20T00:00:00"/>
    <s v="Taxi  Bureau-Centre ville-WCS-Bureau"/>
    <x v="0"/>
    <x v="0"/>
    <m/>
    <n v="3500"/>
    <n v="-7016575"/>
    <s v="Stirve"/>
    <s v="16.MOU.04.0001"/>
    <x v="1"/>
    <s v="CONGO"/>
    <m/>
  </r>
  <r>
    <d v="2016-05-20T00:00:00"/>
    <s v="credit mtn"/>
    <x v="2"/>
    <x v="1"/>
    <m/>
    <n v="2000"/>
    <n v="-7018575"/>
    <s v="Mésange"/>
    <s v="16.CIG.05.0002"/>
    <x v="1"/>
    <s v="CONGO"/>
    <m/>
  </r>
  <r>
    <d v="2016-05-20T00:00:00"/>
    <s v="bureau-tresor"/>
    <x v="0"/>
    <x v="1"/>
    <m/>
    <n v="1000"/>
    <n v="-7019575"/>
    <s v="Mésange"/>
    <s v="16.CIG.05.0001"/>
    <x v="1"/>
    <s v="CONGO"/>
    <m/>
  </r>
  <r>
    <d v="2016-05-20T00:00:00"/>
    <s v="tresor-bureau"/>
    <x v="0"/>
    <x v="1"/>
    <m/>
    <n v="1000"/>
    <n v="-7020575"/>
    <s v="Mésange"/>
    <s v="16.CIG.05.0001"/>
    <x v="1"/>
    <s v="CONGO"/>
    <m/>
  </r>
  <r>
    <d v="2016-05-20T00:00:00"/>
    <s v="Office _ WCS_office"/>
    <x v="0"/>
    <x v="0"/>
    <m/>
    <n v="2000"/>
    <n v="-7022575"/>
    <s v="Perrine Odier"/>
    <s v="Décharge"/>
    <x v="1"/>
    <s v="CONGO"/>
    <m/>
  </r>
  <r>
    <d v="2016-05-20T00:00:00"/>
    <s v="Office_Pavillon Nicolas_Office (interview de 7 candidats)"/>
    <x v="0"/>
    <x v="0"/>
    <m/>
    <n v="1500"/>
    <n v="-7024075"/>
    <s v="Perrine Odier"/>
    <s v="Décharge"/>
    <x v="1"/>
    <s v="CONGO"/>
    <m/>
  </r>
  <r>
    <d v="2016-05-20T00:00:00"/>
    <s v="crédit téléphone"/>
    <x v="2"/>
    <x v="0"/>
    <m/>
    <n v="5000"/>
    <n v="-7029075"/>
    <s v="Perrine Odier"/>
    <s v="oui "/>
    <x v="1"/>
    <s v="CONGO"/>
    <m/>
  </r>
  <r>
    <d v="2016-05-21T00:00:00"/>
    <s v="Taxi Maison-Congo pharmacie-Maison"/>
    <x v="0"/>
    <x v="3"/>
    <m/>
    <n v="1500"/>
    <n v="-7030575"/>
    <s v="i23c"/>
    <s v="Décharge"/>
    <x v="2"/>
    <s v="CONGO"/>
    <m/>
  </r>
  <r>
    <d v="2016-05-21T00:00:00"/>
    <s v="Maison Aeroport achat billet Ecair"/>
    <x v="0"/>
    <x v="3"/>
    <m/>
    <n v="2000"/>
    <n v="-7032575"/>
    <s v="i73x"/>
    <s v="Décharge"/>
    <x v="2"/>
    <s v="CONGO"/>
    <m/>
  </r>
  <r>
    <d v="2016-05-21T00:00:00"/>
    <s v="Achat billet Avion Ecair"/>
    <x v="0"/>
    <x v="3"/>
    <m/>
    <n v="36800"/>
    <n v="-7069375"/>
    <s v="i73x"/>
    <s v="Décharge"/>
    <x v="2"/>
    <s v="CONGO"/>
    <m/>
  </r>
  <r>
    <d v="2016-05-21T00:00:00"/>
    <s v="Aeroport Marche total tirage photo"/>
    <x v="0"/>
    <x v="3"/>
    <m/>
    <n v="2000"/>
    <n v="-7071375"/>
    <s v="i73x"/>
    <s v="Décharge"/>
    <x v="2"/>
    <s v="CONGO"/>
    <m/>
  </r>
  <r>
    <d v="2016-05-21T00:00:00"/>
    <s v="Tirage photo au Labo Marche total"/>
    <x v="6"/>
    <x v="2"/>
    <m/>
    <n v="600"/>
    <n v="-7071975"/>
    <s v="i73x"/>
    <s v="Décharge"/>
    <x v="1"/>
    <s v="CONGO"/>
    <m/>
  </r>
  <r>
    <d v="2016-05-21T00:00:00"/>
    <s v="Marche Total- retour-Maison"/>
    <x v="0"/>
    <x v="3"/>
    <m/>
    <n v="1500"/>
    <n v="-7073475"/>
    <s v="i73x"/>
    <s v="Décharge"/>
    <x v="2"/>
    <s v="CONGO"/>
    <m/>
  </r>
  <r>
    <d v="2016-05-23T00:00:00"/>
    <s v="Taxi Bureau-UBA-Bureau"/>
    <x v="0"/>
    <x v="0"/>
    <m/>
    <n v="2000"/>
    <n v="-7075475"/>
    <s v="Stirve"/>
    <s v="16.MOU.04.0001"/>
    <x v="1"/>
    <s v="CONGO"/>
    <m/>
  </r>
  <r>
    <d v="2016-05-23T00:00:00"/>
    <s v="Taxi Maison-Bureau"/>
    <x v="0"/>
    <x v="3"/>
    <m/>
    <n v="1000"/>
    <n v="-7076475"/>
    <s v="i23c"/>
    <s v="Décharge"/>
    <x v="2"/>
    <s v="CONGO"/>
    <m/>
  </r>
  <r>
    <d v="2016-05-23T00:00:00"/>
    <s v="Taxi Bureau-Mfilou-Plateau ville"/>
    <x v="0"/>
    <x v="3"/>
    <m/>
    <n v="2500"/>
    <n v="-7078975"/>
    <s v="i23c"/>
    <s v="Décharge"/>
    <x v="2"/>
    <s v="CONGO"/>
    <m/>
  </r>
  <r>
    <d v="2016-05-23T00:00:00"/>
    <s v="Achat carte MTN"/>
    <x v="2"/>
    <x v="3"/>
    <m/>
    <n v="1000"/>
    <n v="-7079975"/>
    <s v="i23c"/>
    <s v="oui"/>
    <x v="2"/>
    <s v="CONGO"/>
    <m/>
  </r>
  <r>
    <d v="2016-05-23T00:00:00"/>
    <s v="Taxi Plateau-Congo Pharmcie-Maison"/>
    <x v="0"/>
    <x v="3"/>
    <m/>
    <n v="2000"/>
    <n v="-7081975"/>
    <s v="i23c"/>
    <s v="Décharge"/>
    <x v="2"/>
    <s v="CONGO"/>
    <m/>
  </r>
  <r>
    <d v="2016-05-23T00:00:00"/>
    <s v="credit mtn"/>
    <x v="2"/>
    <x v="1"/>
    <m/>
    <n v="2000"/>
    <n v="-7083975"/>
    <s v="Mésange"/>
    <s v="16.CIG.05.0002"/>
    <x v="1"/>
    <s v="CONGO"/>
    <s v="   "/>
  </r>
  <r>
    <d v="2016-05-23T00:00:00"/>
    <s v="credit mtn"/>
    <x v="2"/>
    <x v="1"/>
    <m/>
    <n v="1000"/>
    <n v="-7084975"/>
    <s v="Mésange"/>
    <s v="16.CIG.05.0002"/>
    <x v="1"/>
    <s v="CONGO"/>
    <m/>
  </r>
  <r>
    <d v="2016-05-23T00:00:00"/>
    <s v="bureau-maison"/>
    <x v="0"/>
    <x v="1"/>
    <m/>
    <n v="1000"/>
    <n v="-7085975"/>
    <s v="Mésange"/>
    <s v="16.CIG.05.0001"/>
    <x v="1"/>
    <s v="CONGO"/>
    <m/>
  </r>
  <r>
    <d v="2016-05-23T00:00:00"/>
    <s v="maison-direction airtel"/>
    <x v="0"/>
    <x v="1"/>
    <m/>
    <n v="1000"/>
    <n v="-7086975"/>
    <s v="Mésange"/>
    <s v="16.CIG.05.0001"/>
    <x v="1"/>
    <s v="CONGO"/>
    <m/>
  </r>
  <r>
    <d v="2016-05-23T00:00:00"/>
    <s v="airtel-gare"/>
    <x v="0"/>
    <x v="1"/>
    <m/>
    <n v="1000"/>
    <n v="-7087975"/>
    <s v="Mésange"/>
    <s v="16.CIG.05.0001"/>
    <x v="1"/>
    <s v="CONGO"/>
    <m/>
  </r>
  <r>
    <d v="2016-05-23T00:00:00"/>
    <s v="carte sim"/>
    <x v="2"/>
    <x v="1"/>
    <m/>
    <n v="300"/>
    <n v="-7088275"/>
    <s v="Mésange"/>
    <s v="16.CIG.05.0005"/>
    <x v="1"/>
    <s v="CONGO"/>
    <m/>
  </r>
  <r>
    <d v="2016-05-23T00:00:00"/>
    <s v="gare-maison mobi internet"/>
    <x v="0"/>
    <x v="1"/>
    <m/>
    <n v="1000"/>
    <n v="-7089275"/>
    <s v="Mésange"/>
    <s v="16.CIG.05.0001"/>
    <x v="1"/>
    <s v="CONGO"/>
    <m/>
  </r>
  <r>
    <d v="2016-05-23T00:00:00"/>
    <s v="mobi-bureau"/>
    <x v="0"/>
    <x v="1"/>
    <m/>
    <n v="1000"/>
    <n v="-7090275"/>
    <s v="Mésange"/>
    <s v="16.CIG.05.0001"/>
    <x v="1"/>
    <s v="CONGO"/>
    <m/>
  </r>
  <r>
    <d v="2016-05-23T00:00:00"/>
    <s v="Maison/ Aeroport Maya-Maya"/>
    <x v="0"/>
    <x v="3"/>
    <m/>
    <n v="3000"/>
    <n v="-7093275"/>
    <s v="i73x"/>
    <s v="Décharge"/>
    <x v="2"/>
    <s v="CONGO"/>
    <m/>
  </r>
  <r>
    <d v="2016-05-23T00:00:00"/>
    <s v="Carte MTN"/>
    <x v="2"/>
    <x v="3"/>
    <m/>
    <n v="2000"/>
    <n v="-7095275"/>
    <s v="i73x"/>
    <s v="Décharge"/>
    <x v="2"/>
    <s v="CONGO"/>
    <m/>
  </r>
  <r>
    <d v="2016-05-23T00:00:00"/>
    <s v="Aeroport de Pointe/noire - hotel"/>
    <x v="0"/>
    <x v="3"/>
    <m/>
    <n v="1000"/>
    <n v="-7096275"/>
    <s v="i73x"/>
    <s v="Décharge"/>
    <x v="2"/>
    <s v="CONGO"/>
    <m/>
  </r>
  <r>
    <d v="2016-05-23T00:00:00"/>
    <s v="hotel- grand marche p/n"/>
    <x v="0"/>
    <x v="3"/>
    <m/>
    <n v="1000"/>
    <n v="-7097275"/>
    <s v="i73x"/>
    <s v="Décharge"/>
    <x v="2"/>
    <s v="CONGO"/>
    <m/>
  </r>
  <r>
    <d v="2016-05-23T00:00:00"/>
    <s v="Grand marche -galerie sueco."/>
    <x v="0"/>
    <x v="3"/>
    <m/>
    <n v="1000"/>
    <n v="-7098275"/>
    <s v="i73x"/>
    <s v="Décharge"/>
    <x v="2"/>
    <s v="CONGO"/>
    <m/>
  </r>
  <r>
    <d v="2016-05-23T00:00:00"/>
    <s v="Sueco- fond Tie-tie"/>
    <x v="0"/>
    <x v="3"/>
    <m/>
    <n v="1000"/>
    <n v="-7099275"/>
    <s v="i73x"/>
    <s v="Décharge"/>
    <x v="2"/>
    <s v="CONGO"/>
    <m/>
  </r>
  <r>
    <d v="2016-05-23T00:00:00"/>
    <s v="Fond Tie-tie / Quartier Revolution"/>
    <x v="0"/>
    <x v="3"/>
    <m/>
    <n v="1000"/>
    <n v="-7100275"/>
    <s v="i73x"/>
    <s v="Décharge"/>
    <x v="2"/>
    <s v="CONGO"/>
    <m/>
  </r>
  <r>
    <d v="2016-05-23T00:00:00"/>
    <s v="Repas pour gagner la confiance"/>
    <x v="11"/>
    <x v="3"/>
    <m/>
    <n v="3000"/>
    <n v="-7103275"/>
    <s v="i73x"/>
    <s v="Décharge"/>
    <x v="2"/>
    <s v="CONGO"/>
    <m/>
  </r>
  <r>
    <d v="2016-05-23T00:00:00"/>
    <s v="Repas"/>
    <x v="3"/>
    <x v="3"/>
    <m/>
    <n v="5000"/>
    <n v="-7108275"/>
    <s v="i73x"/>
    <s v="Décharge"/>
    <x v="2"/>
    <s v="CONGO"/>
    <m/>
  </r>
  <r>
    <d v="2016-05-23T00:00:00"/>
    <s v="Carte MTN "/>
    <x v="2"/>
    <x v="3"/>
    <m/>
    <n v="2000"/>
    <n v="-7110275"/>
    <s v="i73x"/>
    <s v="Décharge"/>
    <x v="2"/>
    <s v="CONGO"/>
    <m/>
  </r>
  <r>
    <d v="2016-05-23T00:00:00"/>
    <s v="Quartier Revolution -hotel"/>
    <x v="0"/>
    <x v="3"/>
    <m/>
    <n v="1000"/>
    <n v="-7111275"/>
    <s v="i73x"/>
    <s v="Décharge"/>
    <x v="2"/>
    <s v="CONGO"/>
    <m/>
  </r>
  <r>
    <d v="2016-05-23T00:00:00"/>
    <s v="Bureau-depeche de brazzaville- bayarder-bureau"/>
    <x v="0"/>
    <x v="1"/>
    <m/>
    <n v="3000"/>
    <n v="-7114275"/>
    <s v="Bérényce"/>
    <s v="16.MIA.05.0001"/>
    <x v="1"/>
    <s v="CONGO"/>
    <m/>
  </r>
  <r>
    <d v="2016-05-23T00:00:00"/>
    <s v="Achat carte de recharge"/>
    <x v="2"/>
    <x v="1"/>
    <m/>
    <n v="1000"/>
    <n v="-7115275"/>
    <s v="Bérényce"/>
    <s v="16.MIA.05.0006"/>
    <x v="1"/>
    <s v="CONGO"/>
    <m/>
  </r>
  <r>
    <d v="2016-05-23T00:00:00"/>
    <s v="Achat carte de recharge"/>
    <x v="5"/>
    <x v="1"/>
    <m/>
    <n v="10000"/>
    <n v="-7125275"/>
    <s v="Bérényce"/>
    <s v="16.MIA.05.0006"/>
    <x v="1"/>
    <s v="CONGO"/>
    <m/>
  </r>
  <r>
    <d v="2016-05-23T00:00:00"/>
    <s v="Carte de recharge MTN"/>
    <x v="2"/>
    <x v="3"/>
    <m/>
    <n v="1000"/>
    <n v="-7126275"/>
    <s v="i6"/>
    <s v="16.BED.05.0005"/>
    <x v="2"/>
    <s v="CONGO"/>
    <m/>
  </r>
  <r>
    <d v="2016-05-23T00:00:00"/>
    <s v="Domicile-Bureau"/>
    <x v="0"/>
    <x v="1"/>
    <m/>
    <n v="300"/>
    <n v="-7126575"/>
    <s v="Junior"/>
    <s v="Décharge"/>
    <x v="1"/>
    <s v="CONGO"/>
    <m/>
  </r>
  <r>
    <d v="2016-05-23T00:00:00"/>
    <s v="Bureau-Domicile"/>
    <x v="0"/>
    <x v="1"/>
    <m/>
    <n v="300"/>
    <n v="-7126875"/>
    <s v="Junior"/>
    <s v="Décharge"/>
    <x v="1"/>
    <s v="CONGO"/>
    <m/>
  </r>
  <r>
    <d v="2016-05-23T00:00:00"/>
    <s v="Office_WCS_Office"/>
    <x v="0"/>
    <x v="0"/>
    <m/>
    <n v="2000"/>
    <n v="-7128875"/>
    <s v="Perrine Odier"/>
    <s v="Décharge"/>
    <x v="1"/>
    <s v="CONGO"/>
    <m/>
  </r>
  <r>
    <d v="2016-05-24T00:00:00"/>
    <s v="Domicile-Bureau"/>
    <x v="0"/>
    <x v="1"/>
    <m/>
    <n v="300"/>
    <n v="-7129175"/>
    <s v="Junior"/>
    <s v="Décharge"/>
    <x v="1"/>
    <s v="CONGO"/>
    <m/>
  </r>
  <r>
    <d v="2016-05-24T00:00:00"/>
    <s v="Carte de recharge MTN"/>
    <x v="2"/>
    <x v="3"/>
    <m/>
    <n v="1000"/>
    <n v="-7130175"/>
    <s v="i6"/>
    <s v="16.BED.05.0005"/>
    <x v="2"/>
    <s v="CONGO"/>
    <m/>
  </r>
  <r>
    <d v="2016-05-24T00:00:00"/>
    <s v="Transport-palf-ntm-palf"/>
    <x v="0"/>
    <x v="3"/>
    <m/>
    <n v="2500"/>
    <n v="-7132675"/>
    <s v="i6"/>
    <s v="16.BED.05.0001"/>
    <x v="2"/>
    <s v="CONGO"/>
    <m/>
  </r>
  <r>
    <d v="2016-05-24T00:00:00"/>
    <s v="Achat carte de recharge"/>
    <x v="2"/>
    <x v="1"/>
    <m/>
    <n v="1000"/>
    <n v="-7133675"/>
    <s v="Bérényce"/>
    <s v="16.MIA.05.0006"/>
    <x v="1"/>
    <s v="CONGO"/>
    <m/>
  </r>
  <r>
    <d v="2016-05-24T00:00:00"/>
    <s v="credit mtn"/>
    <x v="2"/>
    <x v="1"/>
    <m/>
    <n v="2000"/>
    <n v="-7135675"/>
    <s v="Mésange"/>
    <s v="16.CIG.05.0002"/>
    <x v="1"/>
    <s v="CONGO"/>
    <m/>
  </r>
  <r>
    <d v="2016-05-24T00:00:00"/>
    <s v="bureau-auto ecole"/>
    <x v="0"/>
    <x v="1"/>
    <m/>
    <n v="1000"/>
    <n v="-7136675"/>
    <s v="Mésange"/>
    <s v="16.CIG.05.0001"/>
    <x v="1"/>
    <s v="CONGO"/>
    <m/>
  </r>
  <r>
    <d v="2016-05-24T00:00:00"/>
    <s v="auto-mtn"/>
    <x v="0"/>
    <x v="1"/>
    <m/>
    <n v="1000"/>
    <n v="-7137675"/>
    <s v="Mésange"/>
    <s v="16.CIG.05.0001"/>
    <x v="1"/>
    <s v="CONGO"/>
    <m/>
  </r>
  <r>
    <d v="2016-05-24T00:00:00"/>
    <s v="mtn-moungali"/>
    <x v="0"/>
    <x v="1"/>
    <m/>
    <n v="1000"/>
    <n v="-7138675"/>
    <s v="Mésange"/>
    <s v="16.CIG.05.0001"/>
    <x v="1"/>
    <s v="CONGO"/>
    <m/>
  </r>
  <r>
    <d v="2016-05-24T00:00:00"/>
    <s v="moungali-bureau"/>
    <x v="0"/>
    <x v="1"/>
    <m/>
    <n v="1000"/>
    <n v="-7139675"/>
    <s v="Mésange"/>
    <s v="16.CIG.05.0001"/>
    <x v="1"/>
    <s v="CONGO"/>
    <m/>
  </r>
  <r>
    <d v="2016-05-24T00:00:00"/>
    <s v="Etui Blackberry"/>
    <x v="6"/>
    <x v="2"/>
    <m/>
    <n v="4000"/>
    <n v="-7143675"/>
    <s v="Mésange"/>
    <s v="16.CIG.05.0006"/>
    <x v="1"/>
    <s v="CONGO"/>
    <m/>
  </r>
  <r>
    <d v="2016-05-24T00:00:00"/>
    <s v="bureau-moungali"/>
    <x v="0"/>
    <x v="1"/>
    <m/>
    <n v="1000"/>
    <n v="-7144675"/>
    <s v="Mésange"/>
    <s v="16.CIG.05.0001"/>
    <x v="1"/>
    <s v="CONGO"/>
    <m/>
  </r>
  <r>
    <d v="2016-05-24T00:00:00"/>
    <s v="moungali-bureau"/>
    <x v="0"/>
    <x v="1"/>
    <m/>
    <n v="1000"/>
    <n v="-7145675"/>
    <s v="Mésange"/>
    <s v="16.CIG.05.0001"/>
    <x v="1"/>
    <s v="CONGO"/>
    <m/>
  </r>
  <r>
    <d v="2016-05-24T00:00:00"/>
    <s v="Taxi Maison-Bureau"/>
    <x v="0"/>
    <x v="3"/>
    <m/>
    <n v="1000"/>
    <n v="-7146675"/>
    <s v="i23c"/>
    <s v="Décharge"/>
    <x v="2"/>
    <s v="CONGO"/>
    <m/>
  </r>
  <r>
    <d v="2016-05-24T00:00:00"/>
    <s v="Taxi Bureau-Maison"/>
    <x v="0"/>
    <x v="3"/>
    <m/>
    <n v="1000"/>
    <n v="-7147675"/>
    <s v="i23c"/>
    <s v="Décharge"/>
    <x v="2"/>
    <s v="CONGO"/>
    <m/>
  </r>
  <r>
    <d v="2016-05-24T00:00:00"/>
    <s v="2 cartouches laser HP 83A"/>
    <x v="6"/>
    <x v="2"/>
    <m/>
    <n v="80000"/>
    <n v="-7227675"/>
    <s v="Stirve "/>
    <s v="16.MOU.05.0008"/>
    <x v="1"/>
    <s v="CONGO"/>
    <m/>
  </r>
  <r>
    <d v="2016-05-24T00:00:00"/>
    <s v="Taxi Bureau-CNSS-LIME-BUROTOP-WCS-Bureau"/>
    <x v="0"/>
    <x v="0"/>
    <m/>
    <n v="5500"/>
    <n v="-7233175"/>
    <s v="Stirve"/>
    <s v="16.MOU.05.0001"/>
    <x v="1"/>
    <s v="CONGO"/>
    <m/>
  </r>
  <r>
    <d v="2016-05-24T00:00:00"/>
    <s v="Frais confection chaises bureau"/>
    <x v="14"/>
    <x v="2"/>
    <m/>
    <n v="12000"/>
    <n v="-7245175"/>
    <s v="Stirve"/>
    <s v="oui"/>
    <x v="1"/>
    <s v="CONGO"/>
    <m/>
  </r>
  <r>
    <d v="2016-05-24T00:00:00"/>
    <s v="Hotel -Marche de vounvou"/>
    <x v="0"/>
    <x v="3"/>
    <m/>
    <n v="1000"/>
    <n v="-7246175"/>
    <s v="i73x"/>
    <s v="Décharge"/>
    <x v="2"/>
    <s v="CONGO"/>
    <m/>
  </r>
  <r>
    <d v="2016-05-24T00:00:00"/>
    <s v="Marche vounvou/Marche paka"/>
    <x v="0"/>
    <x v="3"/>
    <m/>
    <n v="1000"/>
    <n v="-7247175"/>
    <s v="i73x"/>
    <s v="Décharge"/>
    <x v="2"/>
    <s v="CONGO"/>
    <m/>
  </r>
  <r>
    <d v="2016-05-24T00:00:00"/>
    <s v="Marche paka/Marche 8 des dalete"/>
    <x v="0"/>
    <x v="3"/>
    <m/>
    <n v="1000"/>
    <n v="-7248175"/>
    <s v="i73x"/>
    <s v="Décharge"/>
    <x v="2"/>
    <s v="CONGO"/>
    <m/>
  </r>
  <r>
    <d v="2016-05-24T00:00:00"/>
    <s v="Marche 8 des dalete/Marche ngoyo"/>
    <x v="0"/>
    <x v="3"/>
    <m/>
    <n v="1000"/>
    <n v="-7249175"/>
    <s v="i73x"/>
    <s v="Décharge"/>
    <x v="2"/>
    <s v="CONGO"/>
    <m/>
  </r>
  <r>
    <d v="2016-05-24T00:00:00"/>
    <s v="Marche ngoyo/Marche deTystere"/>
    <x v="0"/>
    <x v="3"/>
    <m/>
    <n v="1000"/>
    <n v="-7250175"/>
    <s v="i73x"/>
    <s v="Décharge"/>
    <x v="2"/>
    <s v="CONGO"/>
    <m/>
  </r>
  <r>
    <d v="2016-05-24T00:00:00"/>
    <s v="Marche Tystere/Marche vindoulou"/>
    <x v="0"/>
    <x v="3"/>
    <m/>
    <n v="1000"/>
    <n v="-7251175"/>
    <s v="i73x"/>
    <s v="Décharge"/>
    <x v="2"/>
    <s v="CONGO"/>
    <m/>
  </r>
  <r>
    <d v="2016-05-24T00:00:00"/>
    <s v="Repas"/>
    <x v="3"/>
    <x v="3"/>
    <m/>
    <n v="5000"/>
    <n v="-7256175"/>
    <s v="i73x"/>
    <s v="Décharge"/>
    <x v="2"/>
    <s v="CONGO"/>
    <m/>
  </r>
  <r>
    <d v="2016-05-24T00:00:00"/>
    <s v="Marche vindoulou/grand marche"/>
    <x v="0"/>
    <x v="3"/>
    <m/>
    <n v="1000"/>
    <n v="-7257175"/>
    <s v="i73x"/>
    <s v="Décharge"/>
    <x v="2"/>
    <s v="CONGO"/>
    <m/>
  </r>
  <r>
    <d v="2016-05-24T00:00:00"/>
    <s v="Carte MTN"/>
    <x v="2"/>
    <x v="3"/>
    <m/>
    <n v="2000"/>
    <n v="-7259175"/>
    <s v="i73x"/>
    <s v="Décharge"/>
    <x v="2"/>
    <s v="CONGO"/>
    <m/>
  </r>
  <r>
    <d v="2016-05-24T00:00:00"/>
    <s v="Grand marche -Hotel"/>
    <x v="0"/>
    <x v="3"/>
    <m/>
    <n v="1000"/>
    <n v="-7260175"/>
    <s v="i73x"/>
    <s v="Décharge"/>
    <x v="2"/>
    <s v="CONGO"/>
    <m/>
  </r>
  <r>
    <d v="2016-05-25T00:00:00"/>
    <s v="HOTEL -  route Frontière cabinda"/>
    <x v="0"/>
    <x v="3"/>
    <m/>
    <n v="8000"/>
    <n v="-7268175"/>
    <s v="i73x"/>
    <s v="Décharge"/>
    <x v="2"/>
    <s v="CONGO"/>
    <m/>
  </r>
  <r>
    <d v="2016-05-25T00:00:00"/>
    <s v="Repas"/>
    <x v="3"/>
    <x v="3"/>
    <m/>
    <n v="5000"/>
    <n v="-7273175"/>
    <s v="i73x"/>
    <s v="Décharge"/>
    <x v="2"/>
    <s v="CONGO"/>
    <m/>
  </r>
  <r>
    <d v="2016-05-25T00:00:00"/>
    <s v="Repas pour gagner la confiance"/>
    <x v="11"/>
    <x v="3"/>
    <m/>
    <n v="8000"/>
    <n v="-7281175"/>
    <s v="i73x"/>
    <s v="Décharge"/>
    <x v="2"/>
    <s v="CONGO"/>
    <m/>
  </r>
  <r>
    <d v="2016-05-25T00:00:00"/>
    <s v="Grand marche- OCH."/>
    <x v="0"/>
    <x v="3"/>
    <m/>
    <n v="1000"/>
    <n v="-7282175"/>
    <s v="i73x"/>
    <s v="Décharge"/>
    <x v="2"/>
    <s v="CONGO"/>
    <m/>
  </r>
  <r>
    <d v="2016-05-25T00:00:00"/>
    <s v="Marche oui/marche mongo-poukou"/>
    <x v="0"/>
    <x v="3"/>
    <m/>
    <n v="1000"/>
    <n v="-7283175"/>
    <s v="i73x"/>
    <s v="Décharge"/>
    <x v="2"/>
    <s v="CONGO"/>
    <m/>
  </r>
  <r>
    <d v="2016-05-25T00:00:00"/>
    <s v="Marche mongo/marche tchibamba"/>
    <x v="0"/>
    <x v="3"/>
    <m/>
    <n v="1000"/>
    <n v="-7284175"/>
    <s v="i73x"/>
    <s v="Décharge"/>
    <x v="2"/>
    <s v="CONGO"/>
    <m/>
  </r>
  <r>
    <d v="2016-05-25T00:00:00"/>
    <s v="Marche tchibamba/marche mongo kamba"/>
    <x v="0"/>
    <x v="3"/>
    <m/>
    <n v="1000"/>
    <n v="-7285175"/>
    <s v="i73x"/>
    <s v="Décharge"/>
    <x v="2"/>
    <s v="CONGO"/>
    <m/>
  </r>
  <r>
    <d v="2016-05-25T00:00:00"/>
    <s v="Marche mongo kamba/marche L"/>
    <x v="0"/>
    <x v="3"/>
    <m/>
    <n v="1000"/>
    <n v="-7286175"/>
    <s v="i73x"/>
    <s v="Décharge"/>
    <x v="2"/>
    <s v="CONGO"/>
    <m/>
  </r>
  <r>
    <d v="2016-05-25T00:00:00"/>
    <s v="Marche Louango/marche fond Tie"/>
    <x v="0"/>
    <x v="3"/>
    <m/>
    <n v="1000"/>
    <n v="-7287175"/>
    <s v="i73x"/>
    <s v="Décharge"/>
    <x v="2"/>
    <s v="CONGO"/>
    <m/>
  </r>
  <r>
    <d v="2016-05-25T00:00:00"/>
    <s v="Marche fond tie-tie/hotel"/>
    <x v="0"/>
    <x v="3"/>
    <m/>
    <n v="1000"/>
    <n v="-7288175"/>
    <s v="i73x"/>
    <s v="Décharge"/>
    <x v="2"/>
    <s v="CONGO"/>
    <m/>
  </r>
  <r>
    <d v="2016-05-25T00:00:00"/>
    <s v="Hotel"/>
    <x v="3"/>
    <x v="3"/>
    <m/>
    <n v="45000"/>
    <n v="-7333175"/>
    <s v="i73x"/>
    <s v="Décharge"/>
    <x v="2"/>
    <s v="CONGO"/>
    <m/>
  </r>
  <r>
    <d v="2016-05-25T00:00:00"/>
    <s v="Carte MTN"/>
    <x v="2"/>
    <x v="3"/>
    <m/>
    <n v="1500"/>
    <n v="-7334675"/>
    <s v="i73x"/>
    <s v="Décharge"/>
    <x v="2"/>
    <s v="CONGO"/>
    <m/>
  </r>
  <r>
    <d v="2016-05-25T00:00:00"/>
    <s v="Groupe Charden Farell"/>
    <x v="4"/>
    <x v="2"/>
    <m/>
    <n v="5600"/>
    <n v="-7340275"/>
    <s v="Stirve"/>
    <s v="16.MOU.05.0004"/>
    <x v="1"/>
    <s v="CONGO"/>
    <m/>
  </r>
  <r>
    <d v="2016-05-25T00:00:00"/>
    <s v="Taxi Maison-Bureau"/>
    <x v="0"/>
    <x v="3"/>
    <m/>
    <n v="1000"/>
    <n v="-7341275"/>
    <s v="i23c"/>
    <s v="Décharge"/>
    <x v="2"/>
    <s v="CONGO"/>
    <m/>
  </r>
  <r>
    <d v="2016-05-25T00:00:00"/>
    <s v="Achat carte MTN"/>
    <x v="2"/>
    <x v="3"/>
    <m/>
    <n v="500"/>
    <n v="-7341775"/>
    <s v="i23c"/>
    <s v="oui"/>
    <x v="2"/>
    <s v="CONGO"/>
    <m/>
  </r>
  <r>
    <d v="2016-05-25T00:00:00"/>
    <s v="Taxi Bureau-Mongali-Maison"/>
    <x v="0"/>
    <x v="3"/>
    <m/>
    <n v="2000"/>
    <n v="-7343775"/>
    <s v="i23c"/>
    <s v="Décharge"/>
    <x v="2"/>
    <s v="CONGO"/>
    <m/>
  </r>
  <r>
    <d v="2016-05-25T00:00:00"/>
    <s v="credit mtn"/>
    <x v="2"/>
    <x v="1"/>
    <m/>
    <n v="2000"/>
    <n v="-7345775"/>
    <s v="Mésange"/>
    <s v="16.CIG.05.0002"/>
    <x v="1"/>
    <s v="CONGO"/>
    <m/>
  </r>
  <r>
    <d v="2016-05-25T00:00:00"/>
    <s v="bureau-moungali"/>
    <x v="0"/>
    <x v="1"/>
    <m/>
    <n v="1000"/>
    <n v="-7346775"/>
    <s v="Mésange"/>
    <s v="16.CIG.05.0001"/>
    <x v="1"/>
    <s v="CONGO"/>
    <m/>
  </r>
  <r>
    <d v="2016-05-25T00:00:00"/>
    <s v="moungali-bureau"/>
    <x v="0"/>
    <x v="1"/>
    <m/>
    <n v="1000"/>
    <n v="-7347775"/>
    <s v="Mésange"/>
    <s v="16.CIG.05.0001"/>
    <x v="1"/>
    <s v="CONGO"/>
    <m/>
  </r>
  <r>
    <d v="2016-05-25T00:00:00"/>
    <s v="Achat carte de recharge"/>
    <x v="2"/>
    <x v="1"/>
    <m/>
    <n v="1000"/>
    <n v="-7348775"/>
    <s v="Bérényce"/>
    <s v="16.MIA.05.0006"/>
    <x v="1"/>
    <s v="CONGO"/>
    <m/>
  </r>
  <r>
    <d v="2016-05-25T00:00:00"/>
    <s v="Bureau-wcs-bureau"/>
    <x v="0"/>
    <x v="1"/>
    <m/>
    <n v="2000"/>
    <n v="-7350775"/>
    <s v="Bérényce"/>
    <s v="16.MIA.05.0001"/>
    <x v="1"/>
    <s v="CONGO"/>
    <m/>
  </r>
  <r>
    <d v="2016-05-25T00:00:00"/>
    <s v="Carte de recharge MTN"/>
    <x v="2"/>
    <x v="3"/>
    <m/>
    <n v="1000"/>
    <n v="-7351775"/>
    <s v="i6"/>
    <s v="16.BED.05.0005"/>
    <x v="2"/>
    <s v="CONGO"/>
    <m/>
  </r>
  <r>
    <d v="2016-05-25T00:00:00"/>
    <s v="Transport-palf-ntm-palf"/>
    <x v="0"/>
    <x v="3"/>
    <m/>
    <n v="2000"/>
    <n v="-7353775"/>
    <s v="i6"/>
    <s v="16.BED.05.0001"/>
    <x v="2"/>
    <s v="CONGO"/>
    <m/>
  </r>
  <r>
    <d v="2016-05-25T00:00:00"/>
    <s v="PALF/Palais de justice"/>
    <x v="0"/>
    <x v="1"/>
    <m/>
    <n v="1000"/>
    <n v="-7354775"/>
    <s v="Junior"/>
    <s v="Décharge"/>
    <x v="1"/>
    <s v="CONGO"/>
    <m/>
  </r>
  <r>
    <d v="2016-05-25T00:00:00"/>
    <s v="Palais de justice/PALF"/>
    <x v="0"/>
    <x v="1"/>
    <m/>
    <n v="1000"/>
    <n v="-7355775"/>
    <s v="Junior"/>
    <s v="Décharge"/>
    <x v="1"/>
    <s v="CONGO"/>
    <m/>
  </r>
  <r>
    <d v="2016-05-25T00:00:00"/>
    <s v="Office_WCS"/>
    <x v="0"/>
    <x v="0"/>
    <m/>
    <n v="1000"/>
    <n v="-7356775"/>
    <s v="Perrine Odier"/>
    <s v="Décharge"/>
    <x v="1"/>
    <s v="CONGO"/>
    <m/>
  </r>
  <r>
    <d v="2016-05-25T00:00:00"/>
    <s v="crédit telephonique"/>
    <x v="2"/>
    <x v="0"/>
    <m/>
    <n v="2000"/>
    <n v="-7358775"/>
    <s v="Perrine Odier"/>
    <s v="oui"/>
    <x v="1"/>
    <s v="CONGO"/>
    <m/>
  </r>
  <r>
    <d v="2016-05-26T00:00:00"/>
    <s v="PALF/Congotelecom"/>
    <x v="0"/>
    <x v="1"/>
    <m/>
    <n v="150"/>
    <n v="-7358925"/>
    <s v="Junior"/>
    <s v="Décharge"/>
    <x v="1"/>
    <s v="CONGO"/>
    <m/>
  </r>
  <r>
    <d v="2016-05-26T00:00:00"/>
    <s v="Congotelecom/PALF"/>
    <x v="0"/>
    <x v="1"/>
    <m/>
    <n v="300"/>
    <n v="-7359225"/>
    <s v="Junior"/>
    <s v="Décharge"/>
    <x v="1"/>
    <s v="CONGO"/>
    <m/>
  </r>
  <r>
    <d v="2016-05-26T00:00:00"/>
    <s v="PALF/Domicile"/>
    <x v="0"/>
    <x v="1"/>
    <m/>
    <n v="300"/>
    <n v="-7359525"/>
    <s v="Junior"/>
    <s v="Décharge"/>
    <x v="1"/>
    <s v="CONGO"/>
    <m/>
  </r>
  <r>
    <d v="2016-05-26T00:00:00"/>
    <s v="Carte de recharge MTN"/>
    <x v="2"/>
    <x v="3"/>
    <m/>
    <n v="1000"/>
    <n v="-7360525"/>
    <s v="i6"/>
    <s v="16.BED.05.0005"/>
    <x v="2"/>
    <s v="CONGO"/>
    <m/>
  </r>
  <r>
    <d v="2016-05-26T00:00:00"/>
    <s v="4 Document relier"/>
    <x v="6"/>
    <x v="2"/>
    <m/>
    <n v="4000"/>
    <n v="-7364525"/>
    <s v="Bérényce"/>
    <s v="16.MIA.05.0007"/>
    <x v="1"/>
    <s v="CONGO"/>
    <m/>
  </r>
  <r>
    <d v="2016-05-26T00:00:00"/>
    <s v="Bureau-DHL- bureau"/>
    <x v="0"/>
    <x v="1"/>
    <m/>
    <n v="2000"/>
    <n v="-7366525"/>
    <s v="Bérényce"/>
    <s v="16.MIA.05.0001"/>
    <x v="1"/>
    <s v="CONGO"/>
    <m/>
  </r>
  <r>
    <d v="2016-05-26T00:00:00"/>
    <s v="Achat carte de recharge"/>
    <x v="2"/>
    <x v="1"/>
    <m/>
    <n v="1000"/>
    <n v="-7367525"/>
    <s v="Bérényce"/>
    <s v="16.MIA.05.0006"/>
    <x v="1"/>
    <s v="CONGO"/>
    <m/>
  </r>
  <r>
    <d v="2016-05-26T00:00:00"/>
    <s v="credit mtn"/>
    <x v="2"/>
    <x v="1"/>
    <m/>
    <n v="2000"/>
    <n v="-7369525"/>
    <s v="Mésange"/>
    <s v="16.CIG.05.0002"/>
    <x v="1"/>
    <s v="CONGO"/>
    <m/>
  </r>
  <r>
    <d v="2016-05-26T00:00:00"/>
    <s v="bureau-mtn"/>
    <x v="0"/>
    <x v="1"/>
    <m/>
    <n v="1000"/>
    <n v="-7370525"/>
    <s v="Mésange"/>
    <s v="16.CIG.05.0001"/>
    <x v="1"/>
    <s v="CONGO"/>
    <m/>
  </r>
  <r>
    <d v="2016-05-26T00:00:00"/>
    <s v="mtn-airtel"/>
    <x v="0"/>
    <x v="1"/>
    <m/>
    <n v="1000"/>
    <n v="-7371525"/>
    <s v="Mésange"/>
    <s v="16.CIG.05.0001"/>
    <x v="1"/>
    <s v="CONGO"/>
    <m/>
  </r>
  <r>
    <d v="2016-05-26T00:00:00"/>
    <s v="airtel-wcs"/>
    <x v="0"/>
    <x v="1"/>
    <m/>
    <n v="1000"/>
    <n v="-7372525"/>
    <s v="Mésange"/>
    <s v="16.CIG.05.0001"/>
    <x v="1"/>
    <s v="CONGO"/>
    <m/>
  </r>
  <r>
    <d v="2016-05-26T00:00:00"/>
    <s v="wcs-ddef"/>
    <x v="0"/>
    <x v="1"/>
    <m/>
    <n v="1000"/>
    <n v="-7373525"/>
    <s v="Mésange"/>
    <s v="16.CIG.05.0001"/>
    <x v="1"/>
    <s v="CONGO"/>
    <m/>
  </r>
  <r>
    <d v="2016-05-26T00:00:00"/>
    <s v="ddef-bureau"/>
    <x v="0"/>
    <x v="1"/>
    <m/>
    <n v="1000"/>
    <n v="-7374525"/>
    <s v="Mésange"/>
    <s v="16.CIG.05.0001"/>
    <x v="1"/>
    <s v="CONGO"/>
    <m/>
  </r>
  <r>
    <d v="2016-05-26T00:00:00"/>
    <s v="Taxi Maison-Bureau"/>
    <x v="0"/>
    <x v="3"/>
    <m/>
    <n v="1000"/>
    <n v="-7375525"/>
    <s v="i23c"/>
    <s v="Décharge"/>
    <x v="2"/>
    <s v="CONGO"/>
    <m/>
  </r>
  <r>
    <d v="2016-05-26T00:00:00"/>
    <s v="Achat carte MTN"/>
    <x v="2"/>
    <x v="3"/>
    <m/>
    <n v="500"/>
    <n v="-7376025"/>
    <s v="i23c"/>
    <s v="oui"/>
    <x v="2"/>
    <s v="CONGO"/>
    <m/>
  </r>
  <r>
    <d v="2016-05-26T00:00:00"/>
    <s v="Taxi Bureau-Maison"/>
    <x v="0"/>
    <x v="3"/>
    <m/>
    <n v="1000"/>
    <n v="-7377025"/>
    <s v="i23c"/>
    <s v="Décharge"/>
    <x v="2"/>
    <s v="CONGO"/>
    <m/>
  </r>
  <r>
    <d v="2016-05-26T00:00:00"/>
    <s v="Expédition rapports à Lbv"/>
    <x v="13"/>
    <x v="2"/>
    <m/>
    <n v="69300"/>
    <n v="-7446325"/>
    <s v="Stirve"/>
    <s v="16.MOU.05.0008"/>
    <x v="1"/>
    <s v="CONGO"/>
    <m/>
  </r>
  <r>
    <d v="2016-05-26T00:00:00"/>
    <s v="Hotel -La côte"/>
    <x v="0"/>
    <x v="3"/>
    <m/>
    <n v="1500"/>
    <n v="-7447825"/>
    <s v="i73x"/>
    <s v="Décharge"/>
    <x v="2"/>
    <s v="CONGO"/>
    <m/>
  </r>
  <r>
    <d v="2016-05-26T00:00:00"/>
    <s v="La côte/Marche ville p/noire"/>
    <x v="0"/>
    <x v="3"/>
    <m/>
    <n v="1500"/>
    <n v="-7449325"/>
    <s v="i73x"/>
    <s v="Décharge"/>
    <x v="2"/>
    <s v="CONGO"/>
    <m/>
  </r>
  <r>
    <d v="2016-05-26T00:00:00"/>
    <s v="Carte MTN"/>
    <x v="2"/>
    <x v="3"/>
    <m/>
    <n v="2000"/>
    <n v="-7451325"/>
    <s v="i73x"/>
    <s v="Décharge"/>
    <x v="2"/>
    <s v="CONGO"/>
    <m/>
  </r>
  <r>
    <d v="2016-05-26T00:00:00"/>
    <s v="Carte MTN/Gagner confiance"/>
    <x v="11"/>
    <x v="3"/>
    <m/>
    <n v="2000"/>
    <n v="-7453325"/>
    <s v="i73x"/>
    <s v="Décharge"/>
    <x v="2"/>
    <s v="CONGO"/>
    <m/>
  </r>
  <r>
    <d v="2016-05-26T00:00:00"/>
    <s v="Marche ville/hotel"/>
    <x v="0"/>
    <x v="3"/>
    <m/>
    <n v="1000"/>
    <n v="-7454325"/>
    <s v="i73x"/>
    <s v="Décharge"/>
    <x v="2"/>
    <s v="CONGO"/>
    <m/>
  </r>
  <r>
    <d v="2016-05-26T00:00:00"/>
    <s v="Hotel/ marche voumvou"/>
    <x v="0"/>
    <x v="3"/>
    <m/>
    <n v="1500"/>
    <n v="-7455825"/>
    <s v="i73x"/>
    <s v="Décharge"/>
    <x v="2"/>
    <s v="CONGO"/>
    <m/>
  </r>
  <r>
    <d v="2016-05-26T00:00:00"/>
    <s v="Billet P/noire-Madingou Kaye"/>
    <x v="0"/>
    <x v="3"/>
    <m/>
    <n v="8000"/>
    <n v="-7463825"/>
    <s v="i73x"/>
    <s v="Décharge"/>
    <x v="2"/>
    <s v="CONGO"/>
    <m/>
  </r>
  <r>
    <d v="2016-05-26T00:00:00"/>
    <s v="Repas"/>
    <x v="3"/>
    <x v="3"/>
    <m/>
    <n v="5000"/>
    <n v="-7468825"/>
    <s v="i73x"/>
    <s v="Décharge"/>
    <x v="2"/>
    <s v="CONGO"/>
    <m/>
  </r>
  <r>
    <d v="2016-05-26T00:00:00"/>
    <s v="Madingou-kaye poste/grand marche"/>
    <x v="0"/>
    <x v="3"/>
    <m/>
    <n v="1000"/>
    <n v="-7469825"/>
    <s v="i73x"/>
    <s v="Décharge"/>
    <x v="2"/>
    <s v="CONGO"/>
    <m/>
  </r>
  <r>
    <d v="2016-05-26T00:00:00"/>
    <s v="Grand marche Bas Kouilou/ hotel "/>
    <x v="0"/>
    <x v="3"/>
    <m/>
    <n v="1000"/>
    <n v="-7470825"/>
    <s v="i73x"/>
    <s v="Décharge"/>
    <x v="2"/>
    <s v="CONGO"/>
    <m/>
  </r>
  <r>
    <d v="2016-05-27T00:00:00"/>
    <s v="Hotel/Marche de Nzabi"/>
    <x v="0"/>
    <x v="3"/>
    <m/>
    <n v="8000"/>
    <n v="-7478825"/>
    <s v="i73x"/>
    <s v="Décharge"/>
    <x v="2"/>
    <s v="CONGO"/>
    <m/>
  </r>
  <r>
    <d v="2016-05-27T00:00:00"/>
    <s v="Marche Nzabi/Sialivakou-conkouati"/>
    <x v="0"/>
    <x v="3"/>
    <m/>
    <n v="5000"/>
    <n v="-7483825"/>
    <s v="i73x"/>
    <s v="Décharge"/>
    <x v="2"/>
    <s v="CONGO"/>
    <m/>
  </r>
  <r>
    <d v="2016-05-27T00:00:00"/>
    <s v="Carte MTN"/>
    <x v="2"/>
    <x v="3"/>
    <m/>
    <n v="2000"/>
    <n v="-7485825"/>
    <s v="i73x"/>
    <s v="Décharge"/>
    <x v="2"/>
    <s v="CONGO"/>
    <m/>
  </r>
  <r>
    <d v="2016-05-27T00:00:00"/>
    <s v="Repas"/>
    <x v="3"/>
    <x v="3"/>
    <m/>
    <n v="5000"/>
    <n v="-7490825"/>
    <s v="i73x"/>
    <s v="Décharge"/>
    <x v="2"/>
    <s v="CONGO"/>
    <m/>
  </r>
  <r>
    <d v="2016-05-27T00:00:00"/>
    <s v="Sialivakou-conkouati/Tchilounga"/>
    <x v="0"/>
    <x v="3"/>
    <m/>
    <n v="2000"/>
    <n v="-7492825"/>
    <s v="i73x"/>
    <s v="Décharge"/>
    <x v="2"/>
    <s v="CONGO"/>
    <m/>
  </r>
  <r>
    <d v="2016-05-27T00:00:00"/>
    <s v="Tchilounga/hotel a madingou Kaye"/>
    <x v="0"/>
    <x v="3"/>
    <m/>
    <n v="2000"/>
    <n v="-7494825"/>
    <s v="i73x"/>
    <s v="Décharge"/>
    <x v="2"/>
    <s v="CONGO"/>
    <m/>
  </r>
  <r>
    <d v="2016-05-27T00:00:00"/>
    <s v="Billet Bzv-Pnr-Bzv Perrine"/>
    <x v="0"/>
    <x v="0"/>
    <m/>
    <n v="68600"/>
    <n v="-7563425"/>
    <s v="Stirve"/>
    <s v="16.MOU.05.0001"/>
    <x v="1"/>
    <s v="CONGO"/>
    <m/>
  </r>
  <r>
    <d v="2016-05-27T00:00:00"/>
    <s v="credit mtn"/>
    <x v="2"/>
    <x v="1"/>
    <m/>
    <n v="2000"/>
    <n v="-7565425"/>
    <s v="Mésange"/>
    <s v="16.CIG.05.0002"/>
    <x v="1"/>
    <s v="CONGO"/>
    <m/>
  </r>
  <r>
    <d v="2016-05-27T00:00:00"/>
    <s v="bureau-parquet"/>
    <x v="0"/>
    <x v="1"/>
    <m/>
    <n v="1000"/>
    <n v="-7566425"/>
    <s v="Mésange"/>
    <s v="16.CIG.05.0001"/>
    <x v="1"/>
    <s v="CONGO"/>
    <m/>
  </r>
  <r>
    <d v="2016-05-27T00:00:00"/>
    <s v="parquet-cabinet"/>
    <x v="0"/>
    <x v="1"/>
    <m/>
    <n v="1000"/>
    <n v="-7567425"/>
    <s v="Mésange"/>
    <s v="16.CIG.05.0001"/>
    <x v="1"/>
    <s v="CONGO"/>
    <m/>
  </r>
  <r>
    <d v="2016-05-27T00:00:00"/>
    <s v="cabinet-moungali"/>
    <x v="0"/>
    <x v="1"/>
    <m/>
    <n v="1000"/>
    <n v="-7568425"/>
    <s v="Mésange"/>
    <s v="16.CIG.05.0001"/>
    <x v="1"/>
    <s v="CONGO"/>
    <m/>
  </r>
  <r>
    <d v="2016-05-27T00:00:00"/>
    <s v="moungali-bureau"/>
    <x v="0"/>
    <x v="1"/>
    <m/>
    <n v="1000"/>
    <n v="-7569425"/>
    <s v="Mésange"/>
    <s v="16.CIG.05.0001"/>
    <x v="1"/>
    <s v="CONGO"/>
    <s v=" "/>
  </r>
  <r>
    <d v="2016-05-27T00:00:00"/>
    <s v="Achat carte de recharge"/>
    <x v="2"/>
    <x v="1"/>
    <m/>
    <n v="1000"/>
    <n v="-7570425"/>
    <s v="Bérényce"/>
    <s v="16.MIA.05.0006"/>
    <x v="1"/>
    <s v="CONGO"/>
    <m/>
  </r>
  <r>
    <d v="2016-05-27T00:00:00"/>
    <s v="Carte de recharge MTN"/>
    <x v="2"/>
    <x v="3"/>
    <m/>
    <n v="1000"/>
    <n v="-7571425"/>
    <s v="i6"/>
    <s v="16.BED.05.0005"/>
    <x v="2"/>
    <s v="CONGO"/>
    <m/>
  </r>
  <r>
    <d v="2016-05-27T00:00:00"/>
    <s v="Transport-palf-aeroport-palf"/>
    <x v="0"/>
    <x v="3"/>
    <m/>
    <n v="2000"/>
    <n v="-7573425"/>
    <s v="i6"/>
    <s v="16.BED.05.0001"/>
    <x v="2"/>
    <s v="CONGO"/>
    <m/>
  </r>
  <r>
    <d v="2016-05-27T00:00:00"/>
    <s v="Domicile/PALF"/>
    <x v="0"/>
    <x v="1"/>
    <m/>
    <n v="300"/>
    <n v="-7573725"/>
    <s v="Junior"/>
    <s v="Décharge"/>
    <x v="1"/>
    <s v="CONGO"/>
    <m/>
  </r>
  <r>
    <d v="2016-05-27T00:00:00"/>
    <s v="PALF/Domicile"/>
    <x v="0"/>
    <x v="1"/>
    <m/>
    <n v="300"/>
    <n v="-7574025"/>
    <s v="Junior"/>
    <s v="Décharge"/>
    <x v="1"/>
    <s v="CONGO"/>
    <m/>
  </r>
  <r>
    <d v="2016-05-28T00:00:00"/>
    <s v="Taxi Maison-Marché Mongali-Ouenzé"/>
    <x v="0"/>
    <x v="3"/>
    <m/>
    <n v="2000"/>
    <n v="-7576025"/>
    <s v="i23c"/>
    <s v="Décharge"/>
    <x v="2"/>
    <s v="CONGO"/>
    <m/>
  </r>
  <r>
    <d v="2016-05-28T00:00:00"/>
    <s v="Taxi Ouenzé-Maison"/>
    <x v="0"/>
    <x v="3"/>
    <m/>
    <n v="1000"/>
    <n v="-7577025"/>
    <s v="i23c"/>
    <s v="Décharge"/>
    <x v="2"/>
    <s v="CONGO"/>
    <m/>
  </r>
  <r>
    <d v="2016-05-28T00:00:00"/>
    <s v="Hotel/Marche de loulema-tchiboula"/>
    <x v="0"/>
    <x v="3"/>
    <m/>
    <n v="2000"/>
    <n v="-7579025"/>
    <s v="i73x"/>
    <s v="Décharge"/>
    <x v="2"/>
    <s v="CONGO"/>
    <m/>
  </r>
  <r>
    <d v="2016-05-28T00:00:00"/>
    <s v="Marche de loulema/Hotel"/>
    <x v="0"/>
    <x v="3"/>
    <m/>
    <n v="2000"/>
    <n v="-7581025"/>
    <s v="i73x"/>
    <s v="Décharge"/>
    <x v="2"/>
    <s v="CONGO"/>
    <m/>
  </r>
  <r>
    <d v="2016-05-28T00:00:00"/>
    <s v="Hotel"/>
    <x v="3"/>
    <x v="3"/>
    <m/>
    <n v="30000"/>
    <n v="-7611025"/>
    <s v="i73x"/>
    <s v="Décharge"/>
    <x v="2"/>
    <s v="CONGO"/>
    <m/>
  </r>
  <r>
    <d v="2016-05-28T00:00:00"/>
    <s v="Hotel Madingou-kaye/P/noire"/>
    <x v="0"/>
    <x v="3"/>
    <m/>
    <n v="8000"/>
    <n v="-7619025"/>
    <s v="i73x"/>
    <s v="Décharge"/>
    <x v="2"/>
    <s v="CONGO"/>
    <m/>
  </r>
  <r>
    <d v="2016-05-28T00:00:00"/>
    <s v="Billet Avion  P/noire- Brazzaville"/>
    <x v="0"/>
    <x v="3"/>
    <m/>
    <n v="35000"/>
    <n v="-7654025"/>
    <s v="i73x"/>
    <s v="Décharge"/>
    <x v="2"/>
    <s v="CONGO"/>
    <m/>
  </r>
  <r>
    <d v="2016-05-28T00:00:00"/>
    <s v="Carte MTN"/>
    <x v="2"/>
    <x v="3"/>
    <m/>
    <n v="2000"/>
    <n v="-7656025"/>
    <s v="i73x"/>
    <s v="Décharge"/>
    <x v="2"/>
    <s v="CONGO"/>
    <m/>
  </r>
  <r>
    <d v="2016-05-28T00:00:00"/>
    <s v="Repas"/>
    <x v="3"/>
    <x v="3"/>
    <m/>
    <n v="5000"/>
    <n v="-7661025"/>
    <s v="i73x"/>
    <s v="Décharge"/>
    <x v="2"/>
    <s v="CONGO"/>
    <m/>
  </r>
  <r>
    <d v="2016-05-28T00:00:00"/>
    <s v="Aeroport Maya-Maya/Bureau"/>
    <x v="0"/>
    <x v="3"/>
    <m/>
    <n v="1500"/>
    <n v="-7662525"/>
    <s v="i73x"/>
    <s v="Décharge"/>
    <x v="2"/>
    <s v="CONGO"/>
    <m/>
  </r>
  <r>
    <d v="2016-05-28T00:00:00"/>
    <s v="Bureau/Maison"/>
    <x v="0"/>
    <x v="3"/>
    <m/>
    <n v="2000"/>
    <n v="-7664525"/>
    <s v="i73x"/>
    <s v="Décharge"/>
    <x v="2"/>
    <s v="CONGO"/>
    <m/>
  </r>
  <r>
    <d v="2016-05-30T00:00:00"/>
    <s v="Taxi Bureau-OCH-Bureau"/>
    <x v="0"/>
    <x v="0"/>
    <m/>
    <n v="2000"/>
    <n v="-7666525"/>
    <s v="Stirve"/>
    <s v="16.MOU.04.0001"/>
    <x v="1"/>
    <s v="CONGO"/>
    <m/>
  </r>
  <r>
    <d v="2016-05-30T00:00:00"/>
    <s v="Taxi Bureau-UBA-WCS-Bureau"/>
    <x v="0"/>
    <x v="0"/>
    <m/>
    <n v="3000"/>
    <n v="-7669525"/>
    <s v="Stirve"/>
    <s v="16.MOU.04.0001"/>
    <x v="1"/>
    <s v="CONGO"/>
    <m/>
  </r>
  <r>
    <d v="2016-05-30T00:00:00"/>
    <s v="Taxi Maison-Bureau"/>
    <x v="0"/>
    <x v="3"/>
    <m/>
    <n v="1000"/>
    <n v="-7670525"/>
    <s v="i23c"/>
    <s v="Décharge"/>
    <x v="2"/>
    <s v="CONGO"/>
    <m/>
  </r>
  <r>
    <d v="2016-05-30T00:00:00"/>
    <s v="Taxi Bureau-Ouenze-La Gare"/>
    <x v="0"/>
    <x v="3"/>
    <m/>
    <n v="2000"/>
    <n v="-7672525"/>
    <s v="i23c"/>
    <s v="Décharge"/>
    <x v="2"/>
    <s v="CONGO"/>
    <m/>
  </r>
  <r>
    <d v="2016-05-30T00:00:00"/>
    <s v="Impression document"/>
    <x v="6"/>
    <x v="2"/>
    <m/>
    <n v="300"/>
    <n v="-7672825"/>
    <s v="i23c"/>
    <s v="Décharge"/>
    <x v="1"/>
    <s v="CONGO"/>
    <m/>
  </r>
  <r>
    <d v="2016-05-30T00:00:00"/>
    <s v="Taxi La Gar-Ville plateau"/>
    <x v="0"/>
    <x v="3"/>
    <m/>
    <n v="1000"/>
    <n v="-7673825"/>
    <s v="i23c"/>
    <s v="Décharge"/>
    <x v="2"/>
    <s v="CONGO"/>
    <m/>
  </r>
  <r>
    <d v="2016-05-30T00:00:00"/>
    <s v="Taxi Bureau-Dragage-Maison"/>
    <x v="0"/>
    <x v="3"/>
    <m/>
    <n v="2000"/>
    <n v="-7675825"/>
    <s v="i23c"/>
    <s v="Décharge"/>
    <x v="2"/>
    <s v="CONGO"/>
    <m/>
  </r>
  <r>
    <d v="2016-05-30T00:00:00"/>
    <s v="bureau-mtn"/>
    <x v="0"/>
    <x v="1"/>
    <m/>
    <n v="1000"/>
    <n v="-7676825"/>
    <s v="Mésange"/>
    <s v="16.CIG.05.0001"/>
    <x v="1"/>
    <s v="CONGO"/>
    <m/>
  </r>
  <r>
    <d v="2016-05-30T00:00:00"/>
    <s v="mtn-bureau"/>
    <x v="0"/>
    <x v="1"/>
    <m/>
    <n v="1000"/>
    <n v="-7677825"/>
    <s v="Mésange"/>
    <s v="16.CIG.05.0001"/>
    <x v="1"/>
    <s v="CONGO"/>
    <m/>
  </r>
  <r>
    <d v="2016-05-30T00:00:00"/>
    <s v="Credit mtn"/>
    <x v="2"/>
    <x v="1"/>
    <m/>
    <n v="2000"/>
    <n v="-7679825"/>
    <s v="Mésange"/>
    <s v="16.CIG.05.0002"/>
    <x v="1"/>
    <s v="CONGO"/>
    <m/>
  </r>
  <r>
    <d v="2016-05-30T00:00:00"/>
    <s v="bureau-affaire etrangere"/>
    <x v="0"/>
    <x v="1"/>
    <m/>
    <n v="1000"/>
    <n v="-7680825"/>
    <s v="Mésange"/>
    <s v="16.CIG.05.0001"/>
    <x v="1"/>
    <s v="CONGO"/>
    <m/>
  </r>
  <r>
    <d v="2016-05-30T00:00:00"/>
    <s v="affaire etrangere-bureau"/>
    <x v="0"/>
    <x v="1"/>
    <m/>
    <n v="1000"/>
    <n v="-7681825"/>
    <s v="Mésange"/>
    <s v="16.CIG.05.0001"/>
    <x v="1"/>
    <s v="CONGO"/>
    <m/>
  </r>
  <r>
    <d v="2016-05-30T00:00:00"/>
    <s v="Légalisation lettre d'invitation"/>
    <x v="12"/>
    <x v="1"/>
    <m/>
    <n v="2500"/>
    <n v="-7684325"/>
    <s v="Mésange"/>
    <s v="16.CIG.05.0007"/>
    <x v="1"/>
    <s v="CONGO"/>
    <m/>
  </r>
  <r>
    <d v="2016-05-30T00:00:00"/>
    <s v="Bureau-depeche de brazzaville-ministere de la justice-bureau"/>
    <x v="0"/>
    <x v="1"/>
    <m/>
    <n v="3000"/>
    <n v="-7687325"/>
    <s v="Bérényce"/>
    <s v="16.MIA.05.0001"/>
    <x v="1"/>
    <s v="CONGO"/>
    <m/>
  </r>
  <r>
    <d v="2016-05-30T00:00:00"/>
    <s v="Achat carte de recharge"/>
    <x v="2"/>
    <x v="1"/>
    <m/>
    <n v="1000"/>
    <n v="-7688325"/>
    <s v="Bérényce"/>
    <s v="16.MIA.05.0006"/>
    <x v="1"/>
    <s v="CONGO"/>
    <m/>
  </r>
  <r>
    <d v="2016-05-30T00:00:00"/>
    <s v="Food allowance:1 jour ,i6 gamboma"/>
    <x v="3"/>
    <x v="3"/>
    <m/>
    <n v="5000"/>
    <n v="-7693325"/>
    <s v="i6"/>
    <s v="16.BED.05.0002"/>
    <x v="2"/>
    <s v="CONGO"/>
    <m/>
  </r>
  <r>
    <d v="2016-05-30T00:00:00"/>
    <s v="Transport local:maison-gard routier-gamboma-hotel-terrain-hotel"/>
    <x v="0"/>
    <x v="3"/>
    <m/>
    <n v="11500"/>
    <n v="-7704825"/>
    <s v="i6"/>
    <s v="16.BED.05.0001"/>
    <x v="2"/>
    <s v="CONGO"/>
    <m/>
  </r>
  <r>
    <d v="2016-05-30T00:00:00"/>
    <s v="Achat medicament  doliprane et vixe vitago"/>
    <x v="8"/>
    <x v="5"/>
    <m/>
    <n v="1800"/>
    <n v="-7706625"/>
    <s v="i6"/>
    <s v="16.BED.05.0010"/>
    <x v="1"/>
    <s v="CONGO"/>
    <m/>
  </r>
  <r>
    <d v="2016-05-30T00:00:00"/>
    <s v="Carte de recharge MTN"/>
    <x v="2"/>
    <x v="3"/>
    <m/>
    <n v="2000"/>
    <n v="-7708625"/>
    <s v="i6"/>
    <s v="16.BED.05.0005"/>
    <x v="2"/>
    <s v="CONGO"/>
    <m/>
  </r>
  <r>
    <d v="2016-05-30T00:00:00"/>
    <s v="Domicile/PALF"/>
    <x v="0"/>
    <x v="1"/>
    <m/>
    <n v="300"/>
    <n v="-7708925"/>
    <s v="Junior"/>
    <s v="Décharge"/>
    <x v="1"/>
    <s v="CONGO"/>
    <m/>
  </r>
  <r>
    <d v="2016-05-30T00:00:00"/>
    <s v="PALF/Domicile"/>
    <x v="0"/>
    <x v="1"/>
    <m/>
    <n v="300"/>
    <n v="-7709225"/>
    <s v="Junior"/>
    <s v="Décharge"/>
    <x v="1"/>
    <s v="CONGO"/>
    <m/>
  </r>
  <r>
    <d v="2016-05-31T00:00:00"/>
    <s v="Frais de tenue de compte"/>
    <x v="7"/>
    <x v="2"/>
    <m/>
    <n v="2508"/>
    <n v="-7711733"/>
    <s v="UBA"/>
    <n v="56"/>
    <x v="1"/>
    <s v="CONGO"/>
    <m/>
  </r>
  <r>
    <d v="2016-05-31T00:00:00"/>
    <s v="crédit téléphone"/>
    <x v="2"/>
    <x v="0"/>
    <m/>
    <n v="5000"/>
    <n v="-7716733"/>
    <s v="Perrine Odier"/>
    <s v="oui"/>
    <x v="1"/>
    <s v="CONGO"/>
    <m/>
  </r>
  <r>
    <d v="2016-05-31T00:00:00"/>
    <s v="Domicile/PALF"/>
    <x v="0"/>
    <x v="1"/>
    <m/>
    <n v="300"/>
    <n v="-7717033"/>
    <s v="Junior"/>
    <s v="Décharge"/>
    <x v="1"/>
    <s v="CONGO"/>
    <m/>
  </r>
  <r>
    <d v="2016-05-31T00:00:00"/>
    <s v="Carte de credit"/>
    <x v="2"/>
    <x v="1"/>
    <m/>
    <n v="1000"/>
    <n v="-7718033"/>
    <s v="Junior"/>
    <s v="Décharge"/>
    <x v="1"/>
    <s v="CONGO"/>
    <m/>
  </r>
  <r>
    <d v="2016-05-31T00:00:00"/>
    <s v="PALF/Domicile"/>
    <x v="0"/>
    <x v="1"/>
    <m/>
    <n v="300"/>
    <n v="-7718333"/>
    <s v="Junior"/>
    <s v="Décharge"/>
    <x v="1"/>
    <s v="CONGO"/>
    <m/>
  </r>
  <r>
    <d v="2016-05-31T00:00:00"/>
    <s v="Food allowance:1 jour ,i6 gamboma"/>
    <x v="3"/>
    <x v="3"/>
    <m/>
    <n v="5000"/>
    <n v="-7723333"/>
    <s v="i6"/>
    <s v="16.BED.05.0002"/>
    <x v="2"/>
    <s v="CONGO"/>
    <m/>
  </r>
  <r>
    <d v="2016-05-31T00:00:00"/>
    <s v="Carte de recharge MTN"/>
    <x v="2"/>
    <x v="3"/>
    <m/>
    <n v="1000"/>
    <n v="-7724333"/>
    <s v="i6"/>
    <s v="16.BED.05.0005"/>
    <x v="2"/>
    <s v="CONGO"/>
    <m/>
  </r>
  <r>
    <d v="2016-05-31T00:00:00"/>
    <s v="consultation medicale-examen-carnet"/>
    <x v="8"/>
    <x v="5"/>
    <m/>
    <n v="3150"/>
    <n v="-7727483"/>
    <s v="i6"/>
    <s v="16.BED.05.0011"/>
    <x v="1"/>
    <s v="CONGO"/>
    <m/>
  </r>
  <r>
    <d v="2016-05-31T00:00:00"/>
    <s v="Achat medicament  doliprane et confatrine"/>
    <x v="8"/>
    <x v="5"/>
    <m/>
    <n v="6000"/>
    <n v="-7733483"/>
    <s v="i6"/>
    <s v="16.BED.05.0010"/>
    <x v="1"/>
    <s v="CONGO"/>
    <m/>
  </r>
  <r>
    <d v="2016-05-31T00:00:00"/>
    <s v="Transport local:maison-gard routier-gamboma-hotel-terrain-hotel"/>
    <x v="0"/>
    <x v="3"/>
    <m/>
    <n v="11500"/>
    <n v="-7744983"/>
    <s v="i6"/>
    <s v="16.BED.05.0001"/>
    <x v="2"/>
    <s v="CONGO"/>
    <m/>
  </r>
  <r>
    <d v="2016-05-31T00:00:00"/>
    <s v="Publication d'appel d'offre"/>
    <x v="10"/>
    <x v="1"/>
    <m/>
    <n v="27000"/>
    <n v="-7771983"/>
    <s v="Bérényce"/>
    <s v="16.MIA.05.0005"/>
    <x v="1"/>
    <s v="CONGO"/>
    <m/>
  </r>
  <r>
    <d v="2016-05-31T00:00:00"/>
    <s v="Bureau-depeche de brazza-bureau"/>
    <x v="0"/>
    <x v="1"/>
    <m/>
    <n v="2000"/>
    <n v="-7773983"/>
    <s v="Bérényce"/>
    <s v="16.MIA.05.0001"/>
    <x v="1"/>
    <s v="CONGO"/>
    <m/>
  </r>
  <r>
    <d v="2016-05-31T00:00:00"/>
    <s v="Achat carte de recharge"/>
    <x v="2"/>
    <x v="1"/>
    <m/>
    <n v="1000"/>
    <n v="-7774983"/>
    <s v="Bérényce"/>
    <s v="16.MIA.05.0006"/>
    <x v="1"/>
    <s v="CONGO"/>
    <m/>
  </r>
  <r>
    <d v="2016-05-31T00:00:00"/>
    <s v="Credit mtn"/>
    <x v="2"/>
    <x v="1"/>
    <m/>
    <n v="1000"/>
    <n v="-7775983"/>
    <s v="Mésange"/>
    <s v="16.CIG.05.0001"/>
    <x v="1"/>
    <s v="CONGO"/>
    <m/>
  </r>
  <r>
    <d v="2016-05-31T00:00:00"/>
    <s v="moungali-bureau"/>
    <x v="0"/>
    <x v="1"/>
    <m/>
    <n v="1000"/>
    <n v="-7776983"/>
    <s v="Mésange"/>
    <s v="16.CIG.05.0001"/>
    <x v="1"/>
    <s v="CONGO"/>
    <m/>
  </r>
  <r>
    <d v="2016-05-31T00:00:00"/>
    <s v="bureau-MAE"/>
    <x v="0"/>
    <x v="1"/>
    <m/>
    <n v="1000"/>
    <n v="-7777983"/>
    <s v="Mésange"/>
    <s v="16.CIG.05.0001"/>
    <x v="1"/>
    <s v="CONGO"/>
    <m/>
  </r>
  <r>
    <d v="2016-05-31T00:00:00"/>
    <s v="MAE-bureau"/>
    <x v="0"/>
    <x v="1"/>
    <m/>
    <n v="1000"/>
    <n v="-7778983"/>
    <s v="Mésange"/>
    <s v="16.CIG.05.0001"/>
    <x v="1"/>
    <s v="CONGO"/>
    <m/>
  </r>
  <r>
    <d v="2016-05-31T00:00:00"/>
    <s v="Taxi Maison-Bureau"/>
    <x v="0"/>
    <x v="3"/>
    <m/>
    <n v="1000"/>
    <n v="-7779983"/>
    <s v="i23c"/>
    <s v="Décharge"/>
    <x v="2"/>
    <s v="CONGO"/>
    <m/>
  </r>
  <r>
    <d v="2016-05-31T00:00:00"/>
    <s v="Taxi Bureau-Océan-Mongali"/>
    <x v="0"/>
    <x v="3"/>
    <m/>
    <n v="1150"/>
    <n v="-7781133"/>
    <s v="i23c"/>
    <s v="Décharge"/>
    <x v="2"/>
    <s v="CONGO"/>
    <m/>
  </r>
  <r>
    <d v="2016-05-31T00:00:00"/>
    <s v="Taxi Mongali-Maison"/>
    <x v="0"/>
    <x v="3"/>
    <m/>
    <n v="1000"/>
    <n v="-7782133"/>
    <s v="i23c"/>
    <s v="Décharge"/>
    <x v="2"/>
    <s v="CONGO"/>
    <m/>
  </r>
  <r>
    <d v="2016-05-31T00:00:00"/>
    <s v="Expédition lettre à Lbv"/>
    <x v="13"/>
    <x v="2"/>
    <m/>
    <n v="34650"/>
    <n v="-7816783"/>
    <s v="Stirve"/>
    <s v="16.MOU.05.0008"/>
    <x v="1"/>
    <s v="CONGO"/>
    <m/>
  </r>
  <r>
    <d v="2016-05-31T00:00:00"/>
    <s v="Taxi Bureau-UBA-DHL-Bureau"/>
    <x v="0"/>
    <x v="0"/>
    <m/>
    <n v="3000"/>
    <n v="-7819783"/>
    <s v="Stirve"/>
    <s v="16.MOU.04.0001"/>
    <x v="1"/>
    <s v="CONGO"/>
    <m/>
  </r>
  <r>
    <d v="2016-05-31T00:00:00"/>
    <s v="Bonus Mai - i23c"/>
    <x v="10"/>
    <x v="3"/>
    <m/>
    <n v="20000"/>
    <n v="-7839783"/>
    <s v="Stirve "/>
    <s v="16.MOU.05.0023"/>
    <x v="2"/>
    <s v="CONGO"/>
    <m/>
  </r>
  <r>
    <d v="2016-05-31T00:00:00"/>
    <s v="Bureau/Tribunal"/>
    <x v="0"/>
    <x v="3"/>
    <m/>
    <n v="1000"/>
    <n v="-7840783"/>
    <s v="i73x"/>
    <s v="Décharge"/>
    <x v="2"/>
    <s v="CONGO"/>
    <m/>
  </r>
  <r>
    <d v="2016-05-31T00:00:00"/>
    <s v="Tribunal/Bureau"/>
    <x v="0"/>
    <x v="3"/>
    <m/>
    <n v="1000"/>
    <n v="-7841783"/>
    <s v="i73x"/>
    <s v="Décharge"/>
    <x v="2"/>
    <s v="CONGO"/>
    <m/>
  </r>
  <r>
    <d v="2016-05-31T00:00:00"/>
    <s v="Repas"/>
    <x v="8"/>
    <x v="3"/>
    <m/>
    <n v="1000"/>
    <n v="-7842783"/>
    <s v="i73x"/>
    <s v="Décharge"/>
    <x v="2"/>
    <s v="CONGO"/>
    <m/>
  </r>
  <r>
    <d v="2016-05-31T00:00:00"/>
    <s v="Carte MTN"/>
    <x v="2"/>
    <x v="3"/>
    <m/>
    <n v="2000"/>
    <n v="-7844783"/>
    <s v="i73x"/>
    <s v="Décharge"/>
    <x v="2"/>
    <s v="CONGO"/>
    <m/>
  </r>
  <r>
    <d v="2016-06-01T00:00:00"/>
    <s v="Frais prestations Mai-Odile"/>
    <x v="13"/>
    <x v="2"/>
    <m/>
    <n v="36000"/>
    <n v="-7880783"/>
    <s v="Stirve "/>
    <s v="Oui"/>
    <x v="2"/>
    <s v="CONGO"/>
    <m/>
  </r>
  <r>
    <d v="2016-06-01T00:00:00"/>
    <s v="credit mtn"/>
    <x v="2"/>
    <x v="1"/>
    <m/>
    <n v="2000"/>
    <n v="-7882783"/>
    <s v="Mésange"/>
    <s v="16.CIG.06.0002"/>
    <x v="2"/>
    <s v="CONGO"/>
    <m/>
  </r>
  <r>
    <d v="2016-06-01T00:00:00"/>
    <s v="Taxi Maison-Bureau"/>
    <x v="0"/>
    <x v="3"/>
    <m/>
    <n v="1000"/>
    <n v="-7883783"/>
    <s v="i23c"/>
    <s v="Décharge"/>
    <x v="2"/>
    <s v="CONGO"/>
    <m/>
  </r>
  <r>
    <d v="2016-06-01T00:00:00"/>
    <s v="Taxi Bureau-Mikalu-Bureau"/>
    <x v="0"/>
    <x v="3"/>
    <m/>
    <n v="2000"/>
    <n v="-7885783"/>
    <s v="i23c"/>
    <s v="Décharge"/>
    <x v="2"/>
    <s v="CONGO"/>
    <m/>
  </r>
  <r>
    <d v="2016-06-01T00:00:00"/>
    <s v="Taxi Bureau-Maison"/>
    <x v="0"/>
    <x v="3"/>
    <m/>
    <n v="1000"/>
    <n v="-7886783"/>
    <s v="i23c"/>
    <s v="Décharge"/>
    <x v="2"/>
    <s v="CONGO"/>
    <m/>
  </r>
  <r>
    <d v="2016-06-01T00:00:00"/>
    <s v="Domicile/PALF"/>
    <x v="0"/>
    <x v="1"/>
    <m/>
    <n v="300"/>
    <n v="-7887083"/>
    <s v="Junior"/>
    <s v="Décharge"/>
    <x v="3"/>
    <s v="CONGO"/>
    <m/>
  </r>
  <r>
    <d v="2016-06-01T00:00:00"/>
    <s v="PALF/Congotelecom"/>
    <x v="0"/>
    <x v="1"/>
    <m/>
    <n v="150"/>
    <n v="-7887233"/>
    <s v="Junior"/>
    <s v="Décharge"/>
    <x v="3"/>
    <s v="CONGO"/>
    <m/>
  </r>
  <r>
    <d v="2016-06-01T00:00:00"/>
    <s v="Congotelecom/Tribunal"/>
    <x v="0"/>
    <x v="1"/>
    <m/>
    <n v="150"/>
    <n v="-7887383"/>
    <s v="Junior"/>
    <s v="Décharge"/>
    <x v="3"/>
    <s v="CONGO"/>
    <m/>
  </r>
  <r>
    <d v="2016-06-01T00:00:00"/>
    <s v="Tribunal/PALF"/>
    <x v="0"/>
    <x v="1"/>
    <m/>
    <n v="250"/>
    <n v="-7887633"/>
    <s v="Junior"/>
    <s v="Décharge"/>
    <x v="3"/>
    <s v="CONGO"/>
    <m/>
  </r>
  <r>
    <d v="2016-06-01T00:00:00"/>
    <s v="PALF/Domicile"/>
    <x v="0"/>
    <x v="1"/>
    <m/>
    <n v="300"/>
    <n v="-7887933"/>
    <s v="Junior"/>
    <s v="Décharge"/>
    <x v="3"/>
    <s v="CONGO"/>
    <m/>
  </r>
  <r>
    <d v="2016-06-01T00:00:00"/>
    <s v="Hotel:2 nuitee i6 Gamboma"/>
    <x v="3"/>
    <x v="3"/>
    <m/>
    <n v="30000"/>
    <n v="-7917933"/>
    <s v="i6"/>
    <s v="16.BED.06.0003"/>
    <x v="2"/>
    <s v="CONGO"/>
    <m/>
  </r>
  <r>
    <d v="2016-06-01T00:00:00"/>
    <s v="Food allowance:1 jour ,i6 gamboma"/>
    <x v="3"/>
    <x v="3"/>
    <m/>
    <n v="5000"/>
    <n v="-7922933"/>
    <s v="i6"/>
    <s v="16.BED.06.0002"/>
    <x v="2"/>
    <s v="CONGO"/>
    <m/>
  </r>
  <r>
    <d v="2016-06-01T00:00:00"/>
    <s v="Carte recharge MTN"/>
    <x v="2"/>
    <x v="3"/>
    <m/>
    <n v="1000"/>
    <n v="-7923933"/>
    <s v="i6"/>
    <s v="16.BED.06.0004"/>
    <x v="2"/>
    <s v="CONGO"/>
    <m/>
  </r>
  <r>
    <d v="2016-06-01T00:00:00"/>
    <s v="Transport local:hotel-rarroutiere gamboma-garred routiere brazza-maison"/>
    <x v="0"/>
    <x v="3"/>
    <m/>
    <n v="8500"/>
    <n v="-7932433"/>
    <s v="i6"/>
    <s v="16.BED.06.0001"/>
    <x v="2"/>
    <s v="CONGO"/>
    <m/>
  </r>
  <r>
    <d v="2016-06-01T00:00:00"/>
    <s v="Achat carte de recharge"/>
    <x v="2"/>
    <x v="1"/>
    <m/>
    <n v="1000"/>
    <n v="-7933433"/>
    <s v="Bérényce"/>
    <s v="16.MIA.05.0006"/>
    <x v="3"/>
    <s v="CONGO"/>
    <m/>
  </r>
  <r>
    <d v="2016-06-02T00:00:00"/>
    <s v="Expédition lettre à Lbv"/>
    <x v="13"/>
    <x v="2"/>
    <m/>
    <n v="59300"/>
    <n v="-7992733"/>
    <s v="Stirve "/>
    <s v="16.MOU.05.0008"/>
    <x v="2"/>
    <s v="CONGO"/>
    <m/>
  </r>
  <r>
    <d v="2016-06-02T00:00:00"/>
    <s v="Billet Pnr-Bzv E8"/>
    <x v="1"/>
    <x v="3"/>
    <m/>
    <n v="36450"/>
    <n v="-8029183"/>
    <s v="Stirve"/>
    <s v="16.MOU.06.0001"/>
    <x v="2"/>
    <s v="CONGO"/>
    <m/>
  </r>
  <r>
    <d v="2016-06-02T00:00:00"/>
    <s v="Billet Lbv-Pnr E8"/>
    <x v="1"/>
    <x v="3"/>
    <m/>
    <n v="216300"/>
    <n v="-8245483"/>
    <s v="Stirve"/>
    <s v="16.MOU.06.0001"/>
    <x v="2"/>
    <s v="CONGO"/>
    <m/>
  </r>
  <r>
    <d v="2016-06-02T00:00:00"/>
    <s v="Taxi Bureau-City center-Bureau"/>
    <x v="0"/>
    <x v="0"/>
    <m/>
    <n v="2000"/>
    <n v="-8247483"/>
    <s v="Stirve"/>
    <s v="16.MOU.06.0001"/>
    <x v="2"/>
    <s v="CONGO"/>
    <m/>
  </r>
  <r>
    <d v="2016-06-02T00:00:00"/>
    <s v="bureau&gt; Ministère de l'EFDDE &gt; hippocampe &gt; bureau"/>
    <x v="0"/>
    <x v="0"/>
    <m/>
    <n v="3000"/>
    <n v="-8250483"/>
    <s v="Perrine Odier"/>
    <s v="Décharge"/>
    <x v="2"/>
    <s v="CONGO"/>
    <m/>
  </r>
  <r>
    <d v="2016-06-02T00:00:00"/>
    <s v="credit mtn"/>
    <x v="2"/>
    <x v="1"/>
    <m/>
    <n v="2000"/>
    <n v="-8252483"/>
    <s v="Mésange"/>
    <s v="16.CIG.06.0002"/>
    <x v="2"/>
    <s v="CONGO"/>
    <m/>
  </r>
  <r>
    <d v="2016-06-02T00:00:00"/>
    <s v="Achat Billet véhicule pour Dolisie"/>
    <x v="0"/>
    <x v="3"/>
    <m/>
    <n v="11000"/>
    <n v="-8263483"/>
    <s v="i23c"/>
    <s v="oui"/>
    <x v="2"/>
    <s v="CONGO"/>
    <m/>
  </r>
  <r>
    <d v="2016-06-02T00:00:00"/>
    <s v="Taxi Maison-Mikalu (Océan)"/>
    <x v="0"/>
    <x v="3"/>
    <m/>
    <n v="1000"/>
    <n v="-8264483"/>
    <s v="i23c"/>
    <s v="Décharge"/>
    <x v="2"/>
    <s v="CONGO"/>
    <m/>
  </r>
  <r>
    <d v="2016-06-02T00:00:00"/>
    <s v="Taxi Terminus Dolisie-Balumbu(Hotel)"/>
    <x v="0"/>
    <x v="3"/>
    <m/>
    <n v="2000"/>
    <n v="-8266483"/>
    <s v="i23c"/>
    <s v="Décharge"/>
    <x v="2"/>
    <s v="CONGO"/>
    <m/>
  </r>
  <r>
    <d v="2016-06-02T00:00:00"/>
    <s v="Ration"/>
    <x v="3"/>
    <x v="3"/>
    <m/>
    <n v="5000"/>
    <n v="-8271483"/>
    <s v="i23c"/>
    <s v="Décharge"/>
    <x v="2"/>
    <s v="CONGO"/>
    <m/>
  </r>
  <r>
    <d v="2016-06-02T00:00:00"/>
    <s v="Achat carte MTN"/>
    <x v="2"/>
    <x v="3"/>
    <m/>
    <n v="1000"/>
    <n v="-8272483"/>
    <s v="i23c"/>
    <s v="oui"/>
    <x v="2"/>
    <s v="CONGO"/>
    <m/>
  </r>
  <r>
    <d v="2016-06-02T00:00:00"/>
    <s v="Paiement hotel"/>
    <x v="3"/>
    <x v="3"/>
    <m/>
    <n v="15000"/>
    <n v="-8287483"/>
    <s v="i23c"/>
    <s v="oui"/>
    <x v="2"/>
    <s v="CONGO"/>
    <m/>
  </r>
  <r>
    <d v="2016-06-02T00:00:00"/>
    <s v="Domicile/PALF"/>
    <x v="0"/>
    <x v="1"/>
    <m/>
    <n v="300"/>
    <n v="-8287783"/>
    <s v="Junior"/>
    <s v="Décharge"/>
    <x v="3"/>
    <s v="CONGO"/>
    <m/>
  </r>
  <r>
    <d v="2016-06-02T00:00:00"/>
    <s v="PALF/Domicile"/>
    <x v="0"/>
    <x v="1"/>
    <m/>
    <n v="300"/>
    <n v="-8288083"/>
    <s v="Junior"/>
    <s v="Décharge"/>
    <x v="3"/>
    <s v="CONGO"/>
    <m/>
  </r>
  <r>
    <d v="2016-06-02T00:00:00"/>
    <s v="Agence Tac -DHL-bureau-bureau -Tac-Ecaire-bureau "/>
    <x v="0"/>
    <x v="1"/>
    <m/>
    <n v="4000"/>
    <n v="-8292083"/>
    <s v="Bérényce"/>
    <s v="16.MIA.06.0001"/>
    <x v="3"/>
    <s v="CONGO"/>
    <m/>
  </r>
  <r>
    <d v="2016-06-02T00:00:00"/>
    <s v="Achat carte de recharge"/>
    <x v="2"/>
    <x v="1"/>
    <m/>
    <n v="1000"/>
    <n v="-8293083"/>
    <s v="Bérényce"/>
    <s v="16.MIA.06.0006"/>
    <x v="3"/>
    <s v="CONGO"/>
    <m/>
  </r>
  <r>
    <d v="2016-06-03T00:00:00"/>
    <s v="Bonus Mai-i73x"/>
    <x v="10"/>
    <x v="3"/>
    <m/>
    <n v="40000"/>
    <n v="-8333083"/>
    <s v="Stirve "/>
    <s v="Oui"/>
    <x v="2"/>
    <s v="CONGO"/>
    <m/>
  </r>
  <r>
    <d v="2016-06-03T00:00:00"/>
    <s v="credit mtn"/>
    <x v="2"/>
    <x v="1"/>
    <m/>
    <n v="2000"/>
    <n v="-8335083"/>
    <s v="Mésange"/>
    <s v="16.CIG.06.0002"/>
    <x v="2"/>
    <s v="CONGO"/>
    <m/>
  </r>
  <r>
    <d v="2016-06-03T00:00:00"/>
    <s v="bureau-mtn"/>
    <x v="0"/>
    <x v="1"/>
    <m/>
    <n v="1000"/>
    <n v="-8336083"/>
    <s v="Mésange"/>
    <s v="16.CIG.06.0001"/>
    <x v="2"/>
    <s v="CONGO"/>
    <m/>
  </r>
  <r>
    <d v="2016-06-03T00:00:00"/>
    <s v="mtn-parquet"/>
    <x v="0"/>
    <x v="1"/>
    <m/>
    <n v="1000"/>
    <n v="-8337083"/>
    <s v="Mésange"/>
    <s v="16.CIG.06.0001"/>
    <x v="2"/>
    <s v="CONGO"/>
    <m/>
  </r>
  <r>
    <d v="2016-06-03T00:00:00"/>
    <s v="parquet-bureau"/>
    <x v="0"/>
    <x v="1"/>
    <m/>
    <n v="1000"/>
    <n v="-8338083"/>
    <s v="Mésange"/>
    <s v="16.CIG.06.0001"/>
    <x v="2"/>
    <s v="CONGO"/>
    <m/>
  </r>
  <r>
    <d v="2016-06-03T00:00:00"/>
    <s v="credit mtn"/>
    <x v="5"/>
    <x v="1"/>
    <m/>
    <n v="10200"/>
    <n v="-8348283"/>
    <s v="Mésange"/>
    <s v="16.CIG.06.0003"/>
    <x v="2"/>
    <s v="CONGO"/>
    <m/>
  </r>
  <r>
    <d v="2016-06-03T00:00:00"/>
    <s v="bureau-APC"/>
    <x v="0"/>
    <x v="1"/>
    <m/>
    <n v="1000"/>
    <n v="-8349283"/>
    <s v="Mésange"/>
    <s v="16.CIG.06.0001"/>
    <x v="2"/>
    <s v="CONGO"/>
    <m/>
  </r>
  <r>
    <d v="2016-06-03T00:00:00"/>
    <s v="APC-ouenge"/>
    <x v="0"/>
    <x v="1"/>
    <m/>
    <n v="1000"/>
    <n v="-8350283"/>
    <s v="Mésange"/>
    <s v="16.CIG.06.0001"/>
    <x v="2"/>
    <s v="CONGO"/>
    <m/>
  </r>
  <r>
    <d v="2016-06-03T00:00:00"/>
    <s v="ouenze-bureau"/>
    <x v="0"/>
    <x v="1"/>
    <m/>
    <n v="1000"/>
    <n v="-8351283"/>
    <s v="Mésange"/>
    <s v="16.CIG.06.0001"/>
    <x v="2"/>
    <s v="CONGO"/>
    <m/>
  </r>
  <r>
    <d v="2016-06-03T00:00:00"/>
    <s v="Bureau- Marche poto-poto"/>
    <x v="0"/>
    <x v="3"/>
    <m/>
    <n v="1000"/>
    <n v="-8352283"/>
    <s v="i73x"/>
    <s v="Décharge"/>
    <x v="2"/>
    <s v="CONGO"/>
    <m/>
  </r>
  <r>
    <d v="2016-06-03T00:00:00"/>
    <s v="poto-poto/Marche Moungali"/>
    <x v="0"/>
    <x v="3"/>
    <m/>
    <n v="1000"/>
    <n v="-8353283"/>
    <s v="i73x"/>
    <s v="Décharge"/>
    <x v="2"/>
    <s v="CONGO"/>
    <m/>
  </r>
  <r>
    <d v="2016-06-03T00:00:00"/>
    <s v="Carte MTN"/>
    <x v="2"/>
    <x v="3"/>
    <m/>
    <n v="2000"/>
    <n v="-8355283"/>
    <s v="i73x"/>
    <s v="Décharge"/>
    <x v="2"/>
    <s v="CONGO"/>
    <m/>
  </r>
  <r>
    <d v="2016-06-03T00:00:00"/>
    <s v="Repas"/>
    <x v="8"/>
    <x v="3"/>
    <m/>
    <n v="2000"/>
    <n v="-8357283"/>
    <s v="i73x"/>
    <s v="Décharge"/>
    <x v="2"/>
    <s v="CONGO"/>
    <m/>
  </r>
  <r>
    <d v="2016-06-03T00:00:00"/>
    <s v="Marche Moungali/ Bureau"/>
    <x v="0"/>
    <x v="3"/>
    <m/>
    <n v="1000"/>
    <n v="-8358283"/>
    <s v="i73x"/>
    <s v="Décharge"/>
    <x v="2"/>
    <s v="CONGO"/>
    <m/>
  </r>
  <r>
    <d v="2016-06-03T00:00:00"/>
    <s v="Taxi Hotel-Grand Marché-Marché Bourse de Travail"/>
    <x v="0"/>
    <x v="3"/>
    <m/>
    <n v="2000"/>
    <n v="-8360283"/>
    <s v="i23c"/>
    <s v="Décharge"/>
    <x v="2"/>
    <s v="CONGO"/>
    <m/>
  </r>
  <r>
    <d v="2016-06-03T00:00:00"/>
    <s v="Paiement hotel"/>
    <x v="3"/>
    <x v="3"/>
    <m/>
    <n v="15000"/>
    <n v="-8375283"/>
    <s v="i23c"/>
    <s v="oui"/>
    <x v="2"/>
    <s v="CONGO"/>
    <m/>
  </r>
  <r>
    <d v="2016-06-03T00:00:00"/>
    <s v="Ration"/>
    <x v="3"/>
    <x v="3"/>
    <m/>
    <n v="5000"/>
    <n v="-8380283"/>
    <s v="i23c"/>
    <s v="Décharge"/>
    <x v="2"/>
    <s v="CONGO"/>
    <m/>
  </r>
  <r>
    <d v="2016-06-03T00:00:00"/>
    <s v="Taxi Marché Bourse de Travail-Grand Marché-Hotel"/>
    <x v="0"/>
    <x v="3"/>
    <m/>
    <n v="1700"/>
    <n v="-8381983"/>
    <s v="i23c"/>
    <s v="Décharge"/>
    <x v="2"/>
    <s v="CONGO"/>
    <m/>
  </r>
  <r>
    <d v="2016-06-03T00:00:00"/>
    <s v="Domicile/PALF"/>
    <x v="0"/>
    <x v="1"/>
    <m/>
    <n v="300"/>
    <n v="-8382283"/>
    <s v="Junior"/>
    <s v="Décharge"/>
    <x v="3"/>
    <s v="CONGO"/>
    <m/>
  </r>
  <r>
    <d v="2016-06-03T00:00:00"/>
    <s v="PALF/Ministère des Mines"/>
    <x v="0"/>
    <x v="1"/>
    <m/>
    <n v="150"/>
    <n v="-8382433"/>
    <s v="Junior"/>
    <s v="Décharge"/>
    <x v="3"/>
    <s v="CONGO"/>
    <m/>
  </r>
  <r>
    <d v="2016-06-03T00:00:00"/>
    <s v="Ministère des Mines/PALF"/>
    <x v="0"/>
    <x v="1"/>
    <m/>
    <n v="150"/>
    <n v="-8382583"/>
    <s v="Junior"/>
    <s v="Décharge"/>
    <x v="3"/>
    <s v="CONGO"/>
    <m/>
  </r>
  <r>
    <d v="2016-06-03T00:00:00"/>
    <s v="PALF/Domicile"/>
    <x v="0"/>
    <x v="1"/>
    <m/>
    <n v="150"/>
    <n v="-8382733"/>
    <s v="Junior"/>
    <s v="Décharge"/>
    <x v="3"/>
    <s v="CONGO"/>
    <m/>
  </r>
  <r>
    <d v="2016-06-03T00:00:00"/>
    <s v="Achat carte de recharge"/>
    <x v="2"/>
    <x v="1"/>
    <m/>
    <n v="1000"/>
    <n v="-8383733"/>
    <s v="Bérényce"/>
    <s v="16.MIA.06.0006"/>
    <x v="3"/>
    <s v="CONGO"/>
    <m/>
  </r>
  <r>
    <d v="2016-06-04T00:00:00"/>
    <s v="Taxi Domicile-Bureau-Domicile"/>
    <x v="0"/>
    <x v="0"/>
    <m/>
    <n v="3000"/>
    <n v="-8386733"/>
    <s v="Stirve"/>
    <s v="16.MOU.06.0001"/>
    <x v="2"/>
    <s v="CONGO"/>
    <m/>
  </r>
  <r>
    <d v="2016-06-04T00:00:00"/>
    <s v="Groupe Charden Farell-Dolisie(i23c)"/>
    <x v="4"/>
    <x v="2"/>
    <m/>
    <n v="2400"/>
    <n v="-8389133"/>
    <s v="Stirve"/>
    <s v="16.MOU.05.0004"/>
    <x v="2"/>
    <s v="CONGO"/>
    <m/>
  </r>
  <r>
    <d v="2016-06-05T00:00:00"/>
    <s v="HOTEL-CARREFOUR MADINA-HOTEL"/>
    <x v="0"/>
    <x v="3"/>
    <m/>
    <n v="2000"/>
    <n v="-8391133"/>
    <s v="E8"/>
    <s v="Décharge"/>
    <x v="2"/>
    <s v="CONGO"/>
    <m/>
  </r>
  <r>
    <d v="2016-06-05T00:00:00"/>
    <s v="CHAMBRE D'HOTEL à POINTE NOIRE"/>
    <x v="3"/>
    <x v="3"/>
    <m/>
    <n v="15000"/>
    <n v="-8406133"/>
    <s v="E8"/>
    <s v="Oui"/>
    <x v="2"/>
    <s v="CONGO"/>
    <m/>
  </r>
  <r>
    <d v="2016-06-05T00:00:00"/>
    <s v="Achat carte MTN"/>
    <x v="2"/>
    <x v="3"/>
    <m/>
    <n v="1000"/>
    <n v="-8407133"/>
    <s v="i23c"/>
    <s v="Décharge"/>
    <x v="2"/>
    <s v="CONGO"/>
    <m/>
  </r>
  <r>
    <d v="2016-06-05T00:00:00"/>
    <s v="Taxi Hotel-Centre Ville-Grand Marché-Hotel"/>
    <x v="0"/>
    <x v="3"/>
    <m/>
    <n v="2000"/>
    <n v="-8409133"/>
    <s v="i23c"/>
    <s v="Décharge"/>
    <x v="2"/>
    <s v="CONGO"/>
    <m/>
  </r>
  <r>
    <d v="2016-06-05T00:00:00"/>
    <s v="Ration"/>
    <x v="3"/>
    <x v="3"/>
    <m/>
    <n v="5000"/>
    <n v="-8414133"/>
    <s v="i23c"/>
    <s v="Décharge"/>
    <x v="2"/>
    <s v="CONGO"/>
    <m/>
  </r>
  <r>
    <d v="2016-06-05T00:00:00"/>
    <s v="Paiement Hotel"/>
    <x v="3"/>
    <x v="3"/>
    <m/>
    <n v="15000"/>
    <n v="-8429133"/>
    <s v="i23c"/>
    <s v="oui"/>
    <x v="2"/>
    <s v="CONGO"/>
    <m/>
  </r>
  <r>
    <d v="2016-06-06T00:00:00"/>
    <s v="Taxi Bureau-UBA-Bureau"/>
    <x v="0"/>
    <x v="0"/>
    <m/>
    <n v="2000"/>
    <n v="-8431133"/>
    <s v="Stirve"/>
    <s v="16.MOU.06.0001"/>
    <x v="2"/>
    <s v="CONGO"/>
    <m/>
  </r>
  <r>
    <d v="2016-06-06T00:00:00"/>
    <s v="bureau-cnss"/>
    <x v="0"/>
    <x v="1"/>
    <m/>
    <n v="1000"/>
    <n v="-8432133"/>
    <s v="Mésange"/>
    <s v="16.CIG.06.0001"/>
    <x v="2"/>
    <s v="CONGO"/>
    <m/>
  </r>
  <r>
    <d v="2016-06-06T00:00:00"/>
    <s v="cnss-moungali"/>
    <x v="0"/>
    <x v="1"/>
    <m/>
    <n v="1000"/>
    <n v="-8433133"/>
    <s v="Mésange"/>
    <s v="16.CIG.06.0001"/>
    <x v="2"/>
    <s v="CONGO"/>
    <m/>
  </r>
  <r>
    <d v="2016-06-06T00:00:00"/>
    <s v="moungali-bureau"/>
    <x v="0"/>
    <x v="1"/>
    <m/>
    <n v="1000"/>
    <n v="-8434133"/>
    <s v="Mésange"/>
    <s v="16.CIG.06.0001"/>
    <x v="2"/>
    <s v="CONGO"/>
    <m/>
  </r>
  <r>
    <d v="2016-06-06T00:00:00"/>
    <s v="credit mtn"/>
    <x v="2"/>
    <x v="1"/>
    <m/>
    <n v="2000"/>
    <n v="-8436133"/>
    <s v="Mésange"/>
    <s v="16.CIG.06.0002"/>
    <x v="2"/>
    <s v="CONGO"/>
    <m/>
  </r>
  <r>
    <d v="2016-06-06T00:00:00"/>
    <s v="bureau-parquet"/>
    <x v="0"/>
    <x v="1"/>
    <m/>
    <n v="1000"/>
    <n v="-8437133"/>
    <s v="Mésange"/>
    <s v="16.CIG.06.0001"/>
    <x v="2"/>
    <s v="CONGO"/>
    <m/>
  </r>
  <r>
    <d v="2016-06-06T00:00:00"/>
    <s v="parquet-bureau"/>
    <x v="0"/>
    <x v="1"/>
    <m/>
    <n v="1000"/>
    <n v="-8438133"/>
    <s v="Mésange"/>
    <s v="16.CIG.06.0001"/>
    <x v="2"/>
    <s v="CONGO"/>
    <m/>
  </r>
  <r>
    <d v="2016-06-06T00:00:00"/>
    <s v="Bureau/Aereoport"/>
    <x v="0"/>
    <x v="3"/>
    <m/>
    <n v="1000"/>
    <n v="-8439133"/>
    <s v="i73x"/>
    <s v="Décharge"/>
    <x v="2"/>
    <s v="CONGO"/>
    <m/>
  </r>
  <r>
    <d v="2016-06-06T00:00:00"/>
    <s v="Aereoport/Bureau"/>
    <x v="0"/>
    <x v="3"/>
    <m/>
    <n v="1000"/>
    <n v="-8440133"/>
    <s v="i73x"/>
    <s v="Décharge"/>
    <x v="2"/>
    <s v="CONGO"/>
    <m/>
  </r>
  <r>
    <d v="2016-06-06T00:00:00"/>
    <s v="Carte MTN"/>
    <x v="2"/>
    <x v="3"/>
    <m/>
    <n v="2000"/>
    <n v="-8442133"/>
    <s v="i73x"/>
    <s v="Décharge"/>
    <x v="2"/>
    <s v="CONGO"/>
    <m/>
  </r>
  <r>
    <d v="2016-06-06T00:00:00"/>
    <s v="Bureau/Direction MTN"/>
    <x v="0"/>
    <x v="3"/>
    <m/>
    <n v="1500"/>
    <n v="-8443633"/>
    <s v="i73x"/>
    <s v="Décharge"/>
    <x v="2"/>
    <s v="CONGO"/>
    <m/>
  </r>
  <r>
    <d v="2016-06-06T00:00:00"/>
    <s v="Carte MTN"/>
    <x v="2"/>
    <x v="3"/>
    <m/>
    <n v="1000"/>
    <n v="-8444633"/>
    <s v="i73x"/>
    <s v="Décharge"/>
    <x v="2"/>
    <s v="CONGO"/>
    <m/>
  </r>
  <r>
    <d v="2016-06-06T00:00:00"/>
    <s v="Direction MTN/Bureau"/>
    <x v="0"/>
    <x v="3"/>
    <m/>
    <n v="1500"/>
    <n v="-8446133"/>
    <s v="i73x"/>
    <s v="Décharge"/>
    <x v="2"/>
    <s v="CONGO"/>
    <m/>
  </r>
  <r>
    <d v="2016-06-06T00:00:00"/>
    <s v="Bureau/Aereoport-Maya-Maya"/>
    <x v="0"/>
    <x v="3"/>
    <m/>
    <n v="1000"/>
    <n v="-8447133"/>
    <s v="i73x"/>
    <s v="Décharge"/>
    <x v="2"/>
    <s v="CONGO"/>
    <m/>
  </r>
  <r>
    <d v="2016-06-06T00:00:00"/>
    <s v="Maya-Maya/Bureau"/>
    <x v="0"/>
    <x v="3"/>
    <m/>
    <n v="1000"/>
    <n v="-8448133"/>
    <s v="i73x"/>
    <s v="Décharge"/>
    <x v="2"/>
    <s v="CONGO"/>
    <m/>
  </r>
  <r>
    <d v="2016-06-06T00:00:00"/>
    <s v="Repas"/>
    <x v="8"/>
    <x v="3"/>
    <m/>
    <n v="2000"/>
    <n v="-8450133"/>
    <s v="i73x"/>
    <s v="Décharge"/>
    <x v="2"/>
    <s v="CONGO"/>
    <m/>
  </r>
  <r>
    <d v="2016-06-06T00:00:00"/>
    <s v="HOTEL-AEROPORT"/>
    <x v="0"/>
    <x v="3"/>
    <m/>
    <n v="1000"/>
    <n v="-8451133"/>
    <s v="E8"/>
    <s v="Décharge"/>
    <x v="2"/>
    <s v="CONGO"/>
    <m/>
  </r>
  <r>
    <d v="2016-06-06T00:00:00"/>
    <s v="BUREAU-RADIO LIBERTE"/>
    <x v="0"/>
    <x v="3"/>
    <m/>
    <n v="2000"/>
    <n v="-8453133"/>
    <s v="E8"/>
    <s v="Décharge"/>
    <x v="2"/>
    <s v="CONGO"/>
    <m/>
  </r>
  <r>
    <d v="2016-06-06T00:00:00"/>
    <s v="ACHAT BOISSON(echange avec elvis trafiquant)"/>
    <x v="11"/>
    <x v="3"/>
    <m/>
    <n v="4800"/>
    <n v="-8457933"/>
    <s v="E8"/>
    <s v="Décharge"/>
    <x v="2"/>
    <s v="CONGO"/>
    <m/>
  </r>
  <r>
    <d v="2016-06-06T00:00:00"/>
    <s v="ACHAT CREDIT"/>
    <x v="2"/>
    <x v="3"/>
    <m/>
    <n v="1000"/>
    <n v="-8458933"/>
    <s v="E8"/>
    <s v="Oui"/>
    <x v="2"/>
    <s v="CONGO"/>
    <m/>
  </r>
  <r>
    <d v="2016-06-06T00:00:00"/>
    <s v="RADIO LIBERTE-BUREAU"/>
    <x v="0"/>
    <x v="3"/>
    <m/>
    <n v="2000"/>
    <n v="-8460933"/>
    <s v="E8"/>
    <s v="Décharge"/>
    <x v="2"/>
    <s v="CONGO"/>
    <m/>
  </r>
  <r>
    <d v="2016-06-06T00:00:00"/>
    <s v="RATION POUR E8(du 05 au 11/06/2016 soit 10000x7)"/>
    <x v="3"/>
    <x v="3"/>
    <m/>
    <n v="70000"/>
    <n v="-8530933"/>
    <s v="E8"/>
    <s v="Oui"/>
    <x v="2"/>
    <s v="CONGO"/>
    <m/>
  </r>
  <r>
    <d v="2016-06-06T00:00:00"/>
    <s v="Taxi Hotel-Bourse de travail-Hotel"/>
    <x v="0"/>
    <x v="3"/>
    <m/>
    <n v="1400"/>
    <n v="-8532333"/>
    <s v="i23c"/>
    <s v="Décharge"/>
    <x v="2"/>
    <s v="CONGO"/>
    <m/>
  </r>
  <r>
    <d v="2016-06-06T00:00:00"/>
    <s v="Taxi Bourse de travail-Centre Ville-Hotel"/>
    <x v="0"/>
    <x v="3"/>
    <m/>
    <n v="1400"/>
    <n v="-8533733"/>
    <s v="i23c"/>
    <s v="Décharge"/>
    <x v="2"/>
    <s v="CONGO"/>
    <m/>
  </r>
  <r>
    <d v="2016-06-06T00:00:00"/>
    <s v="Ration"/>
    <x v="3"/>
    <x v="3"/>
    <m/>
    <n v="5000"/>
    <n v="-8538733"/>
    <s v="i23c"/>
    <s v="Décharge"/>
    <x v="2"/>
    <s v="CONGO"/>
    <m/>
  </r>
  <r>
    <d v="2016-06-06T00:00:00"/>
    <s v="Paiement Hotel"/>
    <x v="3"/>
    <x v="3"/>
    <m/>
    <n v="15000"/>
    <n v="-8553733"/>
    <s v="i23c"/>
    <s v="oui"/>
    <x v="2"/>
    <s v="CONGO"/>
    <m/>
  </r>
  <r>
    <d v="2016-06-06T00:00:00"/>
    <s v="Domicile/PALF"/>
    <x v="0"/>
    <x v="1"/>
    <m/>
    <n v="300"/>
    <n v="-8554033"/>
    <s v="Junior"/>
    <s v="Décharge"/>
    <x v="3"/>
    <s v="CONGO"/>
    <m/>
  </r>
  <r>
    <d v="2016-06-06T00:00:00"/>
    <s v="Carte de credit"/>
    <x v="2"/>
    <x v="1"/>
    <m/>
    <n v="1000"/>
    <n v="-8555033"/>
    <s v="Junior"/>
    <s v="Décharge"/>
    <x v="3"/>
    <s v="CONGO"/>
    <m/>
  </r>
  <r>
    <d v="2016-06-06T00:00:00"/>
    <s v="PALF/Ministère des Mines"/>
    <x v="0"/>
    <x v="1"/>
    <m/>
    <n v="150"/>
    <n v="-8555183"/>
    <s v="Junior"/>
    <s v="Décharge"/>
    <x v="3"/>
    <s v="CONGO"/>
    <m/>
  </r>
  <r>
    <d v="2016-06-06T00:00:00"/>
    <s v="Ministère des Mines/PALF"/>
    <x v="0"/>
    <x v="1"/>
    <m/>
    <n v="150"/>
    <n v="-8555333"/>
    <s v="Junior"/>
    <s v="Décharge"/>
    <x v="3"/>
    <s v="CONGO"/>
    <m/>
  </r>
  <r>
    <d v="2016-06-06T00:00:00"/>
    <s v="Achat papier Bristol"/>
    <x v="6"/>
    <x v="2"/>
    <m/>
    <n v="7000"/>
    <n v="-8562333"/>
    <s v="Junior"/>
    <s v="oui"/>
    <x v="3"/>
    <s v="CONGO"/>
    <m/>
  </r>
  <r>
    <d v="2016-06-06T00:00:00"/>
    <s v="PALF/Domicile"/>
    <x v="0"/>
    <x v="1"/>
    <m/>
    <n v="300"/>
    <n v="-8562633"/>
    <s v="Junior"/>
    <s v="Décharge"/>
    <x v="3"/>
    <s v="CONGO"/>
    <m/>
  </r>
  <r>
    <d v="2016-06-06T00:00:00"/>
    <s v="Transport local:palf-mougnali-potopoto-palf"/>
    <x v="0"/>
    <x v="3"/>
    <m/>
    <n v="3000"/>
    <n v="-8565633"/>
    <s v="i6"/>
    <s v="16.BED.06.0001"/>
    <x v="2"/>
    <s v="CONGO"/>
    <m/>
  </r>
  <r>
    <d v="2016-06-06T00:00:00"/>
    <s v="Carte recharge MTN"/>
    <x v="2"/>
    <x v="3"/>
    <m/>
    <n v="4000"/>
    <n v="-8569633"/>
    <s v="i6"/>
    <s v="16.BED.06.0004"/>
    <x v="2"/>
    <s v="CONGO"/>
    <m/>
  </r>
  <r>
    <d v="2016-06-06T00:00:00"/>
    <s v="Achat carte de recharge"/>
    <x v="2"/>
    <x v="1"/>
    <m/>
    <n v="2000"/>
    <n v="-8571633"/>
    <s v="Bérényce"/>
    <s v="16.MIA.06.0006"/>
    <x v="3"/>
    <s v="CONGO"/>
    <m/>
  </r>
  <r>
    <d v="2016-06-06T00:00:00"/>
    <s v="Billet Bzv-Pnr E8 &amp; i73x"/>
    <x v="1"/>
    <x v="3"/>
    <m/>
    <n v="72900"/>
    <n v="-8644533"/>
    <s v="Stirve"/>
    <s v="16.MOU.06.0001"/>
    <x v="2"/>
    <s v="CONGO"/>
    <m/>
  </r>
  <r>
    <d v="2016-06-07T00:00:00"/>
    <s v="Groupe Charden Farell-Sibiti(i23c)"/>
    <x v="4"/>
    <x v="2"/>
    <m/>
    <n v="1720"/>
    <n v="-8646253"/>
    <s v="Stirve"/>
    <s v="16.MOU.04.0004"/>
    <x v="2"/>
    <s v="CONGO"/>
    <m/>
  </r>
  <r>
    <d v="2016-06-07T00:00:00"/>
    <s v="SMS charges May 2016"/>
    <x v="7"/>
    <x v="2"/>
    <m/>
    <n v="2378"/>
    <n v="-8648631"/>
    <s v="UBA"/>
    <n v="60"/>
    <x v="2"/>
    <s v="CONGO"/>
    <m/>
  </r>
  <r>
    <d v="2016-06-07T00:00:00"/>
    <s v="Groupe Charden Farell-Sibiti(i23c)"/>
    <x v="4"/>
    <x v="2"/>
    <m/>
    <n v="1720"/>
    <n v="-8650351"/>
    <s v="Stirve"/>
    <s v="16.MOU.04.0004"/>
    <x v="2"/>
    <s v="CONGO"/>
    <m/>
  </r>
  <r>
    <d v="2016-06-07T00:00:00"/>
    <s v="credit mtn"/>
    <x v="2"/>
    <x v="1"/>
    <m/>
    <n v="2000"/>
    <n v="-8652351"/>
    <s v="Mésange"/>
    <s v="16.CIG.06.0002"/>
    <x v="2"/>
    <s v="CONGO"/>
    <m/>
  </r>
  <r>
    <d v="2016-06-07T00:00:00"/>
    <s v="bureau-orchidee"/>
    <x v="0"/>
    <x v="1"/>
    <m/>
    <n v="1000"/>
    <n v="-8653351"/>
    <s v="Mésange"/>
    <s v="16.CIG.06.0001"/>
    <x v="2"/>
    <s v="CONGO"/>
    <m/>
  </r>
  <r>
    <d v="2016-06-07T00:00:00"/>
    <s v="orchidee-bureau"/>
    <x v="0"/>
    <x v="1"/>
    <m/>
    <n v="1000"/>
    <n v="-8654351"/>
    <s v="Mésange"/>
    <s v="16.CIG.06.0001"/>
    <x v="2"/>
    <s v="CONGO"/>
    <m/>
  </r>
  <r>
    <d v="2016-06-07T00:00:00"/>
    <s v="Mfilou/ville-"/>
    <x v="0"/>
    <x v="3"/>
    <m/>
    <n v="2000"/>
    <n v="-8656351"/>
    <s v="i73x"/>
    <s v="Décharge"/>
    <x v="2"/>
    <s v="CONGO"/>
    <m/>
  </r>
  <r>
    <d v="2016-06-07T00:00:00"/>
    <s v="Ville / Bureau"/>
    <x v="0"/>
    <x v="3"/>
    <m/>
    <n v="1000"/>
    <n v="-8657351"/>
    <s v="i73x"/>
    <s v="Décharge"/>
    <x v="2"/>
    <s v="CONGO"/>
    <m/>
  </r>
  <r>
    <d v="2016-06-07T00:00:00"/>
    <s v="Achat Materiel"/>
    <x v="2"/>
    <x v="3"/>
    <m/>
    <n v="57000"/>
    <n v="-8714351"/>
    <s v="i73x"/>
    <s v="Décharge"/>
    <x v="2"/>
    <s v="CONGO"/>
    <m/>
  </r>
  <r>
    <d v="2016-06-07T00:00:00"/>
    <s v="Carte MTN"/>
    <x v="2"/>
    <x v="3"/>
    <m/>
    <n v="2000"/>
    <n v="-8716351"/>
    <s v="i73x"/>
    <s v="Décharge"/>
    <x v="2"/>
    <s v="CONGO"/>
    <m/>
  </r>
  <r>
    <d v="2016-06-07T00:00:00"/>
    <s v="Hotel -Fond Tie-tie  "/>
    <x v="0"/>
    <x v="3"/>
    <m/>
    <n v="2000"/>
    <n v="-8718351"/>
    <s v="i73x"/>
    <s v="Décharge"/>
    <x v="2"/>
    <s v="CONGO"/>
    <m/>
  </r>
  <r>
    <d v="2016-06-07T00:00:00"/>
    <s v="Fond Tie-tie / Quartier Revolution"/>
    <x v="0"/>
    <x v="3"/>
    <m/>
    <n v="2000"/>
    <n v="-8720351"/>
    <s v="i73x"/>
    <s v="Décharge"/>
    <x v="2"/>
    <s v="CONGO"/>
    <m/>
  </r>
  <r>
    <d v="2016-06-07T00:00:00"/>
    <s v="Repas"/>
    <x v="3"/>
    <x v="3"/>
    <m/>
    <n v="5000"/>
    <n v="-8725351"/>
    <s v="i73x"/>
    <s v="Décharge"/>
    <x v="2"/>
    <s v="CONGO"/>
    <m/>
  </r>
  <r>
    <d v="2016-06-07T00:00:00"/>
    <s v="Quartier Revolution -Packa"/>
    <x v="0"/>
    <x v="3"/>
    <m/>
    <n v="2000"/>
    <n v="-8727351"/>
    <s v="i73x"/>
    <s v="Décharge"/>
    <x v="2"/>
    <s v="CONGO"/>
    <m/>
  </r>
  <r>
    <d v="2016-06-07T00:00:00"/>
    <s v="Packa/Grand Marche"/>
    <x v="0"/>
    <x v="3"/>
    <m/>
    <n v="2000"/>
    <n v="-8729351"/>
    <s v="i73x"/>
    <s v="Décharge"/>
    <x v="2"/>
    <s v="CONGO"/>
    <m/>
  </r>
  <r>
    <d v="2016-06-07T00:00:00"/>
    <s v="Repas"/>
    <x v="11"/>
    <x v="3"/>
    <m/>
    <n v="5500"/>
    <n v="-8734851"/>
    <s v="i73x"/>
    <s v="Décharge"/>
    <x v="2"/>
    <s v="CONGO"/>
    <m/>
  </r>
  <r>
    <d v="2016-06-07T00:00:00"/>
    <s v=" Marche/Hotel"/>
    <x v="0"/>
    <x v="3"/>
    <m/>
    <n v="1500"/>
    <n v="-8736351"/>
    <s v="i73x"/>
    <s v="Décharge"/>
    <x v="2"/>
    <s v="CONGO"/>
    <m/>
  </r>
  <r>
    <d v="2016-06-07T00:00:00"/>
    <s v="BUREAU-AEROPORT"/>
    <x v="0"/>
    <x v="3"/>
    <m/>
    <n v="1000"/>
    <n v="-8737351"/>
    <s v="E8"/>
    <s v="Décharge"/>
    <x v="2"/>
    <s v="CONGO"/>
    <m/>
  </r>
  <r>
    <d v="2016-06-07T00:00:00"/>
    <s v="AEROPORT POINTE NOIRE-SOCOPRISE"/>
    <x v="0"/>
    <x v="3"/>
    <m/>
    <n v="1000"/>
    <n v="-8738351"/>
    <s v="E8"/>
    <s v="Décharge"/>
    <x v="2"/>
    <s v="CONGO"/>
    <m/>
  </r>
  <r>
    <d v="2016-06-07T00:00:00"/>
    <s v="SOCOPRISE-TIE TIE"/>
    <x v="0"/>
    <x v="3"/>
    <m/>
    <n v="2000"/>
    <n v="-8740351"/>
    <s v="E8"/>
    <s v="Décharge"/>
    <x v="2"/>
    <s v="CONGO"/>
    <m/>
  </r>
  <r>
    <d v="2016-06-07T00:00:00"/>
    <s v="TIE TIE-MARCHE FOND TIETIE"/>
    <x v="0"/>
    <x v="3"/>
    <m/>
    <n v="1000"/>
    <n v="-8741351"/>
    <s v="E8"/>
    <s v="Décharge"/>
    <x v="2"/>
    <s v="CONGO"/>
    <m/>
  </r>
  <r>
    <d v="2016-06-07T00:00:00"/>
    <s v="ACHAT BOISSON(echange avec trafiquant look)"/>
    <x v="11"/>
    <x v="3"/>
    <m/>
    <n v="3700"/>
    <n v="-8745051"/>
    <s v="E8"/>
    <s v="Décharge"/>
    <x v="2"/>
    <s v="CONGO"/>
    <m/>
  </r>
  <r>
    <d v="2016-06-07T00:00:00"/>
    <s v="ACHAT CREDIT(pour look pour contacter ses fournisseurs)"/>
    <x v="11"/>
    <x v="3"/>
    <m/>
    <n v="3000"/>
    <n v="-8748051"/>
    <s v="E8"/>
    <s v="Décharge"/>
    <x v="2"/>
    <s v="CONGO"/>
    <m/>
  </r>
  <r>
    <d v="2016-06-07T00:00:00"/>
    <s v="TRANSPORT POUR LOOK(pour faire les courses)"/>
    <x v="0"/>
    <x v="3"/>
    <m/>
    <n v="5000"/>
    <n v="-8753051"/>
    <s v="E8"/>
    <s v="Décharge"/>
    <x v="2"/>
    <s v="CONGO"/>
    <m/>
  </r>
  <r>
    <d v="2016-06-07T00:00:00"/>
    <s v="FOND TIETIE-REVOLITION"/>
    <x v="0"/>
    <x v="3"/>
    <m/>
    <n v="1000"/>
    <n v="-8754051"/>
    <s v="E8"/>
    <s v="Décharge"/>
    <x v="2"/>
    <s v="CONGO"/>
    <m/>
  </r>
  <r>
    <d v="2016-06-07T00:00:00"/>
    <s v="ACHAT BOISSON(echange avec moussa)"/>
    <x v="11"/>
    <x v="3"/>
    <m/>
    <n v="2000"/>
    <n v="-8756051"/>
    <s v="E8"/>
    <s v="Décharge"/>
    <x v="2"/>
    <s v="CONGO"/>
    <m/>
  </r>
  <r>
    <d v="2016-06-07T00:00:00"/>
    <s v="ACHAT CREDIT(pour moussa pour contacter d'autres cibles pour se renseigner sur l'ivoire)"/>
    <x v="11"/>
    <x v="3"/>
    <m/>
    <n v="2000"/>
    <n v="-8758051"/>
    <s v="E8"/>
    <s v="Décharge"/>
    <x v="2"/>
    <s v="CONGO"/>
    <m/>
  </r>
  <r>
    <d v="2016-06-07T00:00:00"/>
    <s v="REVOLUTION-SOCOPRISE"/>
    <x v="0"/>
    <x v="3"/>
    <m/>
    <n v="1500"/>
    <n v="-8759551"/>
    <s v="E8"/>
    <s v="Décharge"/>
    <x v="2"/>
    <s v="CONGO"/>
    <m/>
  </r>
  <r>
    <d v="2016-06-07T00:00:00"/>
    <s v="ACHAT CREDIT(pour levis)"/>
    <x v="11"/>
    <x v="3"/>
    <m/>
    <n v="2000"/>
    <n v="-8761551"/>
    <s v="E8"/>
    <s v="Décharge"/>
    <x v="2"/>
    <s v="CONGO"/>
    <m/>
  </r>
  <r>
    <d v="2016-06-07T00:00:00"/>
    <s v="MTN+FORFAIT INTERNET"/>
    <x v="2"/>
    <x v="3"/>
    <m/>
    <n v="3000"/>
    <n v="-8764551"/>
    <s v="E8"/>
    <s v="Oui"/>
    <x v="2"/>
    <s v="CONGO"/>
    <m/>
  </r>
  <r>
    <d v="2016-06-07T00:00:00"/>
    <s v="Taxi Hotel-Gare routière Dolisie"/>
    <x v="0"/>
    <x v="3"/>
    <m/>
    <n v="1000"/>
    <n v="-8765551"/>
    <s v="i23c"/>
    <s v="Décharge"/>
    <x v="2"/>
    <s v="CONGO"/>
    <m/>
  </r>
  <r>
    <d v="2016-06-07T00:00:00"/>
    <s v="Taxi Gare routière Dolisie-Gare routière Sibiti"/>
    <x v="0"/>
    <x v="3"/>
    <m/>
    <n v="5000"/>
    <n v="-8770551"/>
    <s v="i23c"/>
    <s v="Décharge"/>
    <x v="2"/>
    <s v="CONGO"/>
    <m/>
  </r>
  <r>
    <d v="2016-06-07T00:00:00"/>
    <s v="Taxi Grare routière Sibiti-Hotel"/>
    <x v="0"/>
    <x v="3"/>
    <m/>
    <n v="1000"/>
    <n v="-8771551"/>
    <s v="i23c"/>
    <s v="Décharge"/>
    <x v="2"/>
    <s v="CONGO"/>
    <m/>
  </r>
  <r>
    <d v="2016-06-07T00:00:00"/>
    <s v="Moto Hotel-Centre ville grand marché"/>
    <x v="0"/>
    <x v="3"/>
    <m/>
    <n v="500"/>
    <n v="-8772051"/>
    <s v="i23c"/>
    <s v="Décharge"/>
    <x v="2"/>
    <s v="CONGO"/>
    <m/>
  </r>
  <r>
    <d v="2016-06-07T00:00:00"/>
    <s v="Moto Grand maché-Hotel"/>
    <x v="0"/>
    <x v="3"/>
    <m/>
    <n v="500"/>
    <n v="-8772551"/>
    <s v="i23c"/>
    <s v="Décharge"/>
    <x v="2"/>
    <s v="CONGO"/>
    <m/>
  </r>
  <r>
    <d v="2016-06-07T00:00:00"/>
    <s v="Achat crédit MTN"/>
    <x v="2"/>
    <x v="3"/>
    <m/>
    <n v="1000"/>
    <n v="-8773551"/>
    <s v="i23c"/>
    <s v="Décharge"/>
    <x v="2"/>
    <s v="CONGO"/>
    <m/>
  </r>
  <r>
    <d v="2016-06-07T00:00:00"/>
    <s v="Ration"/>
    <x v="3"/>
    <x v="3"/>
    <m/>
    <n v="5000"/>
    <n v="-8778551"/>
    <s v="i23c"/>
    <s v="Décharge"/>
    <x v="2"/>
    <s v="CONGO"/>
    <m/>
  </r>
  <r>
    <d v="2016-06-07T00:00:00"/>
    <s v="Paiement Hotel"/>
    <x v="3"/>
    <x v="3"/>
    <m/>
    <n v="10000"/>
    <n v="-8788551"/>
    <s v="i23c"/>
    <s v="oui"/>
    <x v="2"/>
    <s v="CONGO"/>
    <m/>
  </r>
  <r>
    <d v="2016-06-07T00:00:00"/>
    <s v="Moto Hotel-Agence GFC-Hotel"/>
    <x v="0"/>
    <x v="3"/>
    <m/>
    <n v="500"/>
    <n v="-8789051"/>
    <s v="i23c"/>
    <s v="Décharge"/>
    <x v="2"/>
    <s v="CONGO"/>
    <m/>
  </r>
  <r>
    <d v="2016-06-07T00:00:00"/>
    <s v="Domicile/PALF"/>
    <x v="0"/>
    <x v="1"/>
    <m/>
    <n v="300"/>
    <n v="-8789351"/>
    <s v="Junior"/>
    <s v="Décharge"/>
    <x v="3"/>
    <s v="CONGO"/>
    <m/>
  </r>
  <r>
    <d v="2016-06-07T00:00:00"/>
    <s v="PALF/Domicile"/>
    <x v="0"/>
    <x v="1"/>
    <m/>
    <n v="300"/>
    <n v="-8789651"/>
    <s v="Junior"/>
    <s v="Décharge"/>
    <x v="3"/>
    <s v="CONGO"/>
    <m/>
  </r>
  <r>
    <d v="2016-06-07T00:00:00"/>
    <s v="Carte recharge MTN"/>
    <x v="2"/>
    <x v="3"/>
    <m/>
    <n v="1000"/>
    <n v="-8790651"/>
    <s v="i6"/>
    <s v="16.BED.06.0004"/>
    <x v="2"/>
    <s v="CONGO"/>
    <m/>
  </r>
  <r>
    <d v="2016-06-07T00:00:00"/>
    <s v="Transport local:palf-mougnali-potopoto-palf"/>
    <x v="0"/>
    <x v="3"/>
    <m/>
    <n v="3500"/>
    <n v="-8794151"/>
    <s v="i6"/>
    <s v="16.BED.06.0001"/>
    <x v="2"/>
    <s v="CONGO"/>
    <m/>
  </r>
  <r>
    <d v="2016-06-07T00:00:00"/>
    <s v="Achat carte de recharge"/>
    <x v="2"/>
    <x v="1"/>
    <m/>
    <n v="2000"/>
    <n v="-8796151"/>
    <s v="Bérényce"/>
    <s v="16.MIA.06.0006"/>
    <x v="3"/>
    <s v="CONGO"/>
    <m/>
  </r>
  <r>
    <d v="2016-06-08T00:00:00"/>
    <s v="Virement EAGLE-PPI"/>
    <x v="15"/>
    <x v="2"/>
    <n v="6559570"/>
    <m/>
    <n v="-2236581"/>
    <s v="UBA"/>
    <n v="61"/>
    <x v="2"/>
    <s v="CONGO"/>
    <m/>
  </r>
  <r>
    <d v="2016-06-08T00:00:00"/>
    <s v="credit mtn"/>
    <x v="2"/>
    <x v="1"/>
    <m/>
    <n v="2000"/>
    <n v="-2238581"/>
    <s v="Mésange"/>
    <s v="16.CIG.06.0002"/>
    <x v="2"/>
    <s v="CONGO"/>
    <m/>
  </r>
  <r>
    <d v="2016-06-08T00:00:00"/>
    <s v="bureau-parquet"/>
    <x v="0"/>
    <x v="1"/>
    <m/>
    <n v="1000"/>
    <n v="-2239581"/>
    <s v="Mésange"/>
    <s v="16.CIG.06.0001"/>
    <x v="2"/>
    <s v="CONGO"/>
    <m/>
  </r>
  <r>
    <d v="2016-06-08T00:00:00"/>
    <s v="parquet-cnss"/>
    <x v="0"/>
    <x v="1"/>
    <m/>
    <n v="1000"/>
    <n v="-2240581"/>
    <s v="Mésange"/>
    <s v="16.CIG.06.0001"/>
    <x v="2"/>
    <s v="CONGO"/>
    <m/>
  </r>
  <r>
    <d v="2016-06-08T00:00:00"/>
    <s v="cnss-wcs"/>
    <x v="0"/>
    <x v="1"/>
    <m/>
    <n v="1000"/>
    <n v="-2241581"/>
    <s v="Mésange"/>
    <s v="16.CIG.06.0001"/>
    <x v="2"/>
    <s v="CONGO"/>
    <m/>
  </r>
  <r>
    <d v="2016-06-08T00:00:00"/>
    <s v="wcs-bureau"/>
    <x v="0"/>
    <x v="1"/>
    <m/>
    <n v="1000"/>
    <n v="-2242581"/>
    <s v="Mésange"/>
    <s v="16.CIG.06.0001"/>
    <x v="2"/>
    <s v="CONGO"/>
    <m/>
  </r>
  <r>
    <d v="2016-06-08T00:00:00"/>
    <s v="Carte MTN"/>
    <x v="2"/>
    <x v="3"/>
    <m/>
    <n v="3000"/>
    <n v="-2245581"/>
    <s v="i73x"/>
    <s v="Décharge"/>
    <x v="2"/>
    <s v="CONGO"/>
    <m/>
  </r>
  <r>
    <d v="2016-06-08T00:00:00"/>
    <s v="Hotel/fon Tie-Tie"/>
    <x v="0"/>
    <x v="3"/>
    <m/>
    <n v="1000"/>
    <n v="-2246581"/>
    <s v="i73x"/>
    <s v="Décharge"/>
    <x v="2"/>
    <s v="CONGO"/>
    <m/>
  </r>
  <r>
    <d v="2016-06-08T00:00:00"/>
    <s v="Fond Tie-tie / Quartier Revolution"/>
    <x v="0"/>
    <x v="3"/>
    <m/>
    <n v="1000"/>
    <n v="-2247581"/>
    <s v="i73x"/>
    <s v="Décharge"/>
    <x v="2"/>
    <s v="CONGO"/>
    <m/>
  </r>
  <r>
    <d v="2016-06-08T00:00:00"/>
    <s v="Quartier Revolution/Aereoport"/>
    <x v="0"/>
    <x v="3"/>
    <m/>
    <n v="2000"/>
    <n v="-2249581"/>
    <s v="i73x"/>
    <s v="Décharge"/>
    <x v="2"/>
    <s v="CONGO"/>
    <m/>
  </r>
  <r>
    <d v="2016-06-08T00:00:00"/>
    <s v="Repas"/>
    <x v="11"/>
    <x v="3"/>
    <m/>
    <n v="5000"/>
    <n v="-2254581"/>
    <s v="i73x"/>
    <s v="Décharge"/>
    <x v="2"/>
    <s v="CONGO"/>
    <m/>
  </r>
  <r>
    <d v="2016-06-08T00:00:00"/>
    <s v="Repas"/>
    <x v="3"/>
    <x v="3"/>
    <m/>
    <n v="5000"/>
    <n v="-2259581"/>
    <s v="i73x"/>
    <s v="Décharge"/>
    <x v="2"/>
    <s v="CONGO"/>
    <m/>
  </r>
  <r>
    <d v="2016-06-08T00:00:00"/>
    <s v="SOCOPRISE-CENTRE VILLE"/>
    <x v="0"/>
    <x v="3"/>
    <m/>
    <n v="1000"/>
    <n v="-2260581"/>
    <s v="E8"/>
    <s v="Décharge"/>
    <x v="2"/>
    <s v="CONGO"/>
    <m/>
  </r>
  <r>
    <d v="2016-06-08T00:00:00"/>
    <s v="ACHAT CREDIT(POUR IBE)"/>
    <x v="11"/>
    <x v="3"/>
    <m/>
    <n v="2000"/>
    <n v="-2262581"/>
    <s v="E8"/>
    <s v="Décharge"/>
    <x v="2"/>
    <s v="CONGO"/>
    <m/>
  </r>
  <r>
    <d v="2016-06-08T00:00:00"/>
    <s v="CENTRE VILLE-MARCHE PLATEAU POINTE NOIRE"/>
    <x v="0"/>
    <x v="3"/>
    <m/>
    <n v="1000"/>
    <n v="-2263581"/>
    <s v="E8"/>
    <s v="Décharge"/>
    <x v="2"/>
    <s v="CONGO"/>
    <m/>
  </r>
  <r>
    <d v="2016-06-08T00:00:00"/>
    <s v="ACHAT BOISSON(echange avec blaise antiquaire)"/>
    <x v="11"/>
    <x v="3"/>
    <m/>
    <n v="3600"/>
    <n v="-2267181"/>
    <s v="E8"/>
    <s v="Décharge"/>
    <x v="2"/>
    <s v="CONGO"/>
    <m/>
  </r>
  <r>
    <d v="2016-06-08T00:00:00"/>
    <s v="MARCHE PLATEAU-MARCHE FON TETE"/>
    <x v="0"/>
    <x v="3"/>
    <m/>
    <n v="2000"/>
    <n v="-2269181"/>
    <s v="E8"/>
    <s v="Décharge"/>
    <x v="2"/>
    <s v="CONGO"/>
    <m/>
  </r>
  <r>
    <d v="2016-06-08T00:00:00"/>
    <s v="ACHAT BOISSON(pour look)"/>
    <x v="11"/>
    <x v="3"/>
    <m/>
    <n v="4100"/>
    <n v="-2273281"/>
    <s v="E8"/>
    <s v="Décharge"/>
    <x v="2"/>
    <s v="CONGO"/>
    <m/>
  </r>
  <r>
    <d v="2016-06-08T00:00:00"/>
    <s v="ACHAT CREDIT(pour look)"/>
    <x v="11"/>
    <x v="3"/>
    <m/>
    <n v="2000"/>
    <n v="-2275281"/>
    <s v="E8"/>
    <s v="Décharge"/>
    <x v="2"/>
    <s v="CONGO"/>
    <m/>
  </r>
  <r>
    <d v="2016-06-08T00:00:00"/>
    <s v="REVOLUTION-SOCOPRISE"/>
    <x v="0"/>
    <x v="3"/>
    <m/>
    <n v="1000"/>
    <n v="-2276281"/>
    <s v="E8"/>
    <s v="Décharge"/>
    <x v="2"/>
    <s v="CONGO"/>
    <m/>
  </r>
  <r>
    <d v="2016-06-08T00:00:00"/>
    <s v="ACHAT BOISSON(echange avec blaise second RDV)"/>
    <x v="11"/>
    <x v="3"/>
    <m/>
    <n v="2900"/>
    <n v="-2279181"/>
    <s v="E8"/>
    <s v="Décharge"/>
    <x v="2"/>
    <s v="CONGO"/>
    <m/>
  </r>
  <r>
    <d v="2016-06-08T00:00:00"/>
    <s v="MTN+FORFAIT INTERNET"/>
    <x v="2"/>
    <x v="3"/>
    <m/>
    <n v="3000"/>
    <n v="-2282181"/>
    <s v="E8"/>
    <s v="Oui"/>
    <x v="2"/>
    <s v="CONGO"/>
    <m/>
  </r>
  <r>
    <d v="2016-06-08T00:00:00"/>
    <s v="PAKA-SOCOPRISE"/>
    <x v="0"/>
    <x v="3"/>
    <m/>
    <n v="1000"/>
    <n v="-2283181"/>
    <s v="E8"/>
    <s v="Décharge"/>
    <x v="2"/>
    <s v="CONGO"/>
    <m/>
  </r>
  <r>
    <d v="2016-06-08T00:00:00"/>
    <s v="Taxi Hotel-Gare routière Sibiti"/>
    <x v="0"/>
    <x v="3"/>
    <m/>
    <n v="1000"/>
    <n v="-2284181"/>
    <s v="i23c"/>
    <s v="Décharge"/>
    <x v="2"/>
    <s v="CONGO"/>
    <m/>
  </r>
  <r>
    <d v="2016-06-08T00:00:00"/>
    <s v="Taxi Gare routièreSibiti-Gare routière Dolisie"/>
    <x v="0"/>
    <x v="3"/>
    <m/>
    <n v="5000"/>
    <n v="-2289181"/>
    <s v="i23c"/>
    <s v="Décharge"/>
    <x v="2"/>
    <s v="CONGO"/>
    <m/>
  </r>
  <r>
    <d v="2016-06-08T00:00:00"/>
    <s v="Taxi Gare routière Dolisie-Hotel"/>
    <x v="0"/>
    <x v="3"/>
    <m/>
    <n v="1000"/>
    <n v="-2290181"/>
    <s v="i23c"/>
    <s v="Décharge"/>
    <x v="2"/>
    <s v="CONGO"/>
    <m/>
  </r>
  <r>
    <d v="2016-06-08T00:00:00"/>
    <s v="Ration"/>
    <x v="3"/>
    <x v="3"/>
    <m/>
    <n v="5000"/>
    <n v="-2295181"/>
    <s v="i23c"/>
    <s v="Décharge"/>
    <x v="2"/>
    <s v="CONGO"/>
    <m/>
  </r>
  <r>
    <d v="2016-06-08T00:00:00"/>
    <s v="Paiement Hotel"/>
    <x v="3"/>
    <x v="3"/>
    <m/>
    <n v="15000"/>
    <n v="-2310181"/>
    <s v="i23c"/>
    <s v="oui"/>
    <x v="2"/>
    <s v="CONGO"/>
    <m/>
  </r>
  <r>
    <d v="2016-06-08T00:00:00"/>
    <s v="Taxi Hotel-Terminus Océan-hotel"/>
    <x v="0"/>
    <x v="3"/>
    <m/>
    <n v="1400"/>
    <n v="-2311581"/>
    <s v="i23c"/>
    <s v="Décharge"/>
    <x v="2"/>
    <s v="CONGO"/>
    <m/>
  </r>
  <r>
    <d v="2016-06-08T00:00:00"/>
    <s v="Domicile/PALF"/>
    <x v="0"/>
    <x v="1"/>
    <m/>
    <n v="300"/>
    <n v="-2311881"/>
    <s v="Junior"/>
    <s v="Décharge"/>
    <x v="3"/>
    <s v="CONGO"/>
    <m/>
  </r>
  <r>
    <d v="2016-06-08T00:00:00"/>
    <s v="PALF/Tribunal"/>
    <x v="0"/>
    <x v="1"/>
    <m/>
    <n v="150"/>
    <n v="-2312031"/>
    <s v="Junior"/>
    <s v="Décharge"/>
    <x v="3"/>
    <s v="CONGO"/>
    <m/>
  </r>
  <r>
    <d v="2016-06-08T00:00:00"/>
    <s v="Tribunal/PALF"/>
    <x v="0"/>
    <x v="1"/>
    <m/>
    <n v="150"/>
    <n v="-2312181"/>
    <s v="Junior"/>
    <s v="Décharge"/>
    <x v="3"/>
    <s v="CONGO"/>
    <m/>
  </r>
  <r>
    <d v="2016-06-08T00:00:00"/>
    <s v="PALF/Domicile"/>
    <x v="0"/>
    <x v="1"/>
    <m/>
    <n v="300"/>
    <n v="-2312481"/>
    <s v="Junior"/>
    <s v="Décharge"/>
    <x v="3"/>
    <s v="CONGO"/>
    <m/>
  </r>
  <r>
    <d v="2016-06-08T00:00:00"/>
    <s v="Carte recharge MTN"/>
    <x v="2"/>
    <x v="3"/>
    <m/>
    <n v="2000"/>
    <n v="-2314481"/>
    <s v="i6"/>
    <s v="16.BED.06.0004"/>
    <x v="2"/>
    <s v="CONGO"/>
    <m/>
  </r>
  <r>
    <d v="2016-06-08T00:00:00"/>
    <s v="Transport local:palf-mougnali-CHU-ouenze-total-pond djoue-mansimou-ponddjoue"/>
    <x v="0"/>
    <x v="3"/>
    <m/>
    <n v="5150"/>
    <n v="-2319631"/>
    <s v="i6"/>
    <s v="16.BED.06.0001"/>
    <x v="2"/>
    <s v="CONGO"/>
    <m/>
  </r>
  <r>
    <d v="2016-06-08T00:00:00"/>
    <s v="Achat carte de recharge"/>
    <x v="2"/>
    <x v="1"/>
    <m/>
    <n v="1000"/>
    <n v="-2320631"/>
    <s v="Bérényce"/>
    <s v="16.MIA.06.0006"/>
    <x v="3"/>
    <s v="CONGO"/>
    <m/>
  </r>
  <r>
    <d v="2016-06-09T00:00:00"/>
    <s v="Transfer fees GCF-PNR(Dixi)"/>
    <x v="7"/>
    <x v="2"/>
    <m/>
    <n v="2000"/>
    <n v="-2322631"/>
    <s v="Perrine Odier"/>
    <s v="oui "/>
    <x v="2"/>
    <s v="CONGO"/>
    <m/>
  </r>
  <r>
    <d v="2016-06-09T00:00:00"/>
    <s v="Transfer fees GCF-PNR(Dixi)"/>
    <x v="7"/>
    <x v="2"/>
    <m/>
    <n v="2000"/>
    <n v="-2324631"/>
    <s v="Perrine Odier"/>
    <s v="oui "/>
    <x v="2"/>
    <s v="CONGO"/>
    <m/>
  </r>
  <r>
    <d v="2016-06-09T00:00:00"/>
    <s v="credit mtn"/>
    <x v="2"/>
    <x v="1"/>
    <m/>
    <n v="2000"/>
    <n v="-2326631"/>
    <s v="Mésange"/>
    <s v="16.CIG.06.0002"/>
    <x v="2"/>
    <s v="CONGO"/>
    <m/>
  </r>
  <r>
    <d v="2016-06-09T00:00:00"/>
    <s v="bureau-uba"/>
    <x v="0"/>
    <x v="1"/>
    <m/>
    <n v="1000"/>
    <n v="-2327631"/>
    <s v="Mésange"/>
    <s v="16.CIG.06.0001"/>
    <x v="2"/>
    <s v="CONGO"/>
    <m/>
  </r>
  <r>
    <d v="2016-06-09T00:00:00"/>
    <s v="uba-bureau"/>
    <x v="0"/>
    <x v="1"/>
    <m/>
    <n v="1000"/>
    <n v="-2328631"/>
    <s v="Mésange"/>
    <s v="16.CIG.06.0001"/>
    <x v="2"/>
    <s v="CONGO"/>
    <m/>
  </r>
  <r>
    <d v="2016-06-09T00:00:00"/>
    <s v="Carte MTN"/>
    <x v="2"/>
    <x v="3"/>
    <m/>
    <n v="3000"/>
    <n v="-2331631"/>
    <s v="i73x"/>
    <s v="Décharge"/>
    <x v="2"/>
    <s v="CONGO"/>
    <m/>
  </r>
  <r>
    <d v="2016-06-09T00:00:00"/>
    <s v="Hotel -Marche de vounvou"/>
    <x v="0"/>
    <x v="3"/>
    <m/>
    <n v="1000"/>
    <n v="-2332631"/>
    <s v="i73x"/>
    <s v="Décharge"/>
    <x v="2"/>
    <s v="CONGO"/>
    <m/>
  </r>
  <r>
    <d v="2016-06-09T00:00:00"/>
    <s v="Marche de Vounvou/Marche- oui"/>
    <x v="0"/>
    <x v="3"/>
    <m/>
    <n v="1000"/>
    <n v="-2333631"/>
    <s v="i73x"/>
    <s v="Décharge"/>
    <x v="2"/>
    <s v="CONGO"/>
    <m/>
  </r>
  <r>
    <d v="2016-06-09T00:00:00"/>
    <s v="Repas"/>
    <x v="3"/>
    <x v="3"/>
    <m/>
    <n v="5000"/>
    <n v="-2338631"/>
    <s v="i73x"/>
    <s v="Décharge"/>
    <x v="2"/>
    <s v="CONGO"/>
    <m/>
  </r>
  <r>
    <d v="2016-06-09T00:00:00"/>
    <s v="Marche oui/marche Fond Tie-Tie"/>
    <x v="0"/>
    <x v="3"/>
    <m/>
    <n v="1500"/>
    <n v="-2340131"/>
    <s v="i73x"/>
    <s v="Décharge"/>
    <x v="2"/>
    <s v="CONGO"/>
    <m/>
  </r>
  <r>
    <d v="2016-06-09T00:00:00"/>
    <s v="Marche fond tie-tie/hotel"/>
    <x v="0"/>
    <x v="3"/>
    <m/>
    <n v="1500"/>
    <n v="-2341631"/>
    <s v="i73x"/>
    <s v="Décharge"/>
    <x v="2"/>
    <s v="CONGO"/>
    <m/>
  </r>
  <r>
    <d v="2016-06-09T00:00:00"/>
    <s v="SOCOPRISE-MARCHE FON TETE"/>
    <x v="0"/>
    <x v="3"/>
    <m/>
    <n v="1500"/>
    <n v="-2343131"/>
    <s v="E8"/>
    <s v="Décharge"/>
    <x v="2"/>
    <s v="CONGO"/>
    <m/>
  </r>
  <r>
    <d v="2016-06-09T00:00:00"/>
    <s v="ACHAT BOISSON(pour look et mvouma)"/>
    <x v="11"/>
    <x v="3"/>
    <m/>
    <n v="4700"/>
    <n v="-2347831"/>
    <s v="E8"/>
    <s v="Décharge"/>
    <x v="2"/>
    <s v="CONGO"/>
    <m/>
  </r>
  <r>
    <d v="2016-06-09T00:00:00"/>
    <s v="MARCHE FON TETE-MAISON LOOK"/>
    <x v="0"/>
    <x v="3"/>
    <m/>
    <n v="1000"/>
    <n v="-2348831"/>
    <s v="E8"/>
    <s v="Décharge"/>
    <x v="2"/>
    <s v="CONGO"/>
    <m/>
  </r>
  <r>
    <d v="2016-06-09T00:00:00"/>
    <s v="ACHAT BOISSON ET REPAS(pour look et mvouama après avoir vu les peaux)"/>
    <x v="11"/>
    <x v="3"/>
    <m/>
    <n v="8750"/>
    <n v="-2357581"/>
    <s v="E8"/>
    <s v="Décharge"/>
    <x v="2"/>
    <s v="CONGO"/>
    <m/>
  </r>
  <r>
    <d v="2016-06-09T00:00:00"/>
    <s v="ACHAT CREDIT(pour look et mvouma pour maintenir le contact avec les proprietaire des peaux)"/>
    <x v="11"/>
    <x v="3"/>
    <m/>
    <n v="4000"/>
    <n v="-2361581"/>
    <s v="E8"/>
    <s v="Décharge"/>
    <x v="2"/>
    <s v="CONGO"/>
    <m/>
  </r>
  <r>
    <d v="2016-06-09T00:00:00"/>
    <s v="TRANSPORT POUR MVOUAMA ET LOOK"/>
    <x v="11"/>
    <x v="3"/>
    <m/>
    <n v="5000"/>
    <n v="-2366581"/>
    <s v="E8"/>
    <s v="Décharge"/>
    <x v="2"/>
    <s v="CONGO"/>
    <m/>
  </r>
  <r>
    <d v="2016-06-09T00:00:00"/>
    <s v="TIE TIE-SOCOPRISE"/>
    <x v="0"/>
    <x v="3"/>
    <m/>
    <n v="1500"/>
    <n v="-2368081"/>
    <s v="E8"/>
    <s v="Décharge"/>
    <x v="2"/>
    <s v="CONGO"/>
    <m/>
  </r>
  <r>
    <d v="2016-06-09T00:00:00"/>
    <s v="MTN+FORFAIT INTERNET"/>
    <x v="2"/>
    <x v="3"/>
    <m/>
    <n v="3000"/>
    <n v="-2371081"/>
    <s v="E8"/>
    <s v="Oui"/>
    <x v="2"/>
    <s v="CONGO"/>
    <m/>
  </r>
  <r>
    <d v="2016-06-09T00:00:00"/>
    <s v="SOCOPRISE-ROUTE BASE-SOCOPRISE"/>
    <x v="0"/>
    <x v="3"/>
    <m/>
    <n v="2000"/>
    <n v="-2373081"/>
    <s v="E8"/>
    <s v="Décharge"/>
    <x v="2"/>
    <s v="CONGO"/>
    <m/>
  </r>
  <r>
    <d v="2016-06-09T00:00:00"/>
    <s v="Achat billet Océan Dolisie-Brazzaville"/>
    <x v="0"/>
    <x v="3"/>
    <m/>
    <n v="11000"/>
    <n v="-2384081"/>
    <s v="i23c"/>
    <s v="Décharge"/>
    <x v="2"/>
    <s v="CONGO"/>
    <m/>
  </r>
  <r>
    <d v="2016-06-09T00:00:00"/>
    <s v="Taxi Hotel-Terminus Océan "/>
    <x v="0"/>
    <x v="3"/>
    <m/>
    <n v="700"/>
    <n v="-2384781"/>
    <s v="i23c"/>
    <s v="Décharge"/>
    <x v="2"/>
    <s v="CONGO"/>
    <m/>
  </r>
  <r>
    <d v="2016-06-09T00:00:00"/>
    <s v="Taxi Terminus Océan à Brazzaville-Maison"/>
    <x v="0"/>
    <x v="3"/>
    <m/>
    <n v="1000"/>
    <n v="-2385781"/>
    <s v="i23c"/>
    <s v="Décharge"/>
    <x v="2"/>
    <s v="CONGO"/>
    <m/>
  </r>
  <r>
    <d v="2016-06-09T00:00:00"/>
    <s v="Domicile/PALF"/>
    <x v="0"/>
    <x v="1"/>
    <m/>
    <n v="300"/>
    <n v="-2386081"/>
    <s v="Junior"/>
    <s v="Décharge"/>
    <x v="3"/>
    <s v="CONGO"/>
    <m/>
  </r>
  <r>
    <d v="2016-06-09T00:00:00"/>
    <s v="PALF/Domicile"/>
    <x v="0"/>
    <x v="1"/>
    <m/>
    <n v="300"/>
    <n v="-2386381"/>
    <s v="Junior"/>
    <s v="Décharge"/>
    <x v="3"/>
    <s v="CONGO"/>
    <m/>
  </r>
  <r>
    <d v="2016-06-09T00:00:00"/>
    <s v="Carte recharge MTN"/>
    <x v="2"/>
    <x v="3"/>
    <m/>
    <n v="2000"/>
    <n v="-2388381"/>
    <s v="i6"/>
    <s v="16.BED.06.0004"/>
    <x v="2"/>
    <s v="CONGO"/>
    <m/>
  </r>
  <r>
    <d v="2016-06-09T00:00:00"/>
    <s v="Achat carte de recharge"/>
    <x v="2"/>
    <x v="1"/>
    <m/>
    <n v="1000"/>
    <n v="-2389381"/>
    <s v="Bérényce"/>
    <s v="16.MIA.06.0006"/>
    <x v="3"/>
    <s v="CONGO"/>
    <m/>
  </r>
  <r>
    <d v="2016-06-10T00:00:00"/>
    <s v="Carte MTN"/>
    <x v="2"/>
    <x v="3"/>
    <m/>
    <n v="3000"/>
    <n v="-2392381"/>
    <s v="i73x"/>
    <s v="Décharge"/>
    <x v="2"/>
    <s v="CONGO"/>
    <m/>
  </r>
  <r>
    <d v="2016-06-10T00:00:00"/>
    <s v="Hotel / Marché oui"/>
    <x v="0"/>
    <x v="3"/>
    <m/>
    <n v="1500"/>
    <n v="-2393881"/>
    <s v="i73x"/>
    <s v="Décharge"/>
    <x v="2"/>
    <s v="CONGO"/>
    <m/>
  </r>
  <r>
    <d v="2016-06-10T00:00:00"/>
    <s v="Marche oui/hotel"/>
    <x v="2"/>
    <x v="3"/>
    <m/>
    <n v="1000"/>
    <n v="-2394881"/>
    <s v="i73x"/>
    <s v="Décharge"/>
    <x v="2"/>
    <s v="CONGO"/>
    <m/>
  </r>
  <r>
    <d v="2016-06-10T00:00:00"/>
    <s v="Repas"/>
    <x v="3"/>
    <x v="3"/>
    <m/>
    <n v="5000"/>
    <n v="-2399881"/>
    <s v="i73x"/>
    <s v="Décharge"/>
    <x v="2"/>
    <s v="CONGO"/>
    <m/>
  </r>
  <r>
    <d v="2016-06-10T00:00:00"/>
    <s v="Hotel /fond Tie-Tie/"/>
    <x v="0"/>
    <x v="3"/>
    <m/>
    <n v="1500"/>
    <n v="-2401381"/>
    <s v="i73x"/>
    <s v="Décharge"/>
    <x v="2"/>
    <s v="CONGO"/>
    <m/>
  </r>
  <r>
    <d v="2016-06-10T00:00:00"/>
    <s v="Fond Tie-tie / Patra"/>
    <x v="0"/>
    <x v="3"/>
    <m/>
    <n v="2000"/>
    <n v="-2403381"/>
    <s v="i73x"/>
    <s v="Décharge"/>
    <x v="2"/>
    <s v="CONGO"/>
    <m/>
  </r>
  <r>
    <d v="2016-06-10T00:00:00"/>
    <s v="Patra /PACKA"/>
    <x v="0"/>
    <x v="3"/>
    <m/>
    <n v="2000"/>
    <n v="-2405381"/>
    <s v="i73x"/>
    <s v="Décharge"/>
    <x v="2"/>
    <s v="CONGO"/>
    <m/>
  </r>
  <r>
    <d v="2016-06-10T00:00:00"/>
    <s v="Packa/Quartier Revolution"/>
    <x v="0"/>
    <x v="3"/>
    <m/>
    <n v="2000"/>
    <n v="-2407381"/>
    <s v="i73x"/>
    <s v="Décharge"/>
    <x v="2"/>
    <s v="CONGO"/>
    <m/>
  </r>
  <r>
    <d v="2016-06-10T00:00:00"/>
    <s v="Boisson"/>
    <x v="11"/>
    <x v="3"/>
    <m/>
    <n v="2000"/>
    <n v="-2409381"/>
    <s v="i73x"/>
    <s v="Décharge"/>
    <x v="2"/>
    <s v="CONGO"/>
    <m/>
  </r>
  <r>
    <d v="2016-06-10T00:00:00"/>
    <s v="Quartier Revolution /hotel"/>
    <x v="0"/>
    <x v="3"/>
    <m/>
    <n v="1000"/>
    <n v="-2410381"/>
    <s v="i73x"/>
    <s v="Décharge"/>
    <x v="2"/>
    <s v="CONGO"/>
    <m/>
  </r>
  <r>
    <d v="2016-06-10T00:00:00"/>
    <s v="Domicile/Aeroport"/>
    <x v="0"/>
    <x v="1"/>
    <m/>
    <n v="1000"/>
    <n v="-2411381"/>
    <s v="Junior"/>
    <s v="Décharge"/>
    <x v="3"/>
    <s v="CONGO"/>
    <m/>
  </r>
  <r>
    <d v="2016-06-10T00:00:00"/>
    <s v="Aeroport/PALF"/>
    <x v="0"/>
    <x v="1"/>
    <m/>
    <n v="1000"/>
    <n v="-2412381"/>
    <s v="Junior"/>
    <s v="Décharge"/>
    <x v="3"/>
    <s v="CONGO"/>
    <m/>
  </r>
  <r>
    <d v="2016-06-10T00:00:00"/>
    <s v="PALF/Aeroport"/>
    <x v="0"/>
    <x v="1"/>
    <m/>
    <n v="1000"/>
    <n v="-2413381"/>
    <s v="Junior"/>
    <s v="Décharge"/>
    <x v="3"/>
    <s v="CONGO"/>
    <m/>
  </r>
  <r>
    <d v="2016-06-10T00:00:00"/>
    <s v="Achat billet Perrine"/>
    <x v="1"/>
    <x v="0"/>
    <m/>
    <n v="42850"/>
    <n v="-2456231"/>
    <s v="Junior"/>
    <s v="oui"/>
    <x v="3"/>
    <s v="CONGO"/>
    <m/>
  </r>
  <r>
    <d v="2016-06-10T00:00:00"/>
    <s v="Achat billet Junior"/>
    <x v="1"/>
    <x v="1"/>
    <m/>
    <n v="42850"/>
    <n v="-2499081"/>
    <s v="Junior"/>
    <s v="oui"/>
    <x v="3"/>
    <s v="CONGO"/>
    <m/>
  </r>
  <r>
    <d v="2016-06-10T00:00:00"/>
    <s v="Aeroport/PALF"/>
    <x v="0"/>
    <x v="1"/>
    <m/>
    <n v="1000"/>
    <n v="-2500081"/>
    <s v="Junior"/>
    <s v="Décharge"/>
    <x v="3"/>
    <s v="CONGO"/>
    <m/>
  </r>
  <r>
    <d v="2016-06-10T00:00:00"/>
    <s v="PALF/Domicile"/>
    <x v="0"/>
    <x v="1"/>
    <m/>
    <n v="300"/>
    <n v="-2500381"/>
    <s v="Junior"/>
    <s v="Décharge"/>
    <x v="3"/>
    <s v="CONGO"/>
    <m/>
  </r>
  <r>
    <d v="2016-06-10T00:00:00"/>
    <s v="Domicile/Aeroport"/>
    <x v="0"/>
    <x v="1"/>
    <m/>
    <n v="1000"/>
    <n v="-2501381"/>
    <s v="Junior"/>
    <s v="Décharge"/>
    <x v="3"/>
    <s v="CONGO"/>
    <m/>
  </r>
  <r>
    <d v="2016-06-10T00:00:00"/>
    <s v="Carte de credit"/>
    <x v="2"/>
    <x v="1"/>
    <m/>
    <n v="1000"/>
    <n v="-2502381"/>
    <s v="Junior"/>
    <s v="Décharge"/>
    <x v="3"/>
    <s v="CONGO"/>
    <m/>
  </r>
  <r>
    <d v="2016-06-10T00:00:00"/>
    <s v="Ration journalière"/>
    <x v="8"/>
    <x v="1"/>
    <m/>
    <n v="2500"/>
    <n v="-2504881"/>
    <s v="Junior"/>
    <s v="Décharge"/>
    <x v="3"/>
    <s v="CONGO"/>
    <m/>
  </r>
  <r>
    <d v="2016-06-10T00:00:00"/>
    <s v="Achat carte internet modem-E8"/>
    <x v="5"/>
    <x v="3"/>
    <m/>
    <n v="2000"/>
    <n v="-2506881"/>
    <s v="Junior"/>
    <s v="Décharge"/>
    <x v="2"/>
    <s v="CONGO"/>
    <m/>
  </r>
  <r>
    <d v="2016-06-10T00:00:00"/>
    <s v="Carte recharge MTN"/>
    <x v="2"/>
    <x v="3"/>
    <m/>
    <n v="2000"/>
    <n v="-2508881"/>
    <s v="i6"/>
    <s v="16.BED.06.0004"/>
    <x v="2"/>
    <s v="CONGO"/>
    <m/>
  </r>
  <r>
    <d v="2016-06-10T00:00:00"/>
    <s v="Carte de recharge MTN-Stirve"/>
    <x v="2"/>
    <x v="0"/>
    <m/>
    <n v="1000"/>
    <n v="-2509881"/>
    <s v="Stirve "/>
    <s v="16.TEL.06.0002"/>
    <x v="2"/>
    <s v="CONGO"/>
    <m/>
  </r>
  <r>
    <d v="2016-06-10T00:00:00"/>
    <s v="Bureau &gt; aéroport "/>
    <x v="0"/>
    <x v="0"/>
    <m/>
    <n v="500"/>
    <n v="-2510381"/>
    <s v="Perrine Odier"/>
    <s v="Décharge"/>
    <x v="2"/>
    <s v="CONGO"/>
    <m/>
  </r>
  <r>
    <d v="2016-06-10T00:00:00"/>
    <s v="Carte MTN"/>
    <x v="2"/>
    <x v="3"/>
    <m/>
    <n v="3000"/>
    <n v="-2513381"/>
    <s v="i73x"/>
    <s v="Décharge"/>
    <x v="2"/>
    <s v="CONGO"/>
    <m/>
  </r>
  <r>
    <d v="2016-06-10T00:00:00"/>
    <s v="Hotel / Marché oui"/>
    <x v="0"/>
    <x v="3"/>
    <m/>
    <n v="1500"/>
    <n v="-2514881"/>
    <s v="i73x"/>
    <s v="Décharge"/>
    <x v="2"/>
    <s v="CONGO"/>
    <m/>
  </r>
  <r>
    <d v="2016-06-10T00:00:00"/>
    <s v="Marche oui/hotel"/>
    <x v="2"/>
    <x v="3"/>
    <m/>
    <n v="1000"/>
    <n v="-2515881"/>
    <s v="i73x"/>
    <s v="Décharge"/>
    <x v="2"/>
    <s v="CONGO"/>
    <m/>
  </r>
  <r>
    <d v="2016-06-10T00:00:00"/>
    <s v="Repas"/>
    <x v="3"/>
    <x v="3"/>
    <m/>
    <n v="5000"/>
    <n v="-2520881"/>
    <s v="i73x"/>
    <s v="Décharge"/>
    <x v="2"/>
    <s v="CONGO"/>
    <m/>
  </r>
  <r>
    <d v="2016-06-10T00:00:00"/>
    <s v="Hotel /fond Tie-Tie/"/>
    <x v="0"/>
    <x v="3"/>
    <m/>
    <n v="1500"/>
    <n v="-2522381"/>
    <s v="i73x"/>
    <s v="Décharge"/>
    <x v="2"/>
    <s v="CONGO"/>
    <m/>
  </r>
  <r>
    <d v="2016-06-10T00:00:00"/>
    <s v="Fond Tie-tie / Patra"/>
    <x v="0"/>
    <x v="3"/>
    <m/>
    <n v="2000"/>
    <n v="-2524381"/>
    <s v="i73x"/>
    <s v="Décharge"/>
    <x v="2"/>
    <s v="CONGO"/>
    <m/>
  </r>
  <r>
    <d v="2016-06-10T00:00:00"/>
    <s v="Patra /PACKA"/>
    <x v="0"/>
    <x v="3"/>
    <m/>
    <n v="2000"/>
    <n v="-2526381"/>
    <s v="i73x"/>
    <s v="Décharge"/>
    <x v="2"/>
    <s v="CONGO"/>
    <m/>
  </r>
  <r>
    <d v="2016-06-10T00:00:00"/>
    <s v="Packa/Quartier Revolution"/>
    <x v="0"/>
    <x v="3"/>
    <m/>
    <n v="2000"/>
    <n v="-2528381"/>
    <s v="i73x"/>
    <s v="Décharge"/>
    <x v="2"/>
    <s v="CONGO"/>
    <m/>
  </r>
  <r>
    <d v="2016-06-10T00:00:00"/>
    <s v="Boisson"/>
    <x v="11"/>
    <x v="3"/>
    <m/>
    <n v="2000"/>
    <n v="-2530381"/>
    <s v="i73x"/>
    <s v="Décharge"/>
    <x v="2"/>
    <s v="CONGO"/>
    <m/>
  </r>
  <r>
    <d v="2016-06-10T00:00:00"/>
    <s v="Quartier Revolution /hotel"/>
    <x v="0"/>
    <x v="3"/>
    <m/>
    <n v="1000"/>
    <n v="-2531381"/>
    <s v="i73x"/>
    <s v="Décharge"/>
    <x v="2"/>
    <s v="CONGO"/>
    <m/>
  </r>
  <r>
    <d v="2016-06-10T00:00:00"/>
    <s v="SOCOPRISE-MPAKA"/>
    <x v="0"/>
    <x v="3"/>
    <m/>
    <n v="2000"/>
    <n v="-2533381"/>
    <s v="E8"/>
    <s v="Décharge"/>
    <x v="2"/>
    <s v="CONGO"/>
    <m/>
  </r>
  <r>
    <d v="2016-06-10T00:00:00"/>
    <s v="ACHAT BOISSON(pour mvouama)"/>
    <x v="11"/>
    <x v="3"/>
    <m/>
    <n v="4700"/>
    <n v="-2538081"/>
    <s v="E8"/>
    <s v="Décharge"/>
    <x v="2"/>
    <s v="CONGO"/>
    <m/>
  </r>
  <r>
    <d v="2016-06-10T00:00:00"/>
    <s v="ACHAT CREDIT(pour mvouama de contacter les fournisseurs de brazza)"/>
    <x v="11"/>
    <x v="3"/>
    <m/>
    <n v="2000"/>
    <n v="-2540081"/>
    <s v="E8"/>
    <s v="Décharge"/>
    <x v="2"/>
    <s v="CONGO"/>
    <m/>
  </r>
  <r>
    <d v="2016-06-10T00:00:00"/>
    <s v="MPAKA-SOCOPRISE"/>
    <x v="0"/>
    <x v="3"/>
    <m/>
    <n v="1500"/>
    <n v="-2541581"/>
    <s v="E8"/>
    <s v="Décharge"/>
    <x v="2"/>
    <s v="CONGO"/>
    <m/>
  </r>
  <r>
    <d v="2016-06-10T00:00:00"/>
    <s v="MTN+FORFAIT INTERNET"/>
    <x v="2"/>
    <x v="3"/>
    <m/>
    <n v="5000"/>
    <n v="-2546581"/>
    <s v="E8"/>
    <s v="Oui"/>
    <x v="2"/>
    <s v="CONGO"/>
    <m/>
  </r>
  <r>
    <d v="2016-06-11T00:00:00"/>
    <s v="Groupe Charden Farell-PNR (Bérényce)"/>
    <x v="4"/>
    <x v="2"/>
    <m/>
    <n v="20000"/>
    <n v="-2566581"/>
    <s v="Stirve"/>
    <s v="16.MOU.06.0004"/>
    <x v="2"/>
    <s v="CONGO"/>
    <m/>
  </r>
  <r>
    <d v="2016-06-11T00:00:00"/>
    <s v="Carte MTN"/>
    <x v="2"/>
    <x v="3"/>
    <m/>
    <n v="3000"/>
    <n v="-2569581"/>
    <s v="i73x"/>
    <s v="Décharge"/>
    <x v="2"/>
    <s v="CONGO"/>
    <m/>
  </r>
  <r>
    <d v="2016-06-11T00:00:00"/>
    <s v="Repas"/>
    <x v="3"/>
    <x v="3"/>
    <m/>
    <n v="5000"/>
    <n v="-2574581"/>
    <s v="i73x"/>
    <s v="Décharge"/>
    <x v="2"/>
    <s v="CONGO"/>
    <m/>
  </r>
  <r>
    <d v="2016-06-11T00:00:00"/>
    <s v="Hotel /Aeroport"/>
    <x v="0"/>
    <x v="3"/>
    <m/>
    <n v="1000"/>
    <n v="-2575581"/>
    <s v="i73x"/>
    <s v="Décharge"/>
    <x v="2"/>
    <s v="CONGO"/>
    <m/>
  </r>
  <r>
    <d v="2016-06-11T00:00:00"/>
    <s v="Aeroport/patra"/>
    <x v="0"/>
    <x v="3"/>
    <m/>
    <n v="2500"/>
    <n v="-2578081"/>
    <s v="i73x"/>
    <s v="Décharge"/>
    <x v="2"/>
    <s v="CONGO"/>
    <m/>
  </r>
  <r>
    <d v="2016-06-11T00:00:00"/>
    <s v="Patra / tietie"/>
    <x v="0"/>
    <x v="3"/>
    <m/>
    <n v="1500"/>
    <n v="-2579581"/>
    <s v="i73x"/>
    <s v="Décharge"/>
    <x v="2"/>
    <s v="CONGO"/>
    <m/>
  </r>
  <r>
    <d v="2016-06-11T00:00:00"/>
    <s v="Tietie/Paka"/>
    <x v="0"/>
    <x v="3"/>
    <m/>
    <n v="2000"/>
    <n v="-2581581"/>
    <s v="i73x"/>
    <s v="Décharge"/>
    <x v="2"/>
    <s v="CONGO"/>
    <m/>
  </r>
  <r>
    <d v="2016-06-11T00:00:00"/>
    <s v="Paka /fond Tietie"/>
    <x v="0"/>
    <x v="3"/>
    <m/>
    <n v="2000"/>
    <n v="-2583581"/>
    <s v="i73x"/>
    <s v="Décharge"/>
    <x v="2"/>
    <s v="CONGO"/>
    <m/>
  </r>
  <r>
    <d v="2016-06-11T00:00:00"/>
    <s v="Fon-tietie/Aeroport"/>
    <x v="0"/>
    <x v="3"/>
    <m/>
    <n v="2000"/>
    <n v="-2585581"/>
    <s v="i73x"/>
    <s v="Décharge"/>
    <x v="2"/>
    <s v="CONGO"/>
    <m/>
  </r>
  <r>
    <d v="2016-06-11T00:00:00"/>
    <s v="Aeroport/ Hotel"/>
    <x v="0"/>
    <x v="3"/>
    <m/>
    <n v="1000"/>
    <n v="-2586581"/>
    <s v="i73x"/>
    <s v="Décharge"/>
    <x v="2"/>
    <s v="CONGO"/>
    <m/>
  </r>
  <r>
    <d v="2016-06-11T00:00:00"/>
    <s v="Taxi Domicile-UBA-Domicile"/>
    <x v="0"/>
    <x v="0"/>
    <m/>
    <n v="4000"/>
    <n v="-2590581"/>
    <s v="Stirve "/>
    <s v="16.MOU.06.0001"/>
    <x v="2"/>
    <s v="CONGO"/>
    <m/>
  </r>
  <r>
    <d v="2016-06-11T00:00:00"/>
    <s v="Groupe Charden Farell-PNR (Bérényce)"/>
    <x v="4"/>
    <x v="2"/>
    <m/>
    <n v="20000"/>
    <n v="-2610581"/>
    <s v="Stirve"/>
    <s v="16.MOU.06.0004"/>
    <x v="2"/>
    <s v="CONGO"/>
    <m/>
  </r>
  <r>
    <d v="2016-06-11T00:00:00"/>
    <s v="Bonus Opération (4 gendarmes lors de l'opération des peaux de panthères+ queue Elephants)"/>
    <x v="10"/>
    <x v="7"/>
    <m/>
    <n v="40000"/>
    <n v="-2650581"/>
    <s v="Perrine Odier"/>
    <s v="oui "/>
    <x v="2"/>
    <s v="CONGO"/>
    <m/>
  </r>
  <r>
    <d v="2016-06-11T00:00:00"/>
    <s v="2 Taxis opérations arrestation de l'Hotel Aiwa au Poste Central de la gendarmerie "/>
    <x v="0"/>
    <x v="7"/>
    <m/>
    <n v="4000"/>
    <n v="-2654581"/>
    <s v="Perrine Odier"/>
    <s v="Décharge"/>
    <x v="2"/>
    <s v="CONGO"/>
    <m/>
  </r>
  <r>
    <d v="2016-06-11T00:00:00"/>
    <s v="Carte MTN"/>
    <x v="2"/>
    <x v="3"/>
    <m/>
    <n v="3000"/>
    <n v="-2657581"/>
    <s v="i73x"/>
    <s v="Décharge"/>
    <x v="2"/>
    <s v="CONGO"/>
    <m/>
  </r>
  <r>
    <d v="2016-06-11T00:00:00"/>
    <s v="Repas"/>
    <x v="3"/>
    <x v="3"/>
    <m/>
    <n v="5000"/>
    <n v="-2662581"/>
    <s v="i73x"/>
    <s v="Décharge"/>
    <x v="2"/>
    <s v="CONGO"/>
    <m/>
  </r>
  <r>
    <d v="2016-06-11T00:00:00"/>
    <s v="Hotel /Aeroport"/>
    <x v="0"/>
    <x v="3"/>
    <m/>
    <n v="1000"/>
    <n v="-2663581"/>
    <s v="i73x"/>
    <s v="Décharge"/>
    <x v="2"/>
    <s v="CONGO"/>
    <m/>
  </r>
  <r>
    <d v="2016-06-11T00:00:00"/>
    <s v="Aeroport/patra"/>
    <x v="0"/>
    <x v="3"/>
    <m/>
    <n v="2500"/>
    <n v="-2666081"/>
    <s v="i73x"/>
    <s v="Décharge"/>
    <x v="2"/>
    <s v="CONGO"/>
    <m/>
  </r>
  <r>
    <d v="2016-06-11T00:00:00"/>
    <s v="Patra / tietie"/>
    <x v="0"/>
    <x v="3"/>
    <m/>
    <n v="1500"/>
    <n v="-2667581"/>
    <s v="i73x"/>
    <s v="Décharge"/>
    <x v="2"/>
    <s v="CONGO"/>
    <m/>
  </r>
  <r>
    <d v="2016-06-11T00:00:00"/>
    <s v="Tietie/Paka"/>
    <x v="0"/>
    <x v="3"/>
    <m/>
    <n v="2000"/>
    <n v="-2669581"/>
    <s v="i73x"/>
    <s v="Décharge"/>
    <x v="2"/>
    <s v="CONGO"/>
    <m/>
  </r>
  <r>
    <d v="2016-06-11T00:00:00"/>
    <s v="Paka /fond Tietie"/>
    <x v="0"/>
    <x v="3"/>
    <m/>
    <n v="2000"/>
    <n v="-2671581"/>
    <s v="i73x"/>
    <s v="Décharge"/>
    <x v="2"/>
    <s v="CONGO"/>
    <m/>
  </r>
  <r>
    <d v="2016-06-11T00:00:00"/>
    <s v="Fon-tietie/Aeroport"/>
    <x v="0"/>
    <x v="3"/>
    <m/>
    <n v="2000"/>
    <n v="-2673581"/>
    <s v="i73x"/>
    <s v="Décharge"/>
    <x v="2"/>
    <s v="CONGO"/>
    <m/>
  </r>
  <r>
    <d v="2016-06-11T00:00:00"/>
    <s v="Aeroport/ Hotel"/>
    <x v="0"/>
    <x v="3"/>
    <m/>
    <n v="1000"/>
    <n v="-2674581"/>
    <s v="i73x"/>
    <s v="Décharge"/>
    <x v="2"/>
    <s v="CONGO"/>
    <m/>
  </r>
  <r>
    <d v="2016-06-11T00:00:00"/>
    <s v="SOCOPRISE-YES CLUB"/>
    <x v="0"/>
    <x v="3"/>
    <m/>
    <n v="1000"/>
    <n v="-2675581"/>
    <s v="E8"/>
    <s v="Décharge"/>
    <x v="2"/>
    <s v="CONGO"/>
    <m/>
  </r>
  <r>
    <d v="2016-06-11T00:00:00"/>
    <s v="ACHAT BOISSON au restaurant chinois yes club(pour trafiquant edmond et complice)"/>
    <x v="11"/>
    <x v="3"/>
    <m/>
    <n v="9000"/>
    <n v="-2684581"/>
    <s v="E8"/>
    <s v="Décharge"/>
    <x v="2"/>
    <s v="CONGO"/>
    <m/>
  </r>
  <r>
    <d v="2016-06-11T00:00:00"/>
    <s v="YES CLUB-SOCOPRISE"/>
    <x v="0"/>
    <x v="3"/>
    <m/>
    <n v="1000"/>
    <n v="-2685581"/>
    <s v="E8"/>
    <s v="Décharge"/>
    <x v="2"/>
    <s v="CONGO"/>
    <m/>
  </r>
  <r>
    <d v="2016-06-11T00:00:00"/>
    <s v="TRANSPORT POUR EDMOND CIBLE"/>
    <x v="0"/>
    <x v="3"/>
    <m/>
    <n v="2000"/>
    <n v="-2687581"/>
    <s v="E8"/>
    <s v="Décharge"/>
    <x v="2"/>
    <s v="CONGO"/>
    <m/>
  </r>
  <r>
    <d v="2016-06-11T00:00:00"/>
    <s v="MTN+FORFAIT INTERNET"/>
    <x v="2"/>
    <x v="3"/>
    <m/>
    <n v="3000"/>
    <n v="-2690581"/>
    <s v="E8"/>
    <s v="Oui"/>
    <x v="2"/>
    <s v="CONGO"/>
    <m/>
  </r>
  <r>
    <d v="2016-06-11T00:00:00"/>
    <s v="CHAMBRE D'HOTEL à POINTE NOIRE(pour opération)"/>
    <x v="3"/>
    <x v="3"/>
    <m/>
    <n v="20000"/>
    <n v="-2710581"/>
    <s v="E8"/>
    <s v="Oui"/>
    <x v="2"/>
    <s v="CONGO"/>
    <m/>
  </r>
  <r>
    <d v="2016-06-11T00:00:00"/>
    <s v="Maison-bureau-TAC-maison-aeroport"/>
    <x v="0"/>
    <x v="1"/>
    <m/>
    <n v="4000"/>
    <n v="-2714581"/>
    <s v="Bérényce"/>
    <s v="16.MIA.06.0001"/>
    <x v="3"/>
    <s v="CONGO"/>
    <m/>
  </r>
  <r>
    <d v="2016-06-11T00:00:00"/>
    <s v="Aeroport-hotel-gendarmerie-depot prisonnier-gendarmerie-hotel-visite geole-hotel"/>
    <x v="0"/>
    <x v="1"/>
    <m/>
    <n v="6000"/>
    <n v="-2720581"/>
    <s v="Bérényce"/>
    <s v="16.MIA.06.0001"/>
    <x v="3"/>
    <s v="CONGO"/>
    <m/>
  </r>
  <r>
    <d v="2016-06-11T00:00:00"/>
    <s v="Achat billet d'avion"/>
    <x v="0"/>
    <x v="1"/>
    <m/>
    <n v="39950"/>
    <n v="-2760531"/>
    <s v="Bérényce"/>
    <s v="16.MIA.06.0001"/>
    <x v="3"/>
    <s v="CONGO"/>
    <m/>
  </r>
  <r>
    <d v="2016-06-11T00:00:00"/>
    <s v="Achat carte de recharge"/>
    <x v="2"/>
    <x v="1"/>
    <m/>
    <n v="2000"/>
    <n v="-2762531"/>
    <s v="Bérényce"/>
    <s v="16.MIA.06.0006"/>
    <x v="3"/>
    <s v="CONGO"/>
    <m/>
  </r>
  <r>
    <d v="2016-06-11T00:00:00"/>
    <s v="Food allowance"/>
    <x v="3"/>
    <x v="1"/>
    <m/>
    <n v="5000"/>
    <n v="-2767531"/>
    <s v="Bérényce"/>
    <s v="16.MIA.06.0003"/>
    <x v="3"/>
    <s v="CONGO"/>
    <m/>
  </r>
  <r>
    <d v="2016-06-11T00:00:00"/>
    <s v="Food allowance"/>
    <x v="17"/>
    <x v="1"/>
    <m/>
    <n v="5000"/>
    <n v="-2772531"/>
    <s v="Bérényce"/>
    <s v="16.MIA.06.0003"/>
    <x v="3"/>
    <s v="CONGO"/>
    <m/>
  </r>
  <r>
    <d v="2016-06-12T00:00:00"/>
    <s v="Hotel/  Aeroport"/>
    <x v="0"/>
    <x v="3"/>
    <m/>
    <n v="1000"/>
    <n v="-2773531"/>
    <s v="i73x"/>
    <s v="Décharge"/>
    <x v="2"/>
    <s v="CONGO"/>
    <m/>
  </r>
  <r>
    <d v="2016-06-12T00:00:00"/>
    <s v="Carte MTN"/>
    <x v="2"/>
    <x v="3"/>
    <m/>
    <n v="2000"/>
    <n v="-2775531"/>
    <s v="i73x"/>
    <s v="Décharge"/>
    <x v="2"/>
    <s v="CONGO"/>
    <m/>
  </r>
  <r>
    <d v="2016-06-12T00:00:00"/>
    <s v="Bureau/ Maison"/>
    <x v="0"/>
    <x v="3"/>
    <m/>
    <n v="2000"/>
    <n v="-2777531"/>
    <s v="i73x"/>
    <s v="Décharge"/>
    <x v="2"/>
    <s v="CONGO"/>
    <m/>
  </r>
  <r>
    <d v="2016-06-12T00:00:00"/>
    <s v="CHAMBRE D'HOTEL à POINTE NOIRE(5 nuits du 7 au 12/06/2016 soit 15000x5)"/>
    <x v="3"/>
    <x v="3"/>
    <m/>
    <n v="75000"/>
    <n v="-2852531"/>
    <s v="E8"/>
    <s v="Oui"/>
    <x v="2"/>
    <s v="CONGO"/>
    <m/>
  </r>
  <r>
    <d v="2016-06-12T00:00:00"/>
    <s v="ACHAT BILLET D'AVION POINTE NOIRE-BRAZZA(pour i73x et E8)"/>
    <x v="0"/>
    <x v="3"/>
    <m/>
    <n v="80000"/>
    <n v="-2932531"/>
    <s v="E8"/>
    <s v="Oui"/>
    <x v="2"/>
    <s v="CONGO"/>
    <m/>
  </r>
  <r>
    <d v="2016-06-12T00:00:00"/>
    <s v="HOTEL-aeroport-HOTEL(achat des billets)"/>
    <x v="0"/>
    <x v="3"/>
    <m/>
    <n v="2000"/>
    <n v="-2934531"/>
    <s v="E8"/>
    <s v="Décharge"/>
    <x v="2"/>
    <s v="CONGO"/>
    <m/>
  </r>
  <r>
    <d v="2016-06-12T00:00:00"/>
    <s v="HOTEL-AEROPORT"/>
    <x v="0"/>
    <x v="3"/>
    <m/>
    <n v="1000"/>
    <n v="-2935531"/>
    <s v="E8"/>
    <s v="Décharge"/>
    <x v="2"/>
    <s v="CONGO"/>
    <m/>
  </r>
  <r>
    <d v="2016-06-12T00:00:00"/>
    <s v="AERRPORT BRAZZA-BUREAU"/>
    <x v="0"/>
    <x v="3"/>
    <m/>
    <n v="1000"/>
    <n v="-2936531"/>
    <s v="E8"/>
    <s v="Décharge"/>
    <x v="2"/>
    <s v="CONGO"/>
    <m/>
  </r>
  <r>
    <d v="2016-06-12T00:00:00"/>
    <s v="MTN+FORFAIT INTERNET"/>
    <x v="2"/>
    <x v="3"/>
    <m/>
    <n v="2000"/>
    <n v="-2938531"/>
    <s v="E8"/>
    <s v="Oui"/>
    <x v="2"/>
    <s v="CONGO"/>
    <m/>
  </r>
  <r>
    <d v="2016-06-12T00:00:00"/>
    <s v="Carte recharge MTN"/>
    <x v="2"/>
    <x v="3"/>
    <m/>
    <n v="1000"/>
    <n v="-2939531"/>
    <s v="i6"/>
    <s v="16.BED.06.0004"/>
    <x v="2"/>
    <s v="CONGO"/>
    <m/>
  </r>
  <r>
    <d v="2016-06-12T00:00:00"/>
    <s v="Hotel- gendarmerie-"/>
    <x v="0"/>
    <x v="1"/>
    <m/>
    <n v="1000"/>
    <n v="-2940531"/>
    <s v="Bérényce"/>
    <s v="16.MIA.06.0001"/>
    <x v="3"/>
    <s v="CONGO"/>
    <m/>
  </r>
  <r>
    <d v="2016-06-12T00:00:00"/>
    <s v="Paiement essence pour la perquisition"/>
    <x v="0"/>
    <x v="1"/>
    <m/>
    <n v="5000"/>
    <n v="-2945531"/>
    <s v="Bérényce"/>
    <s v="16.MIA.06.0001"/>
    <x v="3"/>
    <s v="CONGO"/>
    <m/>
  </r>
  <r>
    <d v="2016-06-12T00:00:00"/>
    <s v="Deplacement des prisonniers et des agents-gendarmerie-hotel"/>
    <x v="0"/>
    <x v="1"/>
    <m/>
    <n v="6000"/>
    <n v="-2951531"/>
    <s v="Bérényce"/>
    <s v="16.MIA.06.0001"/>
    <x v="3"/>
    <s v="CONGO"/>
    <m/>
  </r>
  <r>
    <d v="2016-06-12T00:00:00"/>
    <s v="Achat carte de recharge"/>
    <x v="2"/>
    <x v="1"/>
    <m/>
    <n v="1000"/>
    <n v="-2952531"/>
    <s v="Bérényce"/>
    <s v="16.MIA.06.0006"/>
    <x v="3"/>
    <s v="CONGO"/>
    <m/>
  </r>
  <r>
    <d v="2016-06-12T00:00:00"/>
    <s v="Food allowance"/>
    <x v="3"/>
    <x v="1"/>
    <m/>
    <n v="5000"/>
    <n v="-2957531"/>
    <s v="Bérényce"/>
    <s v="16.MIA.06.0003"/>
    <x v="3"/>
    <s v="CONGO"/>
    <m/>
  </r>
  <r>
    <d v="2016-06-13T00:00:00"/>
    <s v="Taxi Domicile-BCI-UBA-Bureau"/>
    <x v="0"/>
    <x v="0"/>
    <m/>
    <n v="3500"/>
    <n v="-2961031"/>
    <s v="Stirve "/>
    <m/>
    <x v="2"/>
    <s v="CONGO"/>
    <m/>
  </r>
  <r>
    <d v="2016-06-13T00:00:00"/>
    <s v="Carte de recharge MTN-Stirve"/>
    <x v="2"/>
    <x v="0"/>
    <m/>
    <n v="1000"/>
    <n v="-2962031"/>
    <s v="Stirve "/>
    <s v="16.TEL.06.0002"/>
    <x v="2"/>
    <s v="CONGO"/>
    <m/>
  </r>
  <r>
    <d v="2016-06-13T00:00:00"/>
    <s v="credit mtn"/>
    <x v="2"/>
    <x v="1"/>
    <m/>
    <n v="2000"/>
    <n v="-2964031"/>
    <s v="Mésange"/>
    <s v="16.CIG.06.0002"/>
    <x v="2"/>
    <s v="CONGO"/>
    <m/>
  </r>
  <r>
    <d v="2016-06-13T00:00:00"/>
    <s v="bureau-aeroport"/>
    <x v="0"/>
    <x v="1"/>
    <m/>
    <n v="1000"/>
    <n v="-2965031"/>
    <s v="Mésange"/>
    <s v="16.CIG.06.0001"/>
    <x v="2"/>
    <s v="CONGO"/>
    <m/>
  </r>
  <r>
    <d v="2016-06-13T00:00:00"/>
    <s v="aeroport-moungali"/>
    <x v="0"/>
    <x v="1"/>
    <m/>
    <n v="1000"/>
    <n v="-2966031"/>
    <s v="Mésange"/>
    <s v="16.CIG.06.0001"/>
    <x v="2"/>
    <s v="CONGO"/>
    <m/>
  </r>
  <r>
    <d v="2016-06-13T00:00:00"/>
    <s v="moungali-bureau"/>
    <x v="0"/>
    <x v="1"/>
    <m/>
    <n v="1000"/>
    <n v="-2967031"/>
    <s v="Mésange"/>
    <s v="16.CIG.06.0001"/>
    <x v="2"/>
    <s v="CONGO"/>
    <m/>
  </r>
  <r>
    <d v="2016-06-13T00:00:00"/>
    <s v="Bureau /Marche-bouemba"/>
    <x v="0"/>
    <x v="3"/>
    <m/>
    <n v="2000"/>
    <n v="-2969031"/>
    <s v="i73x"/>
    <s v="Décharge"/>
    <x v="2"/>
    <s v="CONGO"/>
    <m/>
  </r>
  <r>
    <d v="2016-06-13T00:00:00"/>
    <s v="Bouemba-Marche/ Mikalou"/>
    <x v="0"/>
    <x v="3"/>
    <m/>
    <n v="1000"/>
    <n v="-2970031"/>
    <s v="i73x"/>
    <s v="Décharge"/>
    <x v="2"/>
    <s v="CONGO"/>
    <m/>
  </r>
  <r>
    <d v="2016-06-13T00:00:00"/>
    <s v="Mikalou/Marche-ouenze"/>
    <x v="0"/>
    <x v="3"/>
    <m/>
    <n v="1500"/>
    <n v="-2971531"/>
    <s v="i73x"/>
    <s v="Décharge"/>
    <x v="2"/>
    <s v="CONGO"/>
    <m/>
  </r>
  <r>
    <d v="2016-06-13T00:00:00"/>
    <s v="Marche-ouenze/Bureau"/>
    <x v="0"/>
    <x v="3"/>
    <m/>
    <n v="1500"/>
    <n v="-2973031"/>
    <s v="i73x"/>
    <s v="Décharge"/>
    <x v="2"/>
    <s v="CONGO"/>
    <m/>
  </r>
  <r>
    <d v="2016-06-13T00:00:00"/>
    <s v="Repas"/>
    <x v="8"/>
    <x v="3"/>
    <m/>
    <n v="1500"/>
    <n v="-2974531"/>
    <s v="i73x"/>
    <s v="Décharge"/>
    <x v="2"/>
    <s v="CONGO"/>
    <m/>
  </r>
  <r>
    <d v="2016-06-13T00:00:00"/>
    <s v="Carte MTN"/>
    <x v="5"/>
    <x v="3"/>
    <m/>
    <n v="1000"/>
    <n v="-2975531"/>
    <s v="i73x"/>
    <s v="Décharge"/>
    <x v="2"/>
    <s v="CONGO"/>
    <m/>
  </r>
  <r>
    <d v="2016-06-13T00:00:00"/>
    <s v="ACHAT CREDIT(pour la cible)"/>
    <x v="0"/>
    <x v="3"/>
    <m/>
    <n v="2000"/>
    <n v="-2977531"/>
    <s v="E8"/>
    <s v="Décharge"/>
    <x v="2"/>
    <s v="CONGO"/>
    <m/>
  </r>
  <r>
    <d v="2016-06-13T00:00:00"/>
    <s v="MTN+FORFAIT INTERNET"/>
    <x v="2"/>
    <x v="3"/>
    <m/>
    <n v="3000"/>
    <n v="-2980531"/>
    <s v="E8"/>
    <s v="Oui"/>
    <x v="2"/>
    <s v="CONGO"/>
    <m/>
  </r>
  <r>
    <d v="2016-06-13T00:00:00"/>
    <s v="BUREAU-CENTRE VILLE"/>
    <x v="0"/>
    <x v="3"/>
    <m/>
    <n v="1000"/>
    <n v="-2981531"/>
    <s v="E8"/>
    <s v="Décharge"/>
    <x v="2"/>
    <s v="CONGO"/>
    <m/>
  </r>
  <r>
    <d v="2016-06-13T00:00:00"/>
    <s v="CENTRE VILLE-POTO POTO"/>
    <x v="0"/>
    <x v="3"/>
    <m/>
    <n v="1000"/>
    <n v="-2982531"/>
    <s v="E8"/>
    <s v="Décharge"/>
    <x v="2"/>
    <s v="CONGO"/>
    <m/>
  </r>
  <r>
    <d v="2016-06-13T00:00:00"/>
    <s v="POTO POTO-BUREAU"/>
    <x v="0"/>
    <x v="3"/>
    <m/>
    <n v="1000"/>
    <n v="-2983531"/>
    <s v="E8"/>
    <s v="Décharge"/>
    <x v="2"/>
    <s v="CONGO"/>
    <m/>
  </r>
  <r>
    <d v="2016-06-13T00:00:00"/>
    <s v="Taxi Maison-Bureau"/>
    <x v="0"/>
    <x v="3"/>
    <m/>
    <n v="1000"/>
    <n v="-2984531"/>
    <s v="i23c"/>
    <s v="Décharge"/>
    <x v="2"/>
    <s v="CONGO"/>
    <m/>
  </r>
  <r>
    <d v="2016-06-13T00:00:00"/>
    <s v="Taxi Bureau-Ouenze Métro-Plateau"/>
    <x v="0"/>
    <x v="3"/>
    <m/>
    <n v="2000"/>
    <n v="-2986531"/>
    <s v="i23c"/>
    <s v="Décharge"/>
    <x v="2"/>
    <s v="CONGO"/>
    <m/>
  </r>
  <r>
    <d v="2016-06-13T00:00:00"/>
    <s v="Taxi Plateau-Ouenze Métro-Bureau"/>
    <x v="0"/>
    <x v="3"/>
    <m/>
    <n v="2000"/>
    <n v="-2988531"/>
    <s v="i23c"/>
    <s v="Décharge"/>
    <x v="2"/>
    <s v="CONGO"/>
    <m/>
  </r>
  <r>
    <d v="2016-06-13T00:00:00"/>
    <s v="Achat carte MTN"/>
    <x v="2"/>
    <x v="3"/>
    <m/>
    <n v="2000"/>
    <n v="-2990531"/>
    <s v="i23c"/>
    <s v="oui"/>
    <x v="2"/>
    <s v="CONGO"/>
    <m/>
  </r>
  <r>
    <d v="2016-06-13T00:00:00"/>
    <s v="Taxi Bureau-Maison"/>
    <x v="0"/>
    <x v="3"/>
    <m/>
    <n v="1000"/>
    <n v="-2991531"/>
    <s v="i23c"/>
    <s v="Décharge"/>
    <x v="2"/>
    <s v="CONGO"/>
    <m/>
  </r>
  <r>
    <d v="2016-06-13T00:00:00"/>
    <s v="Hôtel/Restaurant/Hôtel"/>
    <x v="0"/>
    <x v="1"/>
    <m/>
    <n v="2500"/>
    <n v="-2994031"/>
    <s v="Junior"/>
    <s v="Décharge"/>
    <x v="3"/>
    <s v="CONGO"/>
    <m/>
  </r>
  <r>
    <d v="2016-06-13T00:00:00"/>
    <s v="Carte recharge MTN"/>
    <x v="2"/>
    <x v="3"/>
    <m/>
    <n v="1000"/>
    <n v="-2995031"/>
    <s v="i6"/>
    <s v="16.BED.06.0004"/>
    <x v="2"/>
    <s v="CONGO"/>
    <m/>
  </r>
  <r>
    <d v="2016-06-13T00:00:00"/>
    <s v="Transport palf-mampassi-mikalou-mampassi-moungali-mami wata-port-mami wata"/>
    <x v="0"/>
    <x v="3"/>
    <m/>
    <n v="4150"/>
    <n v="-2999181"/>
    <s v="i6"/>
    <s v="16.BED.06.0001"/>
    <x v="2"/>
    <s v="CONGO"/>
    <m/>
  </r>
  <r>
    <d v="2016-06-13T00:00:00"/>
    <s v="Hotel-DDEF-km4-gendarmerie-parquet-hotel"/>
    <x v="0"/>
    <x v="1"/>
    <m/>
    <n v="5000"/>
    <n v="-3004181"/>
    <s v="Bérényce"/>
    <s v="16.MIA.06.0001"/>
    <x v="3"/>
    <s v="CONGO"/>
    <m/>
  </r>
  <r>
    <d v="2016-06-13T00:00:00"/>
    <s v="Achat carte de recharge"/>
    <x v="2"/>
    <x v="1"/>
    <m/>
    <n v="2000"/>
    <n v="-3006181"/>
    <s v="Bérényce"/>
    <s v="16.MIA.06.0006"/>
    <x v="3"/>
    <s v="CONGO"/>
    <m/>
  </r>
  <r>
    <d v="2016-06-13T00:00:00"/>
    <s v="Food allowance"/>
    <x v="3"/>
    <x v="1"/>
    <m/>
    <n v="5000"/>
    <n v="-3011181"/>
    <s v="Bérényce"/>
    <s v="16.MIA.06.0003"/>
    <x v="3"/>
    <s v="CONGO"/>
    <m/>
  </r>
  <r>
    <d v="2016-06-14T00:00:00"/>
    <s v="Virement salaire Mai 2016-Mésange"/>
    <x v="8"/>
    <x v="1"/>
    <m/>
    <n v="230000"/>
    <n v="-3241181"/>
    <s v="UBA"/>
    <n v="48"/>
    <x v="2"/>
    <s v="CONGO"/>
    <m/>
  </r>
  <r>
    <d v="2016-06-14T00:00:00"/>
    <s v="Virement salaire Mai 2016-Bérényce"/>
    <x v="8"/>
    <x v="1"/>
    <m/>
    <n v="190000"/>
    <n v="-3431181"/>
    <s v="UBA"/>
    <n v="48"/>
    <x v="2"/>
    <s v="CONGO"/>
    <m/>
  </r>
  <r>
    <d v="2016-06-14T00:00:00"/>
    <s v="Virement salaire Mai 2016-Stirve"/>
    <x v="8"/>
    <x v="0"/>
    <m/>
    <n v="450000"/>
    <n v="-3881181"/>
    <s v="UBA"/>
    <n v="48"/>
    <x v="2"/>
    <s v="CONGO"/>
    <m/>
  </r>
  <r>
    <d v="2016-06-14T00:00:00"/>
    <s v="Virement salaire Mai 2016-i6"/>
    <x v="8"/>
    <x v="3"/>
    <m/>
    <n v="180000"/>
    <n v="-4061181"/>
    <s v="UBA"/>
    <n v="48"/>
    <x v="2"/>
    <s v="CONGO"/>
    <m/>
  </r>
  <r>
    <d v="2016-06-14T00:00:00"/>
    <s v="Frais virement salaires Mai"/>
    <x v="7"/>
    <x v="2"/>
    <m/>
    <n v="10701"/>
    <n v="-4071882"/>
    <s v="UBA"/>
    <n v="49"/>
    <x v="3"/>
    <s v="CONGO"/>
    <m/>
  </r>
  <r>
    <d v="2016-06-14T00:00:00"/>
    <s v="Taxi Bureau-BCI-Bureau"/>
    <x v="0"/>
    <x v="0"/>
    <m/>
    <n v="2500"/>
    <n v="-4074382"/>
    <s v="Stirve "/>
    <s v="16.MOU.06.0001"/>
    <x v="2"/>
    <s v="CONGO"/>
    <m/>
  </r>
  <r>
    <d v="2016-06-14T00:00:00"/>
    <s v="Taxi Bureau-UBA-Bureau"/>
    <x v="0"/>
    <x v="0"/>
    <m/>
    <n v="2500"/>
    <n v="-4076882"/>
    <s v="Stirve "/>
    <s v="16.MOU.06.0001"/>
    <x v="2"/>
    <s v="CONGO"/>
    <m/>
  </r>
  <r>
    <d v="2016-06-14T00:00:00"/>
    <s v="transfert des prisonniers de la Compagnie Territoriale de la gendarmerie au Poste Centrale de la Gendarmerie. "/>
    <x v="0"/>
    <x v="7"/>
    <m/>
    <n v="2000"/>
    <n v="-4078882"/>
    <s v="Perrine Odier"/>
    <s v="Décharge"/>
    <x v="2"/>
    <s v="CONGO"/>
    <m/>
  </r>
  <r>
    <d v="2016-06-14T00:00:00"/>
    <s v="credit mtn"/>
    <x v="2"/>
    <x v="1"/>
    <m/>
    <n v="2000"/>
    <n v="-4080882"/>
    <s v="Mésange"/>
    <s v="16.CIG.06.0002"/>
    <x v="2"/>
    <s v="CONGO"/>
    <m/>
  </r>
  <r>
    <d v="2016-06-14T00:00:00"/>
    <s v="bureau-aeroport"/>
    <x v="0"/>
    <x v="1"/>
    <m/>
    <n v="1000"/>
    <n v="-4081882"/>
    <s v="Mésange"/>
    <s v="16.CIG.06.0001"/>
    <x v="2"/>
    <s v="CONGO"/>
    <m/>
  </r>
  <r>
    <d v="2016-06-14T00:00:00"/>
    <s v="aeroport-bureau"/>
    <x v="0"/>
    <x v="1"/>
    <m/>
    <n v="1000"/>
    <n v="-4082882"/>
    <s v="Mésange"/>
    <s v="16.CIG.06.0001"/>
    <x v="2"/>
    <s v="CONGO"/>
    <m/>
  </r>
  <r>
    <d v="2016-06-14T00:00:00"/>
    <s v="bureau-banque uba"/>
    <x v="0"/>
    <x v="1"/>
    <m/>
    <n v="1000"/>
    <n v="-4083882"/>
    <s v="Mésange"/>
    <s v="16.CIG.06.0001"/>
    <x v="2"/>
    <s v="CONGO"/>
    <m/>
  </r>
  <r>
    <d v="2016-06-14T00:00:00"/>
    <s v="uba-parquet"/>
    <x v="0"/>
    <x v="1"/>
    <m/>
    <n v="1000"/>
    <n v="-4084882"/>
    <s v="Mésange"/>
    <s v="16.CIG.06.0001"/>
    <x v="2"/>
    <s v="CONGO"/>
    <m/>
  </r>
  <r>
    <d v="2016-06-14T00:00:00"/>
    <s v="parquet-ouenze"/>
    <x v="0"/>
    <x v="1"/>
    <m/>
    <n v="1000"/>
    <n v="-4085882"/>
    <s v="Mésange"/>
    <s v="16.CIG.06.0001"/>
    <x v="2"/>
    <s v="CONGO"/>
    <m/>
  </r>
  <r>
    <d v="2016-06-14T00:00:00"/>
    <s v="ouenze-bureau"/>
    <x v="0"/>
    <x v="1"/>
    <m/>
    <n v="1000"/>
    <n v="-4086882"/>
    <s v="Mésange"/>
    <s v="16.CIG.06.0001"/>
    <x v="2"/>
    <s v="CONGO"/>
    <m/>
  </r>
  <r>
    <d v="2016-06-14T00:00:00"/>
    <s v="Maison /Bureau"/>
    <x v="0"/>
    <x v="3"/>
    <m/>
    <n v="1000"/>
    <n v="-4087882"/>
    <s v="i73x"/>
    <s v="Décharge"/>
    <x v="2"/>
    <s v="CONGO"/>
    <m/>
  </r>
  <r>
    <d v="2016-06-14T00:00:00"/>
    <s v="Bureau/ Marche -ouenze"/>
    <x v="0"/>
    <x v="3"/>
    <m/>
    <n v="1500"/>
    <n v="-4089382"/>
    <s v="i73x"/>
    <s v="Décharge"/>
    <x v="2"/>
    <s v="CONGO"/>
    <m/>
  </r>
  <r>
    <d v="2016-06-14T00:00:00"/>
    <s v="Ouenze /Bureau"/>
    <x v="0"/>
    <x v="3"/>
    <m/>
    <n v="1500"/>
    <n v="-4090882"/>
    <s v="i73x"/>
    <s v="Décharge"/>
    <x v="2"/>
    <s v="CONGO"/>
    <m/>
  </r>
  <r>
    <d v="2016-06-14T00:00:00"/>
    <s v="Carte MTN"/>
    <x v="2"/>
    <x v="3"/>
    <m/>
    <n v="2000"/>
    <n v="-4092882"/>
    <s v="i73x"/>
    <s v="Décharge"/>
    <x v="2"/>
    <s v="CONGO"/>
    <m/>
  </r>
  <r>
    <d v="2016-06-14T00:00:00"/>
    <s v="Repas"/>
    <x v="8"/>
    <x v="3"/>
    <m/>
    <n v="1500"/>
    <n v="-4094382"/>
    <s v="i73x"/>
    <s v="Décharge"/>
    <x v="2"/>
    <s v="CONGO"/>
    <m/>
  </r>
  <r>
    <d v="2016-06-14T00:00:00"/>
    <s v="Recharge électronique MTN-Dealer"/>
    <x v="11"/>
    <x v="3"/>
    <m/>
    <n v="2000"/>
    <n v="-4096382"/>
    <s v="i73x"/>
    <s v="Décharge"/>
    <x v="2"/>
    <s v="CONGO"/>
    <m/>
  </r>
  <r>
    <d v="2016-06-14T00:00:00"/>
    <s v="Bureau /Maison"/>
    <x v="0"/>
    <x v="3"/>
    <m/>
    <n v="1500"/>
    <n v="-4097882"/>
    <s v="i73x"/>
    <s v="Décharge"/>
    <x v="2"/>
    <s v="CONGO"/>
    <m/>
  </r>
  <r>
    <d v="2016-06-14T00:00:00"/>
    <s v="ACHAT BOISSON(echange avec didier antiquaire)"/>
    <x v="11"/>
    <x v="3"/>
    <m/>
    <n v="3000"/>
    <n v="-4100882"/>
    <s v="E8"/>
    <s v="Décharge"/>
    <x v="2"/>
    <s v="CONGO"/>
    <m/>
  </r>
  <r>
    <d v="2016-06-14T00:00:00"/>
    <s v="ACHAT OBJET D'ART(pour trust building)"/>
    <x v="11"/>
    <x v="3"/>
    <m/>
    <n v="1500"/>
    <n v="-4102382"/>
    <s v="E8"/>
    <s v="Décharge"/>
    <x v="2"/>
    <s v="CONGO"/>
    <m/>
  </r>
  <r>
    <d v="2016-06-14T00:00:00"/>
    <s v="BUREAU-CENTRE VILLE"/>
    <x v="0"/>
    <x v="3"/>
    <m/>
    <n v="1000"/>
    <n v="-4103382"/>
    <s v="E8"/>
    <s v="Décharge"/>
    <x v="2"/>
    <s v="CONGO"/>
    <m/>
  </r>
  <r>
    <d v="2016-06-14T00:00:00"/>
    <s v="ACHAT BOISSON au restaurant(echange avec hassan antiquaire au marché plateau)"/>
    <x v="11"/>
    <x v="3"/>
    <m/>
    <n v="5000"/>
    <n v="-4108382"/>
    <s v="E8"/>
    <s v="Décharge"/>
    <x v="2"/>
    <s v="CONGO"/>
    <m/>
  </r>
  <r>
    <d v="2016-06-14T00:00:00"/>
    <s v="ACHAT CREDIT(pour contacter certains de ses fournisseurs)"/>
    <x v="11"/>
    <x v="3"/>
    <m/>
    <n v="2000"/>
    <n v="-4110382"/>
    <s v="E8"/>
    <s v="Décharge"/>
    <x v="2"/>
    <s v="CONGO"/>
    <m/>
  </r>
  <r>
    <d v="2016-06-14T00:00:00"/>
    <s v="ACHAT CREDIT(pour didier)"/>
    <x v="11"/>
    <x v="3"/>
    <m/>
    <n v="2000"/>
    <n v="-4112382"/>
    <s v="E8"/>
    <s v="Décharge"/>
    <x v="2"/>
    <s v="CONGO"/>
    <m/>
  </r>
  <r>
    <d v="2016-06-14T00:00:00"/>
    <s v="MTN+FORFAIT INTERNET"/>
    <x v="2"/>
    <x v="3"/>
    <m/>
    <n v="3000"/>
    <n v="-4115382"/>
    <s v="E8"/>
    <s v="Oui"/>
    <x v="2"/>
    <s v="CONGO"/>
    <m/>
  </r>
  <r>
    <d v="2016-06-14T00:00:00"/>
    <s v="CENTRE VILLE-BUREAU"/>
    <x v="0"/>
    <x v="3"/>
    <m/>
    <n v="1000"/>
    <n v="-4116382"/>
    <s v="E8"/>
    <s v="Décharge"/>
    <x v="2"/>
    <s v="CONGO"/>
    <m/>
  </r>
  <r>
    <d v="2016-06-14T00:00:00"/>
    <s v="Taxi Maison-Bureau"/>
    <x v="0"/>
    <x v="3"/>
    <m/>
    <n v="1000"/>
    <n v="-4117382"/>
    <s v="i23c"/>
    <s v="Décharge"/>
    <x v="2"/>
    <s v="CONGO"/>
    <m/>
  </r>
  <r>
    <d v="2016-06-14T00:00:00"/>
    <s v="Taxi Bureau-Vers la gare-Ouenze"/>
    <x v="0"/>
    <x v="3"/>
    <m/>
    <n v="2000"/>
    <n v="-4119382"/>
    <s v="i23c"/>
    <s v="Décharge"/>
    <x v="2"/>
    <s v="CONGO"/>
    <m/>
  </r>
  <r>
    <d v="2016-06-14T00:00:00"/>
    <s v="Achat boisson"/>
    <x v="11"/>
    <x v="3"/>
    <m/>
    <n v="1500"/>
    <n v="-4120882"/>
    <s v="i23c"/>
    <s v="oui"/>
    <x v="2"/>
    <s v="CONGO"/>
    <m/>
  </r>
  <r>
    <d v="2016-06-14T00:00:00"/>
    <s v="Taxi Ouenze-Plateau vile-Bureau"/>
    <x v="0"/>
    <x v="3"/>
    <m/>
    <n v="2000"/>
    <n v="-4122882"/>
    <s v="i23c"/>
    <s v="Décharge"/>
    <x v="2"/>
    <s v="CONGO"/>
    <m/>
  </r>
  <r>
    <d v="2016-06-14T00:00:00"/>
    <s v="Taxi Bureau-Mongali-Maison"/>
    <x v="0"/>
    <x v="3"/>
    <m/>
    <n v="2000"/>
    <n v="-4124882"/>
    <s v="i23c"/>
    <s v="Décharge"/>
    <x v="2"/>
    <s v="CONGO"/>
    <m/>
  </r>
  <r>
    <d v="2016-06-14T00:00:00"/>
    <s v="Impression de document"/>
    <x v="6"/>
    <x v="2"/>
    <m/>
    <n v="4500"/>
    <n v="-4129382"/>
    <s v="Junior"/>
    <s v="oui"/>
    <x v="3"/>
    <s v="CONGO"/>
    <m/>
  </r>
  <r>
    <d v="2016-06-14T00:00:00"/>
    <s v="Cyber/Hôtel"/>
    <x v="0"/>
    <x v="1"/>
    <m/>
    <n v="1000"/>
    <n v="-4130382"/>
    <s v="Junior"/>
    <s v="Décharge"/>
    <x v="3"/>
    <s v="CONGO"/>
    <m/>
  </r>
  <r>
    <d v="2016-06-14T00:00:00"/>
    <s v="Hotel/DD Eaux et Forêt"/>
    <x v="0"/>
    <x v="1"/>
    <m/>
    <n v="1500"/>
    <n v="-4131882"/>
    <s v="Junior"/>
    <s v="Décharge"/>
    <x v="3"/>
    <s v="CONGO"/>
    <m/>
  </r>
  <r>
    <d v="2016-06-14T00:00:00"/>
    <s v="DD Eaux et Forêts/Gendarmerie"/>
    <x v="0"/>
    <x v="1"/>
    <m/>
    <n v="1000"/>
    <n v="-4132882"/>
    <s v="Junior"/>
    <s v="Décharge"/>
    <x v="3"/>
    <s v="CONGO"/>
    <m/>
  </r>
  <r>
    <d v="2016-06-14T00:00:00"/>
    <s v="Ration journalière"/>
    <x v="3"/>
    <x v="1"/>
    <m/>
    <n v="5000"/>
    <n v="-4137882"/>
    <s v="Junior"/>
    <s v="Décharge"/>
    <x v="3"/>
    <s v="CONGO"/>
    <m/>
  </r>
  <r>
    <d v="2016-06-14T00:00:00"/>
    <s v="Restaurant/Hôtel"/>
    <x v="0"/>
    <x v="1"/>
    <m/>
    <n v="1000"/>
    <n v="-4138882"/>
    <s v="Junior"/>
    <s v="Décharge"/>
    <x v="3"/>
    <s v="CONGO"/>
    <m/>
  </r>
  <r>
    <d v="2016-06-14T00:00:00"/>
    <s v="Carte de credit"/>
    <x v="2"/>
    <x v="1"/>
    <m/>
    <n v="1000"/>
    <n v="-4139882"/>
    <s v="Junior"/>
    <s v="Décharge"/>
    <x v="3"/>
    <s v="CONGO"/>
    <m/>
  </r>
  <r>
    <d v="2016-06-14T00:00:00"/>
    <s v="western union"/>
    <x v="4"/>
    <x v="2"/>
    <m/>
    <n v="10750"/>
    <n v="-4150632"/>
    <s v="i6"/>
    <s v="16.BED.06.0006"/>
    <x v="3"/>
    <s v="CONGO"/>
    <m/>
  </r>
  <r>
    <d v="2016-06-14T00:00:00"/>
    <s v="Transport palf-total-palf-bouemba-la ville-palf"/>
    <x v="0"/>
    <x v="3"/>
    <m/>
    <n v="3000"/>
    <n v="-4153632"/>
    <s v="i6"/>
    <s v="16.BED.06.0001"/>
    <x v="2"/>
    <s v="CONGO"/>
    <m/>
  </r>
  <r>
    <d v="2016-06-14T00:00:00"/>
    <s v="Carte recharge MTN"/>
    <x v="2"/>
    <x v="3"/>
    <m/>
    <n v="2000"/>
    <n v="-4155632"/>
    <s v="i6"/>
    <s v="16.BED.06.0004"/>
    <x v="2"/>
    <s v="CONGO"/>
    <m/>
  </r>
  <r>
    <d v="2016-06-14T00:00:00"/>
    <s v="DDEF-cybert"/>
    <x v="0"/>
    <x v="1"/>
    <m/>
    <n v="2000"/>
    <n v="-4157632"/>
    <s v="Bérényce"/>
    <s v="16.MIA.06.0001"/>
    <x v="3"/>
    <s v="CONGO"/>
    <m/>
  </r>
  <r>
    <d v="2016-06-14T00:00:00"/>
    <s v="Impession "/>
    <x v="6"/>
    <x v="2"/>
    <m/>
    <n v="6000"/>
    <n v="-4163632"/>
    <s v="Bérényce"/>
    <s v="16.MIA.06.0007"/>
    <x v="3"/>
    <s v="CONGO"/>
    <m/>
  </r>
  <r>
    <d v="2016-06-14T00:00:00"/>
    <s v="DDEF-gendarmerie-parquet-hotel"/>
    <x v="0"/>
    <x v="1"/>
    <m/>
    <n v="3000"/>
    <n v="-4166632"/>
    <s v="Bérényce"/>
    <s v="16.MIA.06.0001"/>
    <x v="3"/>
    <s v="CONGO"/>
    <m/>
  </r>
  <r>
    <d v="2016-06-14T00:00:00"/>
    <s v="Photocopie"/>
    <x v="6"/>
    <x v="2"/>
    <m/>
    <n v="1800"/>
    <n v="-4168432"/>
    <s v="Bérényce"/>
    <s v="16.MIA.06.0007"/>
    <x v="3"/>
    <s v="CONGO"/>
    <m/>
  </r>
  <r>
    <d v="2016-06-14T00:00:00"/>
    <s v="Achat carte de recharge"/>
    <x v="2"/>
    <x v="1"/>
    <m/>
    <n v="2000"/>
    <n v="-4170432"/>
    <s v="Bérényce"/>
    <s v="16.MIA.06.0006"/>
    <x v="3"/>
    <s v="CONGO"/>
    <m/>
  </r>
  <r>
    <d v="2016-06-14T00:00:00"/>
    <s v="Food allowance"/>
    <x v="3"/>
    <x v="1"/>
    <m/>
    <n v="5000"/>
    <n v="-4175432"/>
    <s v="Bérényce"/>
    <s v="16.MIA.06.0003"/>
    <x v="3"/>
    <s v="CONGO"/>
    <m/>
  </r>
  <r>
    <d v="2016-06-15T00:00:00"/>
    <s v="Carte de recharge MTN-Stirve"/>
    <x v="2"/>
    <x v="0"/>
    <m/>
    <n v="2000"/>
    <n v="-4177432"/>
    <s v="Stirve "/>
    <s v="16.TEL.06.0002"/>
    <x v="2"/>
    <s v="CONGO"/>
    <m/>
  </r>
  <r>
    <d v="2016-06-15T00:00:00"/>
    <s v="hotel_centre-ville_WCS office_hotel"/>
    <x v="0"/>
    <x v="0"/>
    <m/>
    <n v="3000"/>
    <n v="-4180432"/>
    <s v="Perrine Odier"/>
    <s v="Décharge"/>
    <x v="2"/>
    <s v="CONGO"/>
    <m/>
  </r>
  <r>
    <d v="2016-06-15T00:00:00"/>
    <s v="paiement des vols pour Junior juriste et Perrine coordo retour de Pointe-Noire sur Brazza"/>
    <x v="0"/>
    <x v="7"/>
    <m/>
    <n v="79900"/>
    <n v="-4260332"/>
    <s v="Perrine Odier"/>
    <s v="oui"/>
    <x v="2"/>
    <s v="CONGO"/>
    <m/>
  </r>
  <r>
    <d v="2016-06-15T00:00:00"/>
    <s v="aéroport &gt; bureau"/>
    <x v="0"/>
    <x v="0"/>
    <m/>
    <n v="500"/>
    <n v="-4260832"/>
    <s v="Perrine Odier"/>
    <s v="Décharge"/>
    <x v="2"/>
    <s v="CONGO"/>
    <m/>
  </r>
  <r>
    <d v="2016-06-15T00:00:00"/>
    <s v="chambre I73X 4 nuits, Perrine 5 nuits, Junior 5 nuits, Bérényce 4 nuits "/>
    <x v="3"/>
    <x v="7"/>
    <m/>
    <n v="285000"/>
    <n v="-4545832"/>
    <s v="Perrine Odier"/>
    <s v="oui"/>
    <x v="2"/>
    <s v="CONGO"/>
    <m/>
  </r>
  <r>
    <d v="2016-06-15T00:00:00"/>
    <s v="bueau-wcs"/>
    <x v="0"/>
    <x v="1"/>
    <m/>
    <n v="1000"/>
    <n v="-4546832"/>
    <s v="Mésange"/>
    <s v="16.CIG.06.0001"/>
    <x v="2"/>
    <s v="CONGO"/>
    <m/>
  </r>
  <r>
    <d v="2016-06-15T00:00:00"/>
    <s v="wcs-bureau"/>
    <x v="0"/>
    <x v="1"/>
    <m/>
    <n v="1000"/>
    <n v="-4547832"/>
    <s v="Mésange"/>
    <s v="16.CIG.06.0001"/>
    <x v="2"/>
    <s v="CONGO"/>
    <m/>
  </r>
  <r>
    <d v="2016-06-15T00:00:00"/>
    <s v="credit mtn"/>
    <x v="2"/>
    <x v="1"/>
    <m/>
    <n v="2000"/>
    <n v="-4549832"/>
    <s v="Mésange"/>
    <s v="16.CIG.06.0002"/>
    <x v="2"/>
    <s v="CONGO"/>
    <m/>
  </r>
  <r>
    <d v="2016-06-15T00:00:00"/>
    <s v="credit mtn"/>
    <x v="2"/>
    <x v="3"/>
    <m/>
    <n v="1000"/>
    <n v="-4550832"/>
    <s v="E8"/>
    <s v="16.CIG.06.0002"/>
    <x v="2"/>
    <s v="CONGO"/>
    <m/>
  </r>
  <r>
    <d v="2016-06-15T00:00:00"/>
    <s v="Maison /Bureau"/>
    <x v="0"/>
    <x v="3"/>
    <m/>
    <n v="1000"/>
    <n v="-4551832"/>
    <s v="i73x"/>
    <s v="Décharge"/>
    <x v="2"/>
    <s v="CONGO"/>
    <m/>
  </r>
  <r>
    <d v="2016-06-15T00:00:00"/>
    <s v="Bureau /Marche-ouenze"/>
    <x v="0"/>
    <x v="3"/>
    <m/>
    <n v="1000"/>
    <n v="-4552832"/>
    <s v="i73x"/>
    <s v="Décharge"/>
    <x v="2"/>
    <s v="CONGO"/>
    <m/>
  </r>
  <r>
    <d v="2016-06-15T00:00:00"/>
    <s v="Ouenze /Marche Bouemba"/>
    <x v="0"/>
    <x v="3"/>
    <m/>
    <n v="1000"/>
    <n v="-4553832"/>
    <s v="i73x"/>
    <s v="Décharge"/>
    <x v="2"/>
    <s v="CONGO"/>
    <m/>
  </r>
  <r>
    <d v="2016-06-15T00:00:00"/>
    <s v="Repas"/>
    <x v="11"/>
    <x v="3"/>
    <m/>
    <n v="2000"/>
    <n v="-4555832"/>
    <s v="i73x"/>
    <s v="Décharge"/>
    <x v="2"/>
    <s v="CONGO"/>
    <m/>
  </r>
  <r>
    <d v="2016-06-15T00:00:00"/>
    <s v="Repas"/>
    <x v="8"/>
    <x v="3"/>
    <m/>
    <n v="2000"/>
    <n v="-4557832"/>
    <s v="i73x"/>
    <s v="oui"/>
    <x v="2"/>
    <s v="CONGO"/>
    <m/>
  </r>
  <r>
    <d v="2016-06-15T00:00:00"/>
    <s v="carte MTN"/>
    <x v="5"/>
    <x v="3"/>
    <m/>
    <n v="2000"/>
    <n v="-4559832"/>
    <s v="i73x"/>
    <s v="oui"/>
    <x v="2"/>
    <s v="CONGO"/>
    <m/>
  </r>
  <r>
    <d v="2016-06-15T00:00:00"/>
    <s v="Bureau /Maison"/>
    <x v="0"/>
    <x v="3"/>
    <m/>
    <n v="1500"/>
    <n v="-4561332"/>
    <s v="i73x"/>
    <s v="Décharge"/>
    <x v="2"/>
    <s v="CONGO"/>
    <m/>
  </r>
  <r>
    <d v="2016-06-15T00:00:00"/>
    <s v="BUREAU-CENTRE VILLE"/>
    <x v="0"/>
    <x v="3"/>
    <m/>
    <n v="1000"/>
    <n v="-4562332"/>
    <s v="E8"/>
    <s v="Décharge"/>
    <x v="2"/>
    <s v="CONGO"/>
    <m/>
  </r>
  <r>
    <d v="2016-06-15T00:00:00"/>
    <s v="ACHAT BOISSON(echange avec cesair trafiquant de perroquets et complices)"/>
    <x v="11"/>
    <x v="3"/>
    <m/>
    <n v="4800"/>
    <n v="-4567132"/>
    <s v="E8"/>
    <s v="Décharge"/>
    <x v="2"/>
    <s v="CONGO"/>
    <m/>
  </r>
  <r>
    <d v="2016-06-15T00:00:00"/>
    <s v="ACHAT CREDIT(pour cesar pour contacter son fournisseur)"/>
    <x v="11"/>
    <x v="3"/>
    <m/>
    <n v="2000"/>
    <n v="-4569132"/>
    <s v="E8"/>
    <s v="Décharge"/>
    <x v="2"/>
    <s v="CONGO"/>
    <m/>
  </r>
  <r>
    <d v="2016-06-15T00:00:00"/>
    <s v="MTN+FORFAIT INTERNET"/>
    <x v="5"/>
    <x v="3"/>
    <m/>
    <n v="4000"/>
    <n v="-4573132"/>
    <s v="E8"/>
    <s v="Décharge"/>
    <x v="2"/>
    <s v="CONGO"/>
    <m/>
  </r>
  <r>
    <d v="2016-06-15T00:00:00"/>
    <s v="Taxi Maison-Bureau"/>
    <x v="0"/>
    <x v="3"/>
    <m/>
    <n v="1000"/>
    <n v="-4574132"/>
    <s v="i23c"/>
    <s v="Décharge"/>
    <x v="2"/>
    <s v="CONGO"/>
    <m/>
  </r>
  <r>
    <d v="2016-06-15T00:00:00"/>
    <s v="Taxi Bureau-Mongali-Bureau"/>
    <x v="0"/>
    <x v="3"/>
    <m/>
    <n v="2000"/>
    <n v="-4576132"/>
    <s v="i23c"/>
    <s v="Décharge"/>
    <x v="2"/>
    <s v="CONGO"/>
    <m/>
  </r>
  <r>
    <d v="2016-06-15T00:00:00"/>
    <s v="Achat boisson"/>
    <x v="11"/>
    <x v="3"/>
    <m/>
    <n v="1000"/>
    <n v="-4577132"/>
    <s v="i23c"/>
    <s v="Décharge"/>
    <x v="2"/>
    <s v="CONGO"/>
    <m/>
  </r>
  <r>
    <d v="2016-06-15T00:00:00"/>
    <s v="Taxi Bureau-Mongali-Maison"/>
    <x v="0"/>
    <x v="3"/>
    <m/>
    <n v="2000"/>
    <n v="-4579132"/>
    <s v="i23c"/>
    <s v="Décharge"/>
    <x v="2"/>
    <s v="CONGO"/>
    <m/>
  </r>
  <r>
    <d v="2016-06-15T00:00:00"/>
    <s v="Hôtel/Cyber"/>
    <x v="0"/>
    <x v="1"/>
    <m/>
    <n v="1000"/>
    <n v="-4580132"/>
    <s v="Junior"/>
    <s v="Décharge"/>
    <x v="3"/>
    <s v="CONGO"/>
    <m/>
  </r>
  <r>
    <d v="2016-06-15T00:00:00"/>
    <s v="Impression circulaire"/>
    <x v="6"/>
    <x v="2"/>
    <m/>
    <n v="800"/>
    <n v="-4580932"/>
    <s v="Junior"/>
    <s v="Décharge"/>
    <x v="3"/>
    <s v="CONGO"/>
    <m/>
  </r>
  <r>
    <d v="2016-06-15T00:00:00"/>
    <s v="Cyber/Maison d'arrêt"/>
    <x v="0"/>
    <x v="1"/>
    <m/>
    <n v="1000"/>
    <n v="-4581932"/>
    <s v="Junior"/>
    <s v="Décharge"/>
    <x v="3"/>
    <s v="CONGO"/>
    <m/>
  </r>
  <r>
    <d v="2016-06-15T00:00:00"/>
    <s v="Sandwich des déténus"/>
    <x v="17"/>
    <x v="1"/>
    <m/>
    <n v="4500"/>
    <n v="-4586432"/>
    <s v="Junior"/>
    <s v="Décharge"/>
    <x v="3"/>
    <s v="CONGO"/>
    <m/>
  </r>
  <r>
    <d v="2016-06-15T00:00:00"/>
    <s v="Maison d'arrêt/Hôtel"/>
    <x v="0"/>
    <x v="1"/>
    <m/>
    <n v="1000"/>
    <n v="-4587432"/>
    <s v="Junior"/>
    <s v="Décharge"/>
    <x v="3"/>
    <s v="CONGO"/>
    <m/>
  </r>
  <r>
    <d v="2016-06-15T00:00:00"/>
    <s v="Hôtel/DD Eaux et Forêts"/>
    <x v="0"/>
    <x v="1"/>
    <m/>
    <n v="1000"/>
    <n v="-4588432"/>
    <s v="Junior"/>
    <s v="Décharge"/>
    <x v="3"/>
    <s v="CONGO"/>
    <m/>
  </r>
  <r>
    <d v="2016-06-15T00:00:00"/>
    <s v="DD Eaux et Forêts/Maison d'arrêt"/>
    <x v="0"/>
    <x v="1"/>
    <m/>
    <n v="1000"/>
    <n v="-4589432"/>
    <s v="Junior"/>
    <s v="Décharge"/>
    <x v="3"/>
    <s v="CONGO"/>
    <m/>
  </r>
  <r>
    <d v="2016-06-15T00:00:00"/>
    <s v="Maison d'arrêt/DD Eaux et Forêts"/>
    <x v="0"/>
    <x v="1"/>
    <m/>
    <n v="1000"/>
    <n v="-4590432"/>
    <s v="Junior"/>
    <s v="Décharge"/>
    <x v="3"/>
    <s v="CONGO"/>
    <m/>
  </r>
  <r>
    <d v="2016-06-15T00:00:00"/>
    <s v="DD Eaux et Forêts/Hôtel"/>
    <x v="0"/>
    <x v="1"/>
    <m/>
    <n v="1000"/>
    <n v="-4591432"/>
    <s v="Junior"/>
    <s v="Décharge"/>
    <x v="3"/>
    <s v="CONGO"/>
    <m/>
  </r>
  <r>
    <d v="2016-06-15T00:00:00"/>
    <s v="Aeroport/Domicile"/>
    <x v="0"/>
    <x v="1"/>
    <m/>
    <n v="1000"/>
    <n v="-4592432"/>
    <s v="Junior"/>
    <s v="Décharge"/>
    <x v="3"/>
    <s v="CONGO"/>
    <m/>
  </r>
  <r>
    <d v="2016-06-15T00:00:00"/>
    <s v="Transport palf-mampassi-mikalou-mampassi-moungali-palf-mami wata-palf"/>
    <x v="0"/>
    <x v="3"/>
    <m/>
    <n v="5000"/>
    <n v="-4597432"/>
    <s v="i6"/>
    <s v="16.BED.06.0001"/>
    <x v="2"/>
    <s v="CONGO"/>
    <m/>
  </r>
  <r>
    <d v="2016-06-15T00:00:00"/>
    <s v="Carte recharge MTN"/>
    <x v="2"/>
    <x v="3"/>
    <m/>
    <n v="2000"/>
    <n v="-4599432"/>
    <s v="i6"/>
    <s v="16.BED.06.0004"/>
    <x v="2"/>
    <s v="CONGO"/>
    <m/>
  </r>
  <r>
    <d v="2016-06-15T00:00:00"/>
    <s v="Hotel-fond sté sté"/>
    <x v="0"/>
    <x v="1"/>
    <m/>
    <n v="1000"/>
    <n v="-4600432"/>
    <s v="Bérényce"/>
    <s v="16.MIA.06.0001"/>
    <x v="3"/>
    <s v="CONGO"/>
    <m/>
  </r>
  <r>
    <d v="2016-06-15T00:00:00"/>
    <s v="PN-Dolisie"/>
    <x v="0"/>
    <x v="1"/>
    <m/>
    <n v="10000"/>
    <n v="-4610432"/>
    <s v="Bérényce"/>
    <s v="16.MIA.06.0001"/>
    <x v="3"/>
    <s v="CONGO"/>
    <m/>
  </r>
  <r>
    <d v="2016-06-15T00:00:00"/>
    <s v="Gare routiere - hotel -DDEF-Avocat- palais-hotel"/>
    <x v="0"/>
    <x v="1"/>
    <m/>
    <n v="5000"/>
    <n v="-4615432"/>
    <s v="Bérényce"/>
    <s v="16.MIA.06.0001"/>
    <x v="3"/>
    <s v="CONGO"/>
    <m/>
  </r>
  <r>
    <d v="2016-06-15T00:00:00"/>
    <s v="Food allowance"/>
    <x v="3"/>
    <x v="1"/>
    <m/>
    <n v="5000"/>
    <n v="-4620432"/>
    <s v="Bérényce"/>
    <s v="16.MIA.06.0003"/>
    <x v="3"/>
    <s v="CONGO"/>
    <m/>
  </r>
  <r>
    <d v="2016-06-15T00:00:00"/>
    <s v="Achat carte de recharge"/>
    <x v="2"/>
    <x v="1"/>
    <m/>
    <n v="1000"/>
    <n v="-4621432"/>
    <s v="Bérényce"/>
    <s v="16.MIA.06.0006"/>
    <x v="3"/>
    <s v="CONGO"/>
    <m/>
  </r>
  <r>
    <d v="2016-06-15T00:00:00"/>
    <s v="Hotel"/>
    <x v="3"/>
    <x v="1"/>
    <m/>
    <n v="15000"/>
    <n v="-4636432"/>
    <s v="Bérényce"/>
    <s v="16.MIA.06.0004"/>
    <x v="3"/>
    <s v="CONGO"/>
    <m/>
  </r>
  <r>
    <d v="2016-06-16T00:00:00"/>
    <s v="Taxi Bureau-UBA-Bureau"/>
    <x v="0"/>
    <x v="0"/>
    <m/>
    <n v="2500"/>
    <n v="-4638932"/>
    <s v="Stirve "/>
    <s v="16.MOU.06.0001"/>
    <x v="2"/>
    <s v="CONGO"/>
    <m/>
  </r>
  <r>
    <d v="2016-06-16T00:00:00"/>
    <s v="Food allowance du 12 au 21/06-E8"/>
    <x v="3"/>
    <x v="3"/>
    <m/>
    <n v="100000"/>
    <n v="-4738932"/>
    <s v="Stirve"/>
    <n v="41"/>
    <x v="2"/>
    <s v="CONGO"/>
    <m/>
  </r>
  <r>
    <d v="2016-06-16T00:00:00"/>
    <s v="Carte de recharge MTN-Stirve"/>
    <x v="2"/>
    <x v="0"/>
    <m/>
    <n v="7000"/>
    <n v="-4745932"/>
    <s v="Stirve "/>
    <s v="16.TEL.06.0002"/>
    <x v="2"/>
    <s v="CONGO"/>
    <m/>
  </r>
  <r>
    <d v="2016-06-16T00:00:00"/>
    <s v="bureau&gt; wsc &gt; bureau "/>
    <x v="0"/>
    <x v="0"/>
    <m/>
    <n v="2000"/>
    <n v="-4747932"/>
    <s v="Perrine Odier"/>
    <s v="Décharge"/>
    <x v="2"/>
    <s v="CONGO"/>
    <m/>
  </r>
  <r>
    <d v="2016-06-16T00:00:00"/>
    <s v="credit mtn"/>
    <x v="2"/>
    <x v="3"/>
    <m/>
    <n v="1000"/>
    <n v="-4748932"/>
    <s v="E8"/>
    <s v="16.CIG.06.0002"/>
    <x v="2"/>
    <s v="CONGO"/>
    <m/>
  </r>
  <r>
    <d v="2016-06-16T00:00:00"/>
    <s v="credit mtn"/>
    <x v="2"/>
    <x v="1"/>
    <m/>
    <n v="2000"/>
    <n v="-4750932"/>
    <s v="Mésange"/>
    <s v="16.CIG.06.0002"/>
    <x v="2"/>
    <s v="CONGO"/>
    <m/>
  </r>
  <r>
    <d v="2016-06-16T00:00:00"/>
    <s v="bureau-moungali"/>
    <x v="0"/>
    <x v="1"/>
    <m/>
    <n v="1000"/>
    <n v="-4751932"/>
    <s v="Mésange"/>
    <s v="16.CIG.06.0001"/>
    <x v="2"/>
    <s v="CONGO"/>
    <m/>
  </r>
  <r>
    <d v="2016-06-16T00:00:00"/>
    <s v="moungali-wcs"/>
    <x v="0"/>
    <x v="1"/>
    <m/>
    <n v="1000"/>
    <n v="-4752932"/>
    <s v="Mésange"/>
    <s v="16.CIG.06.0001"/>
    <x v="2"/>
    <s v="CONGO"/>
    <m/>
  </r>
  <r>
    <d v="2016-06-16T00:00:00"/>
    <s v="wcs-bureau"/>
    <x v="0"/>
    <x v="1"/>
    <m/>
    <n v="1000"/>
    <n v="-4753932"/>
    <s v="Mésange"/>
    <s v="16.CIG.06.0001"/>
    <x v="2"/>
    <s v="CONGO"/>
    <m/>
  </r>
  <r>
    <d v="2016-06-16T00:00:00"/>
    <s v="Scanner documents"/>
    <x v="6"/>
    <x v="2"/>
    <m/>
    <n v="3150"/>
    <n v="-4757082"/>
    <s v="Mésange"/>
    <s v="16.CIG.06.0004"/>
    <x v="2"/>
    <s v="CONGO"/>
    <m/>
  </r>
  <r>
    <d v="2016-06-16T00:00:00"/>
    <s v="Maison /Bureau"/>
    <x v="0"/>
    <x v="3"/>
    <m/>
    <n v="1000"/>
    <n v="-4758082"/>
    <s v="i73x"/>
    <s v="Décharge"/>
    <x v="2"/>
    <s v="CONGO"/>
    <m/>
  </r>
  <r>
    <d v="2016-06-16T00:00:00"/>
    <s v="Bureau /Marche Bouemba"/>
    <x v="0"/>
    <x v="3"/>
    <m/>
    <n v="1500"/>
    <n v="-4759582"/>
    <s v="i73x"/>
    <s v="Décharge"/>
    <x v="2"/>
    <s v="CONGO"/>
    <m/>
  </r>
  <r>
    <d v="2016-06-16T00:00:00"/>
    <s v="Repas"/>
    <x v="11"/>
    <x v="3"/>
    <m/>
    <n v="2000"/>
    <n v="-4761582"/>
    <s v="i73x"/>
    <s v="Décharge"/>
    <x v="2"/>
    <s v="CONGO"/>
    <m/>
  </r>
  <r>
    <d v="2016-06-16T00:00:00"/>
    <s v="Repas"/>
    <x v="8"/>
    <x v="3"/>
    <m/>
    <n v="2000"/>
    <n v="-4763582"/>
    <s v="i73x"/>
    <s v="Décharge"/>
    <x v="2"/>
    <s v="CONGO"/>
    <m/>
  </r>
  <r>
    <d v="2016-06-16T00:00:00"/>
    <s v="Bouemba-/Bureau"/>
    <x v="0"/>
    <x v="3"/>
    <m/>
    <n v="2000"/>
    <n v="-4765582"/>
    <s v="i73x"/>
    <s v="Décharge"/>
    <x v="2"/>
    <s v="CONGO"/>
    <m/>
  </r>
  <r>
    <d v="2016-06-16T00:00:00"/>
    <s v="Bureau /Maison"/>
    <x v="0"/>
    <x v="3"/>
    <m/>
    <n v="1500"/>
    <n v="-4767082"/>
    <s v="i73x"/>
    <s v="Décharge"/>
    <x v="2"/>
    <s v="CONGO"/>
    <m/>
  </r>
  <r>
    <d v="2016-06-16T00:00:00"/>
    <s v="BUREAU-CENTRE VILLE"/>
    <x v="0"/>
    <x v="3"/>
    <m/>
    <n v="1000"/>
    <n v="-4768082"/>
    <s v="E8"/>
    <s v="Décharge"/>
    <x v="2"/>
    <s v="CONGO"/>
    <m/>
  </r>
  <r>
    <d v="2016-06-16T00:00:00"/>
    <s v="ACHAT BOISSON(pour cesar et ses complices petit papa et milos pour cas perroquet)"/>
    <x v="11"/>
    <x v="3"/>
    <m/>
    <n v="7000"/>
    <n v="-4775082"/>
    <s v="E8"/>
    <s v="Décharge"/>
    <x v="2"/>
    <s v="CONGO"/>
    <m/>
  </r>
  <r>
    <d v="2016-06-16T00:00:00"/>
    <s v="TRANSPORT POUR CESAR cible et ses complices"/>
    <x v="0"/>
    <x v="3"/>
    <m/>
    <n v="2000"/>
    <n v="-4777082"/>
    <s v="E8"/>
    <s v="Décharge"/>
    <x v="2"/>
    <s v="CONGO"/>
    <m/>
  </r>
  <r>
    <d v="2016-06-16T00:00:00"/>
    <s v="MTN+FORFAIT INTERNET(pour suivre le cas d'ivoire au TOGO)"/>
    <x v="2"/>
    <x v="3"/>
    <m/>
    <n v="5000"/>
    <n v="-4782082"/>
    <s v="E8"/>
    <s v="Oui"/>
    <x v="2"/>
    <s v="CONGO"/>
    <m/>
  </r>
  <r>
    <d v="2016-06-16T00:00:00"/>
    <s v="CENTRE VILLE-BUREAU"/>
    <x v="0"/>
    <x v="3"/>
    <m/>
    <n v="1000"/>
    <n v="-4783082"/>
    <s v="E8"/>
    <s v="Décharge"/>
    <x v="2"/>
    <s v="CONGO"/>
    <m/>
  </r>
  <r>
    <d v="2016-06-16T00:00:00"/>
    <s v="Taxi Maison-Bureau"/>
    <x v="0"/>
    <x v="3"/>
    <m/>
    <n v="1000"/>
    <n v="-4784082"/>
    <s v="i23c"/>
    <s v="Décharge"/>
    <x v="2"/>
    <s v="CONGO"/>
    <m/>
  </r>
  <r>
    <d v="2016-06-16T00:00:00"/>
    <s v="Achat Carte MTN"/>
    <x v="2"/>
    <x v="3"/>
    <m/>
    <n v="1000"/>
    <n v="-4785082"/>
    <s v="i23c"/>
    <s v="Décharge"/>
    <x v="2"/>
    <s v="CONGO"/>
    <m/>
  </r>
  <r>
    <d v="2016-06-16T00:00:00"/>
    <s v="Achat Repas"/>
    <x v="8"/>
    <x v="3"/>
    <m/>
    <n v="1500"/>
    <n v="-4786582"/>
    <s v="i23c"/>
    <s v="Décharge"/>
    <x v="2"/>
    <s v="CONGO"/>
    <m/>
  </r>
  <r>
    <d v="2016-06-16T00:00:00"/>
    <s v="Taxi Bureau-Maison"/>
    <x v="0"/>
    <x v="3"/>
    <m/>
    <n v="1000"/>
    <n v="-4787582"/>
    <s v="i23c"/>
    <s v="Décharge"/>
    <x v="2"/>
    <s v="CONGO"/>
    <m/>
  </r>
  <r>
    <d v="2016-06-16T00:00:00"/>
    <s v="Domicile/PALF"/>
    <x v="0"/>
    <x v="1"/>
    <m/>
    <n v="300"/>
    <n v="-4787882"/>
    <s v="Junior"/>
    <s v="Décharge"/>
    <x v="3"/>
    <s v="CONGO"/>
    <m/>
  </r>
  <r>
    <d v="2016-06-16T00:00:00"/>
    <s v="PALF/Domicile"/>
    <x v="0"/>
    <x v="1"/>
    <m/>
    <n v="300"/>
    <n v="-4788182"/>
    <s v="Junior"/>
    <s v="Décharge"/>
    <x v="3"/>
    <s v="CONGO"/>
    <m/>
  </r>
  <r>
    <d v="2016-06-16T00:00:00"/>
    <s v="Transport palf-mamiwata-mampassi-bouemba-mikalou-mampassi-moungali-"/>
    <x v="0"/>
    <x v="3"/>
    <m/>
    <n v="5000"/>
    <n v="-4793182"/>
    <s v="i6"/>
    <s v="16.BED.06.0001"/>
    <x v="2"/>
    <s v="CONGO"/>
    <m/>
  </r>
  <r>
    <d v="2016-06-16T00:00:00"/>
    <s v="Carte recharge MTN"/>
    <x v="2"/>
    <x v="3"/>
    <m/>
    <n v="2000"/>
    <n v="-4795182"/>
    <s v="i6"/>
    <s v="16.BED.06.0004"/>
    <x v="2"/>
    <s v="CONGO"/>
    <m/>
  </r>
  <r>
    <d v="2016-06-16T00:00:00"/>
    <s v="Hotel-DDEF-palais de justice-cabinet avocat-palais de justice-DDEF-hotel"/>
    <x v="0"/>
    <x v="1"/>
    <m/>
    <n v="6000"/>
    <n v="-4801182"/>
    <s v="Bérényce"/>
    <s v="16.MIA.06.0001"/>
    <x v="3"/>
    <s v="CONGO"/>
    <m/>
  </r>
  <r>
    <d v="2016-06-16T00:00:00"/>
    <s v="Food allowance"/>
    <x v="3"/>
    <x v="1"/>
    <m/>
    <n v="5000"/>
    <n v="-4806182"/>
    <s v="Bérényce"/>
    <s v="16.MIA.06.0003"/>
    <x v="3"/>
    <s v="CONGO"/>
    <m/>
  </r>
  <r>
    <d v="2016-06-16T00:00:00"/>
    <s v="Hotel"/>
    <x v="3"/>
    <x v="1"/>
    <m/>
    <n v="15000"/>
    <n v="-4821182"/>
    <s v="Bérényce"/>
    <s v="16.MIA.06.0004"/>
    <x v="3"/>
    <s v="CONGO"/>
    <m/>
  </r>
  <r>
    <d v="2016-06-16T00:00:00"/>
    <s v="Achat carte de recharge"/>
    <x v="2"/>
    <x v="1"/>
    <m/>
    <n v="1000"/>
    <n v="-4822182"/>
    <s v="Bérényce"/>
    <s v="16.MIA.06.0006"/>
    <x v="3"/>
    <s v="CONGO"/>
    <m/>
  </r>
  <r>
    <d v="2016-06-17T00:00:00"/>
    <s v="Groupe Charden Farell-PNR (Bérényce)"/>
    <x v="4"/>
    <x v="2"/>
    <m/>
    <n v="8000"/>
    <n v="-4830182"/>
    <s v="Stirve"/>
    <s v="16.MOU.06.0004"/>
    <x v="2"/>
    <s v="CONGO"/>
    <m/>
  </r>
  <r>
    <d v="2016-06-17T00:00:00"/>
    <s v="Taxi Bureau-Centre ville-Bureau"/>
    <x v="0"/>
    <x v="0"/>
    <m/>
    <n v="2500"/>
    <n v="-4832682"/>
    <s v="Stirve "/>
    <s v="16.MOU.06.0001"/>
    <x v="2"/>
    <s v="CONGO"/>
    <m/>
  </r>
  <r>
    <d v="2016-06-17T00:00:00"/>
    <s v="Bonus opérations PNR-i6"/>
    <x v="10"/>
    <x v="3"/>
    <m/>
    <n v="25000"/>
    <n v="-4857682"/>
    <s v="Stirve"/>
    <n v="49"/>
    <x v="2"/>
    <s v="CONGO"/>
    <m/>
  </r>
  <r>
    <d v="2016-06-17T00:00:00"/>
    <s v="Bonus opérations PNR-Junior"/>
    <x v="10"/>
    <x v="3"/>
    <m/>
    <n v="25000"/>
    <n v="-4882682"/>
    <s v="Stirve"/>
    <n v="49"/>
    <x v="2"/>
    <s v="CONGO"/>
    <m/>
  </r>
  <r>
    <d v="2016-06-17T00:00:00"/>
    <s v="Bonus opérations PNR-i73x"/>
    <x v="10"/>
    <x v="3"/>
    <m/>
    <n v="50000"/>
    <n v="-4932682"/>
    <s v="Stirve"/>
    <n v="50"/>
    <x v="2"/>
    <s v="CONGO"/>
    <m/>
  </r>
  <r>
    <d v="2016-06-17T00:00:00"/>
    <s v="3 Carnets de reçus"/>
    <x v="6"/>
    <x v="2"/>
    <m/>
    <n v="6000"/>
    <n v="-4938682"/>
    <s v="Stirve"/>
    <m/>
    <x v="2"/>
    <s v="CONGO"/>
    <m/>
  </r>
  <r>
    <d v="2016-06-17T00:00:00"/>
    <s v="Groupe Charden Farell-PNR (Bérényce)"/>
    <x v="4"/>
    <x v="2"/>
    <m/>
    <n v="8000"/>
    <n v="-4946682"/>
    <s v="Stirve"/>
    <s v="16.MOU.06.0004"/>
    <x v="2"/>
    <s v="CONGO"/>
    <m/>
  </r>
  <r>
    <d v="2016-06-17T00:00:00"/>
    <s v="credit mtn"/>
    <x v="2"/>
    <x v="1"/>
    <m/>
    <n v="1000"/>
    <n v="-4947682"/>
    <s v="Mésange"/>
    <s v="16.CIG.06.0002"/>
    <x v="2"/>
    <s v="CONGO"/>
    <m/>
  </r>
  <r>
    <d v="2016-06-17T00:00:00"/>
    <s v="bureau-wcs"/>
    <x v="0"/>
    <x v="1"/>
    <m/>
    <n v="1000"/>
    <n v="-4948682"/>
    <s v="Mésange"/>
    <s v="16.CIG.06.0001"/>
    <x v="2"/>
    <s v="CONGO"/>
    <m/>
  </r>
  <r>
    <d v="2016-06-17T00:00:00"/>
    <s v="wcs-IPC"/>
    <x v="0"/>
    <x v="1"/>
    <m/>
    <n v="1000"/>
    <n v="-4949682"/>
    <s v="Mésange"/>
    <s v="16.CIG.06.0001"/>
    <x v="2"/>
    <s v="CONGO"/>
    <m/>
  </r>
  <r>
    <d v="2016-06-17T00:00:00"/>
    <s v="IPC-saint paul"/>
    <x v="0"/>
    <x v="1"/>
    <m/>
    <n v="1000"/>
    <n v="-4950682"/>
    <s v="Mésange"/>
    <s v="16.CIG.06.0001"/>
    <x v="2"/>
    <s v="CONGO"/>
    <m/>
  </r>
  <r>
    <d v="2016-06-17T00:00:00"/>
    <s v="Maison /Bureau"/>
    <x v="0"/>
    <x v="3"/>
    <m/>
    <n v="1000"/>
    <n v="-4951682"/>
    <s v="i73x"/>
    <s v="Décharge"/>
    <x v="2"/>
    <s v="CONGO"/>
    <m/>
  </r>
  <r>
    <d v="2016-06-17T00:00:00"/>
    <s v="Bureau /Marche ouenze"/>
    <x v="0"/>
    <x v="3"/>
    <m/>
    <n v="1000"/>
    <n v="-4952682"/>
    <s v="i73x"/>
    <s v="Décharge"/>
    <x v="2"/>
    <s v="CONGO"/>
    <m/>
  </r>
  <r>
    <d v="2016-06-17T00:00:00"/>
    <s v="Marche ouenze/Bouemba"/>
    <x v="0"/>
    <x v="3"/>
    <m/>
    <n v="1000"/>
    <n v="-4953682"/>
    <s v="i73x"/>
    <s v="Décharge"/>
    <x v="2"/>
    <s v="CONGO"/>
    <m/>
  </r>
  <r>
    <d v="2016-06-17T00:00:00"/>
    <s v="Repas"/>
    <x v="8"/>
    <x v="3"/>
    <m/>
    <n v="1000"/>
    <n v="-4954682"/>
    <s v="i73x"/>
    <s v="Décharge"/>
    <x v="2"/>
    <s v="CONGO"/>
    <m/>
  </r>
  <r>
    <d v="2016-06-17T00:00:00"/>
    <s v="Carte MTN"/>
    <x v="5"/>
    <x v="3"/>
    <m/>
    <n v="2000"/>
    <n v="-4956682"/>
    <s v="i73x"/>
    <s v="Oui"/>
    <x v="2"/>
    <s v="CONGO"/>
    <m/>
  </r>
  <r>
    <d v="2016-06-17T00:00:00"/>
    <s v="Marche Bouemba/ Bureau"/>
    <x v="0"/>
    <x v="3"/>
    <m/>
    <n v="1500"/>
    <n v="-4958182"/>
    <s v="i73x"/>
    <s v="Décharge"/>
    <x v="2"/>
    <s v="CONGO"/>
    <m/>
  </r>
  <r>
    <d v="2016-06-17T00:00:00"/>
    <s v="Bureau /Maison"/>
    <x v="0"/>
    <x v="3"/>
    <m/>
    <n v="1500"/>
    <n v="-4959682"/>
    <s v="i73x"/>
    <s v="Décharge"/>
    <x v="2"/>
    <s v="CONGO"/>
    <m/>
  </r>
  <r>
    <d v="2016-06-17T00:00:00"/>
    <s v="MTN+FORFAIT INTERNET"/>
    <x v="2"/>
    <x v="3"/>
    <m/>
    <n v="3000"/>
    <n v="-4962682"/>
    <s v="E8"/>
    <s v="Oui"/>
    <x v="2"/>
    <s v="CONGO"/>
    <m/>
  </r>
  <r>
    <d v="2016-06-17T00:00:00"/>
    <s v="BUREAU-MAMIWATA"/>
    <x v="0"/>
    <x v="3"/>
    <m/>
    <n v="1000"/>
    <n v="-4963682"/>
    <s v="E8"/>
    <s v="Décharge"/>
    <x v="2"/>
    <s v="CONGO"/>
    <m/>
  </r>
  <r>
    <d v="2016-06-17T00:00:00"/>
    <s v="ACHAT BOISSON(echange avec hassan)"/>
    <x v="11"/>
    <x v="3"/>
    <m/>
    <n v="6000"/>
    <n v="-4969682"/>
    <s v="E8"/>
    <s v="Décharge"/>
    <x v="2"/>
    <s v="CONGO"/>
    <m/>
  </r>
  <r>
    <d v="2016-06-17T00:00:00"/>
    <s v="MAMIWATA-BUREAU"/>
    <x v="0"/>
    <x v="3"/>
    <m/>
    <n v="1000"/>
    <n v="-4970682"/>
    <s v="E8"/>
    <s v="Décharge"/>
    <x v="2"/>
    <s v="CONGO"/>
    <m/>
  </r>
  <r>
    <d v="2016-06-17T00:00:00"/>
    <s v="Domicile/PALF"/>
    <x v="0"/>
    <x v="1"/>
    <m/>
    <n v="300"/>
    <n v="-4970982"/>
    <s v="Junior"/>
    <s v="Décharge"/>
    <x v="3"/>
    <s v="CONGO"/>
    <m/>
  </r>
  <r>
    <d v="2016-06-17T00:00:00"/>
    <s v="PALF/Domicile"/>
    <x v="0"/>
    <x v="1"/>
    <m/>
    <n v="300"/>
    <n v="-4971282"/>
    <s v="Junior"/>
    <s v="Décharge"/>
    <x v="3"/>
    <s v="CONGO"/>
    <m/>
  </r>
  <r>
    <d v="2016-06-17T00:00:00"/>
    <s v="Transport palf-mamiwata-mampassi-bouemba-mikalou-mampassi-moungali-"/>
    <x v="0"/>
    <x v="3"/>
    <m/>
    <n v="3000"/>
    <n v="-4974282"/>
    <s v="i6"/>
    <s v="16.BED.06.0001"/>
    <x v="2"/>
    <s v="CONGO"/>
    <m/>
  </r>
  <r>
    <d v="2016-06-17T00:00:00"/>
    <s v="Carte recharge MTN"/>
    <x v="2"/>
    <x v="3"/>
    <m/>
    <n v="2000"/>
    <n v="-4976282"/>
    <s v="i6"/>
    <s v="16.BED.06.0004"/>
    <x v="2"/>
    <s v="CONGO"/>
    <m/>
  </r>
  <r>
    <d v="2016-06-17T00:00:00"/>
    <s v="Hotel-gare routiere"/>
    <x v="0"/>
    <x v="1"/>
    <m/>
    <n v="1000"/>
    <n v="-4977282"/>
    <s v="Bérényce"/>
    <s v="16.MIA.06.0001"/>
    <x v="3"/>
    <s v="CONGO"/>
    <m/>
  </r>
  <r>
    <d v="2016-06-17T00:00:00"/>
    <s v="Dolisie- PN"/>
    <x v="0"/>
    <x v="1"/>
    <m/>
    <n v="10000"/>
    <n v="-4987282"/>
    <s v="Bérényce"/>
    <s v="16.MIA.06.0001"/>
    <x v="3"/>
    <s v="CONGO"/>
    <m/>
  </r>
  <r>
    <d v="2016-06-17T00:00:00"/>
    <s v="Gare routiere-cybert-TGI-cabinet d'avocat-DDEF- Charden farell- DDEF-cabinet d'avocat-TGI-hotel-aeroport-visite geole-hotel"/>
    <x v="0"/>
    <x v="1"/>
    <m/>
    <n v="12000"/>
    <n v="-4999282"/>
    <s v="Bérényce"/>
    <s v="16.MIA.06.0001"/>
    <x v="3"/>
    <s v="CONGO"/>
    <m/>
  </r>
  <r>
    <d v="2016-06-17T00:00:00"/>
    <s v="Impession "/>
    <x v="6"/>
    <x v="2"/>
    <m/>
    <n v="6600"/>
    <n v="-5005882"/>
    <s v="Bérényce"/>
    <s v="16.MIA.06.0007"/>
    <x v="3"/>
    <s v="CONGO"/>
    <m/>
  </r>
  <r>
    <d v="2016-06-17T00:00:00"/>
    <s v="Food allowance"/>
    <x v="3"/>
    <x v="1"/>
    <m/>
    <n v="5000"/>
    <n v="-5010882"/>
    <s v="Bérényce"/>
    <s v="16.MIA.06.0003"/>
    <x v="3"/>
    <s v="CONGO"/>
    <m/>
  </r>
  <r>
    <d v="2016-06-17T00:00:00"/>
    <s v="Achat carte de recharge"/>
    <x v="2"/>
    <x v="1"/>
    <m/>
    <n v="2000"/>
    <n v="-5012882"/>
    <s v="Bérényce"/>
    <s v="16.MIA.06.0006"/>
    <x v="3"/>
    <s v="CONGO"/>
    <m/>
  </r>
  <r>
    <d v="2016-06-17T00:00:00"/>
    <s v="Achat billet d'avion"/>
    <x v="0"/>
    <x v="1"/>
    <m/>
    <n v="39950"/>
    <n v="-5052832"/>
    <s v="Bérényce"/>
    <s v="16.MIA.06.0001"/>
    <x v="3"/>
    <s v="CONGO"/>
    <m/>
  </r>
  <r>
    <d v="2016-06-17T00:00:00"/>
    <s v="Honoraire d'avocat cas missamou"/>
    <x v="9"/>
    <x v="1"/>
    <m/>
    <n v="125000"/>
    <n v="-5177832"/>
    <s v="Bérényce"/>
    <s v="16.MIA.06.0010"/>
    <x v="2"/>
    <s v="CONGO"/>
    <m/>
  </r>
  <r>
    <d v="2016-06-18T00:00:00"/>
    <s v="BUREAU-CENTRE VILLE"/>
    <x v="0"/>
    <x v="3"/>
    <m/>
    <n v="1000"/>
    <n v="-5178832"/>
    <s v="E8"/>
    <s v="Décharge"/>
    <x v="2"/>
    <s v="CONGO"/>
    <m/>
  </r>
  <r>
    <d v="2016-06-18T00:00:00"/>
    <s v="ACHAT BOISON(pour cesar et milos)"/>
    <x v="11"/>
    <x v="3"/>
    <m/>
    <n v="8000"/>
    <n v="-5186832"/>
    <s v="E8"/>
    <s v="Décharge"/>
    <x v="2"/>
    <s v="CONGO"/>
    <m/>
  </r>
  <r>
    <d v="2016-06-18T00:00:00"/>
    <s v="CENTRE VILLE-BUREAU"/>
    <x v="0"/>
    <x v="3"/>
    <m/>
    <n v="1000"/>
    <n v="-5187832"/>
    <s v="E8"/>
    <s v="Décharge"/>
    <x v="2"/>
    <s v="CONGO"/>
    <m/>
  </r>
  <r>
    <d v="2016-06-18T00:00:00"/>
    <s v="MTN+forfait internet"/>
    <x v="2"/>
    <x v="3"/>
    <m/>
    <n v="3000"/>
    <n v="-5190832"/>
    <s v="E8"/>
    <s v="Oui"/>
    <x v="2"/>
    <s v="CONGO"/>
    <m/>
  </r>
  <r>
    <d v="2016-06-18T00:00:00"/>
    <s v="Taxi Maison-Bureau"/>
    <x v="0"/>
    <x v="3"/>
    <m/>
    <n v="1000"/>
    <n v="-5191832"/>
    <s v="i23c"/>
    <s v="Décharge"/>
    <x v="2"/>
    <s v="CONGO"/>
    <m/>
  </r>
  <r>
    <d v="2016-06-18T00:00:00"/>
    <s v="Taxi Bureau-Maison"/>
    <x v="0"/>
    <x v="3"/>
    <m/>
    <n v="1000"/>
    <n v="-5192832"/>
    <s v="i23c"/>
    <s v="Décharge"/>
    <x v="2"/>
    <s v="CONGO"/>
    <m/>
  </r>
  <r>
    <d v="2016-06-18T00:00:00"/>
    <s v="Food allowance:1 jour ,i6 makoua"/>
    <x v="3"/>
    <x v="3"/>
    <m/>
    <n v="5000"/>
    <n v="-5197832"/>
    <s v="i6"/>
    <s v="16.BED.06.0002"/>
    <x v="2"/>
    <s v="CONGO"/>
    <m/>
  </r>
  <r>
    <d v="2016-06-18T00:00:00"/>
    <s v="Carte recharge MTN"/>
    <x v="2"/>
    <x v="3"/>
    <m/>
    <n v="1000"/>
    <n v="-5198832"/>
    <s v="i6"/>
    <s v="16.BED.06.0004"/>
    <x v="2"/>
    <s v="CONGO"/>
    <m/>
  </r>
  <r>
    <d v="2016-06-18T00:00:00"/>
    <s v="Transport local:maison-lycee-oyo-owando-makoua"/>
    <x v="0"/>
    <x v="3"/>
    <m/>
    <n v="18500"/>
    <n v="-5217332"/>
    <s v="i6"/>
    <s v="16.BED.06.0001"/>
    <x v="2"/>
    <s v="CONGO"/>
    <m/>
  </r>
  <r>
    <d v="2016-06-18T00:00:00"/>
    <s v="Hotel-maison d'arret-TGI-hotel-aeroport-maison"/>
    <x v="0"/>
    <x v="1"/>
    <m/>
    <n v="5000"/>
    <n v="-5222332"/>
    <s v="Bérényce"/>
    <s v="16.MIA.06.0001"/>
    <x v="3"/>
    <s v="CONGO"/>
    <m/>
  </r>
  <r>
    <d v="2016-06-18T00:00:00"/>
    <s v="Achat carte de recharge"/>
    <x v="2"/>
    <x v="1"/>
    <m/>
    <n v="1000"/>
    <n v="-5223332"/>
    <s v="Bérényce"/>
    <s v="16.MIA.06.0006"/>
    <x v="3"/>
    <s v="CONGO"/>
    <m/>
  </r>
  <r>
    <d v="2016-06-18T00:00:00"/>
    <s v="Food allowance"/>
    <x v="3"/>
    <x v="1"/>
    <m/>
    <n v="5000"/>
    <n v="-5228332"/>
    <s v="Bérényce"/>
    <s v="16.MIA.06.0003"/>
    <x v="3"/>
    <s v="CONGO"/>
    <m/>
  </r>
  <r>
    <d v="2016-06-18T00:00:00"/>
    <s v="Hotel"/>
    <x v="3"/>
    <x v="1"/>
    <m/>
    <n v="15000"/>
    <n v="-5243332"/>
    <s v="Bérényce"/>
    <s v="16.MIA.06.0004"/>
    <x v="3"/>
    <s v="CONGO"/>
    <m/>
  </r>
  <r>
    <d v="2016-06-19T00:00:00"/>
    <s v="Mfilou/ Marche Bouemba"/>
    <x v="0"/>
    <x v="3"/>
    <m/>
    <n v="2000"/>
    <n v="-5245332"/>
    <s v="i73x"/>
    <s v="Décharge"/>
    <x v="2"/>
    <s v="CONGO"/>
    <m/>
  </r>
  <r>
    <d v="2016-06-19T00:00:00"/>
    <s v="Marche Bouemba/ Mfilou"/>
    <x v="0"/>
    <x v="3"/>
    <m/>
    <n v="2000"/>
    <n v="-5247332"/>
    <s v="i73x"/>
    <s v="Décharge"/>
    <x v="2"/>
    <s v="CONGO"/>
    <m/>
  </r>
  <r>
    <d v="2016-06-19T00:00:00"/>
    <s v="BUREAU-CENTRE VILLE"/>
    <x v="0"/>
    <x v="3"/>
    <m/>
    <n v="1000"/>
    <n v="-5248332"/>
    <s v="E8"/>
    <s v="Décharge"/>
    <x v="2"/>
    <s v="CONGO"/>
    <m/>
  </r>
  <r>
    <d v="2016-06-19T00:00:00"/>
    <s v="ACHAT BOISSON(pour cesar et ses complices petit papa et milos pour cas perroquet)"/>
    <x v="11"/>
    <x v="3"/>
    <m/>
    <n v="5000"/>
    <n v="-5253332"/>
    <s v="E8"/>
    <s v="Décharge"/>
    <x v="2"/>
    <s v="CONGO"/>
    <m/>
  </r>
  <r>
    <d v="2016-06-19T00:00:00"/>
    <s v="CENTRE VILLE-BUREAU"/>
    <x v="0"/>
    <x v="3"/>
    <m/>
    <n v="1000"/>
    <n v="-5254332"/>
    <s v="E8"/>
    <s v="Décharge"/>
    <x v="2"/>
    <s v="CONGO"/>
    <m/>
  </r>
  <r>
    <d v="2016-06-19T00:00:00"/>
    <s v="MTN"/>
    <x v="2"/>
    <x v="3"/>
    <m/>
    <n v="3000"/>
    <n v="-5257332"/>
    <s v="E8"/>
    <s v="Oui"/>
    <x v="2"/>
    <s v="CONGO"/>
    <m/>
  </r>
  <r>
    <d v="2016-06-19T00:00:00"/>
    <s v="Carte recharge MTN"/>
    <x v="2"/>
    <x v="3"/>
    <m/>
    <n v="3000"/>
    <n v="-5260332"/>
    <s v="i6"/>
    <s v="16.BED.06.0004"/>
    <x v="2"/>
    <s v="CONGO"/>
    <m/>
  </r>
  <r>
    <d v="2016-06-19T00:00:00"/>
    <s v="Transport local:makoua-ouesso-pokola-coursse potola"/>
    <x v="0"/>
    <x v="3"/>
    <m/>
    <n v="15500"/>
    <n v="-5275832"/>
    <s v="i6"/>
    <s v="16.BED.06.0001"/>
    <x v="2"/>
    <s v="CONGO"/>
    <m/>
  </r>
  <r>
    <d v="2016-06-19T00:00:00"/>
    <s v="Achats des bierre avec les dealers a pokola"/>
    <x v="11"/>
    <x v="3"/>
    <m/>
    <n v="6000"/>
    <n v="-5281832"/>
    <s v="i6"/>
    <s v="16.BED.06.0005"/>
    <x v="2"/>
    <s v="CONGO"/>
    <m/>
  </r>
  <r>
    <d v="2016-06-20T00:00:00"/>
    <s v="Groupe Charden Farell-POKOLA (i6)"/>
    <x v="4"/>
    <x v="2"/>
    <m/>
    <n v="1400"/>
    <n v="-5283232"/>
    <s v="Stirve"/>
    <s v="16.MOU.06.0004"/>
    <x v="2"/>
    <s v="CONGO"/>
    <m/>
  </r>
  <r>
    <d v="2016-06-20T00:00:00"/>
    <s v="Virement EAGLE-US"/>
    <x v="15"/>
    <x v="2"/>
    <n v="11358296"/>
    <m/>
    <n v="6075064"/>
    <s v="UBA"/>
    <n v="61"/>
    <x v="3"/>
    <s v="CONGO"/>
    <m/>
  </r>
  <r>
    <d v="2016-06-20T00:00:00"/>
    <s v="Taxi Bureau-UBA-Bureau"/>
    <x v="0"/>
    <x v="0"/>
    <m/>
    <n v="2000"/>
    <n v="6073064"/>
    <s v="Stirve "/>
    <s v="16.MOU.06.0001"/>
    <x v="2"/>
    <s v="CONGO"/>
    <m/>
  </r>
  <r>
    <d v="2016-06-20T00:00:00"/>
    <s v="Groupe Charden Farell-POKOLA (i6)"/>
    <x v="4"/>
    <x v="2"/>
    <m/>
    <n v="1400"/>
    <n v="6071664"/>
    <s v="Stirve"/>
    <s v="16.MOU.06.0004"/>
    <x v="2"/>
    <s v="CONGO"/>
    <m/>
  </r>
  <r>
    <d v="2016-06-20T00:00:00"/>
    <s v="credit mtn"/>
    <x v="2"/>
    <x v="1"/>
    <m/>
    <n v="2000"/>
    <n v="6069664"/>
    <s v="Mésange"/>
    <s v="16.CIG.06.0002"/>
    <x v="2"/>
    <s v="CONGO"/>
    <m/>
  </r>
  <r>
    <d v="2016-06-20T00:00:00"/>
    <s v="bureau-imprimerie saint aul"/>
    <x v="0"/>
    <x v="1"/>
    <m/>
    <n v="1000"/>
    <n v="6068664"/>
    <s v="Mésange"/>
    <s v="16.CIG.06.0001"/>
    <x v="2"/>
    <s v="CONGO"/>
    <m/>
  </r>
  <r>
    <d v="2016-06-20T00:00:00"/>
    <s v="saint paul-imprimerie nationale"/>
    <x v="0"/>
    <x v="1"/>
    <m/>
    <n v="1000"/>
    <n v="6067664"/>
    <s v="Mésange"/>
    <s v="16.CIG.06.0001"/>
    <x v="2"/>
    <s v="CONGO"/>
    <m/>
  </r>
  <r>
    <d v="2016-06-20T00:00:00"/>
    <s v="nationale-wcs"/>
    <x v="0"/>
    <x v="1"/>
    <m/>
    <n v="1000"/>
    <n v="6066664"/>
    <s v="Mésange"/>
    <s v="16.CIG.06.0001"/>
    <x v="2"/>
    <s v="CONGO"/>
    <m/>
  </r>
  <r>
    <d v="2016-06-20T00:00:00"/>
    <s v="wcs-bureau"/>
    <x v="0"/>
    <x v="1"/>
    <m/>
    <n v="1000"/>
    <n v="6065664"/>
    <s v="Mésange"/>
    <s v="16.CIG.06.0001"/>
    <x v="2"/>
    <s v="CONGO"/>
    <m/>
  </r>
  <r>
    <d v="2016-06-20T00:00:00"/>
    <s v="Bureau /Marche Moukondo"/>
    <x v="0"/>
    <x v="3"/>
    <m/>
    <n v="1000"/>
    <n v="6064664"/>
    <s v="i73x"/>
    <s v="Décharge"/>
    <x v="2"/>
    <s v="CONGO"/>
    <m/>
  </r>
  <r>
    <d v="2016-06-20T00:00:00"/>
    <s v="Marche -Moukondo/Lombre"/>
    <x v="0"/>
    <x v="3"/>
    <m/>
    <n v="1000"/>
    <n v="6063664"/>
    <s v="i73x"/>
    <s v="Décharge"/>
    <x v="2"/>
    <s v="CONGO"/>
    <m/>
  </r>
  <r>
    <d v="2016-06-20T00:00:00"/>
    <s v="Marche-Lombre/ Bureau"/>
    <x v="0"/>
    <x v="3"/>
    <m/>
    <n v="1000"/>
    <n v="6062664"/>
    <s v="i73x"/>
    <s v="Décharge"/>
    <x v="2"/>
    <s v="CONGO"/>
    <m/>
  </r>
  <r>
    <d v="2016-06-20T00:00:00"/>
    <s v="Repas"/>
    <x v="8"/>
    <x v="3"/>
    <m/>
    <n v="1000"/>
    <n v="6061664"/>
    <s v="i73x"/>
    <s v="Décharge"/>
    <x v="2"/>
    <s v="CONGO"/>
    <m/>
  </r>
  <r>
    <d v="2016-06-20T00:00:00"/>
    <s v="Carte MTN"/>
    <x v="5"/>
    <x v="3"/>
    <m/>
    <n v="2000"/>
    <n v="6059664"/>
    <s v="i73x"/>
    <s v="Oui"/>
    <x v="2"/>
    <s v="CONGO"/>
    <m/>
  </r>
  <r>
    <d v="2016-06-20T00:00:00"/>
    <s v="Bureau/ Lampadeur"/>
    <x v="0"/>
    <x v="3"/>
    <m/>
    <n v="1000"/>
    <n v="6058664"/>
    <s v="i73x"/>
    <s v="Décharge"/>
    <x v="2"/>
    <s v="CONGO"/>
    <m/>
  </r>
  <r>
    <d v="2016-06-20T00:00:00"/>
    <s v="Lampadeur/Mfilou"/>
    <x v="0"/>
    <x v="3"/>
    <m/>
    <n v="1500"/>
    <n v="6057164"/>
    <s v="i73x"/>
    <s v="Décharge"/>
    <x v="2"/>
    <s v="CONGO"/>
    <m/>
  </r>
  <r>
    <d v="2016-06-20T00:00:00"/>
    <s v="MTN+FORFAIT INTERNET"/>
    <x v="2"/>
    <x v="3"/>
    <m/>
    <n v="3000"/>
    <n v="6054164"/>
    <s v="E8"/>
    <s v="Oui"/>
    <x v="2"/>
    <s v="CONGO"/>
    <m/>
  </r>
  <r>
    <d v="2016-06-20T00:00:00"/>
    <s v="Taxi Maison-Bureau"/>
    <x v="0"/>
    <x v="3"/>
    <m/>
    <n v="1000"/>
    <n v="6053164"/>
    <s v="i23c"/>
    <s v="Décharge"/>
    <x v="2"/>
    <s v="CONGO"/>
    <m/>
  </r>
  <r>
    <d v="2016-06-20T00:00:00"/>
    <s v="Taxi Bureau-Marché Mongali-Bureau"/>
    <x v="0"/>
    <x v="3"/>
    <m/>
    <n v="2000"/>
    <n v="6051164"/>
    <s v="i23c"/>
    <s v="Décharge"/>
    <x v="2"/>
    <s v="CONGO"/>
    <m/>
  </r>
  <r>
    <d v="2016-06-20T00:00:00"/>
    <s v="Achat Balance"/>
    <x v="6"/>
    <x v="2"/>
    <m/>
    <n v="18000"/>
    <n v="6033164"/>
    <s v="i23c"/>
    <s v="oui"/>
    <x v="2"/>
    <s v="CONGO"/>
    <m/>
  </r>
  <r>
    <d v="2016-06-20T00:00:00"/>
    <s v="Repas"/>
    <x v="8"/>
    <x v="3"/>
    <m/>
    <n v="1500"/>
    <n v="6031664"/>
    <s v="i23c"/>
    <s v="Décharge"/>
    <x v="2"/>
    <s v="CONGO"/>
    <m/>
  </r>
  <r>
    <d v="2016-06-20T00:00:00"/>
    <s v="Taxi Bureau-Marché Dragage-Maison"/>
    <x v="0"/>
    <x v="3"/>
    <m/>
    <n v="1000"/>
    <n v="6030664"/>
    <s v="i23c"/>
    <s v="Décharge"/>
    <x v="2"/>
    <s v="CONGO"/>
    <m/>
  </r>
  <r>
    <d v="2016-06-20T00:00:00"/>
    <s v="Domicile/PALF"/>
    <x v="0"/>
    <x v="1"/>
    <m/>
    <n v="300"/>
    <n v="6030364"/>
    <s v="Junior"/>
    <s v="Décharge"/>
    <x v="3"/>
    <s v="CONGO"/>
    <m/>
  </r>
  <r>
    <d v="2016-06-20T00:00:00"/>
    <s v="Carte de credit MTN"/>
    <x v="2"/>
    <x v="1"/>
    <m/>
    <n v="1000"/>
    <n v="6029364"/>
    <s v="Junior"/>
    <s v="Décharge"/>
    <x v="3"/>
    <s v="CONGO"/>
    <m/>
  </r>
  <r>
    <d v="2016-06-20T00:00:00"/>
    <s v="PALF/Domicile"/>
    <x v="0"/>
    <x v="1"/>
    <m/>
    <n v="300"/>
    <n v="6029064"/>
    <s v="Junior"/>
    <s v="Décharge"/>
    <x v="3"/>
    <s v="CONGO"/>
    <m/>
  </r>
  <r>
    <d v="2016-06-20T00:00:00"/>
    <s v="Food allowance:1 jour ,i6 pokola"/>
    <x v="3"/>
    <x v="3"/>
    <m/>
    <n v="5000"/>
    <n v="6024064"/>
    <s v="i6"/>
    <s v="16.BED.06.0002"/>
    <x v="2"/>
    <s v="CONGO"/>
    <m/>
  </r>
  <r>
    <d v="2016-06-20T00:00:00"/>
    <s v="Carte recharge MTN"/>
    <x v="2"/>
    <x v="3"/>
    <m/>
    <n v="5000"/>
    <n v="6019064"/>
    <s v="i6"/>
    <s v="16.BED.06.0004"/>
    <x v="2"/>
    <s v="CONGO"/>
    <m/>
  </r>
  <r>
    <d v="2016-06-20T00:00:00"/>
    <s v="Transport local:Taxi moto dans pokola"/>
    <x v="0"/>
    <x v="3"/>
    <m/>
    <n v="2150"/>
    <n v="6016914"/>
    <s v="i6"/>
    <s v="16.BED.06.0001"/>
    <x v="2"/>
    <s v="CONGO"/>
    <m/>
  </r>
  <r>
    <d v="2016-06-20T00:00:00"/>
    <s v="Bureau-air congo-Agence tac-aeroport-bureau"/>
    <x v="0"/>
    <x v="1"/>
    <m/>
    <n v="4000"/>
    <n v="6012914"/>
    <s v="Bérényce"/>
    <s v="16.MIA.06.0001"/>
    <x v="3"/>
    <s v="CONGO"/>
    <m/>
  </r>
  <r>
    <d v="2016-06-20T00:00:00"/>
    <s v="Achat billet d'avion"/>
    <x v="0"/>
    <x v="1"/>
    <m/>
    <n v="36000"/>
    <n v="5976914"/>
    <s v="Bérényce"/>
    <s v="16.MIA.06.0001"/>
    <x v="3"/>
    <s v="CONGO"/>
    <m/>
  </r>
  <r>
    <d v="2016-06-20T00:00:00"/>
    <s v="Bureau-maison-aeroport-hotel-cabinet-resto-hotel"/>
    <x v="0"/>
    <x v="1"/>
    <m/>
    <n v="6000"/>
    <n v="5970914"/>
    <s v="Bérényce"/>
    <s v="16.MIA.06.0001"/>
    <x v="3"/>
    <s v="CONGO"/>
    <m/>
  </r>
  <r>
    <d v="2016-06-20T00:00:00"/>
    <s v="Food allowance"/>
    <x v="3"/>
    <x v="1"/>
    <m/>
    <n v="5000"/>
    <n v="5965914"/>
    <s v="Bérényce"/>
    <s v="16.MIA.06.0003"/>
    <x v="3"/>
    <s v="CONGO"/>
    <m/>
  </r>
  <r>
    <d v="2016-06-20T00:00:00"/>
    <s v="Achat carte de recharge"/>
    <x v="2"/>
    <x v="1"/>
    <m/>
    <n v="1000"/>
    <n v="5964914"/>
    <s v="Bérényce"/>
    <s v="16.MIA.06.0006"/>
    <x v="3"/>
    <s v="CONGO"/>
    <m/>
  </r>
  <r>
    <d v="2016-06-21T00:00:00"/>
    <s v="Hotel:1 nuitee i6 pokola"/>
    <x v="3"/>
    <x v="3"/>
    <m/>
    <n v="5000"/>
    <n v="5959914"/>
    <s v="i6"/>
    <s v="16.BED.06.0003"/>
    <x v="2"/>
    <s v="CONGO"/>
    <m/>
  </r>
  <r>
    <d v="2016-06-21T00:00:00"/>
    <s v="Taxi Maison-Bureau"/>
    <x v="0"/>
    <x v="3"/>
    <m/>
    <n v="1000"/>
    <n v="5958914"/>
    <s v="i23c"/>
    <s v="Décharge"/>
    <x v="2"/>
    <s v="CONGO"/>
    <m/>
  </r>
  <r>
    <d v="2016-06-21T00:00:00"/>
    <s v="Taxi Bureau-Marché Drage-Talangai-Mikalu"/>
    <x v="0"/>
    <x v="3"/>
    <m/>
    <n v="2000"/>
    <n v="5956914"/>
    <s v="i23c"/>
    <s v="Décharge"/>
    <x v="2"/>
    <s v="CONGO"/>
    <m/>
  </r>
  <r>
    <d v="2016-06-21T00:00:00"/>
    <s v="Repas"/>
    <x v="8"/>
    <x v="3"/>
    <m/>
    <n v="1500"/>
    <n v="5955414"/>
    <s v="i23c"/>
    <s v="Décharge"/>
    <x v="2"/>
    <s v="CONGO"/>
    <m/>
  </r>
  <r>
    <d v="2016-06-21T00:00:00"/>
    <s v="Taxi Mikalu-Bureau"/>
    <x v="0"/>
    <x v="3"/>
    <m/>
    <n v="1000"/>
    <n v="5954414"/>
    <s v="i23c"/>
    <s v="Décharge"/>
    <x v="2"/>
    <s v="CONGO"/>
    <m/>
  </r>
  <r>
    <d v="2016-06-21T00:00:00"/>
    <s v="Taxi Bureau-Maison"/>
    <x v="0"/>
    <x v="3"/>
    <m/>
    <n v="1000"/>
    <n v="5953414"/>
    <s v="i23c"/>
    <s v="Décharge"/>
    <x v="2"/>
    <s v="CONGO"/>
    <m/>
  </r>
  <r>
    <d v="2016-06-21T00:00:00"/>
    <s v="Avance /Impression Guide jurid."/>
    <x v="18"/>
    <x v="2"/>
    <m/>
    <n v="1000000"/>
    <n v="4953414"/>
    <s v="UBA"/>
    <n v="67"/>
    <x v="2"/>
    <s v="CONGO"/>
    <m/>
  </r>
  <r>
    <d v="2016-06-21T00:00:00"/>
    <s v="Virement EAGLE-US"/>
    <x v="15"/>
    <x v="2"/>
    <n v="11378293"/>
    <m/>
    <n v="16331707"/>
    <s v="UBA"/>
    <n v="61"/>
    <x v="3"/>
    <s v="CONGO"/>
    <m/>
  </r>
  <r>
    <d v="2016-06-21T00:00:00"/>
    <s v="Taxi Maison-BCI-DHL-TAF"/>
    <x v="0"/>
    <x v="0"/>
    <m/>
    <n v="4000"/>
    <n v="16327707"/>
    <s v="Stirve "/>
    <s v="16.MOU.06.0001"/>
    <x v="2"/>
    <s v="CONGO"/>
    <m/>
  </r>
  <r>
    <d v="2016-06-21T00:00:00"/>
    <s v="Taxi Hyppocampe-BCI-Bureau"/>
    <x v="0"/>
    <x v="0"/>
    <m/>
    <n v="1500"/>
    <n v="16326207"/>
    <s v="Stirve "/>
    <s v="16.MOU.06.0001"/>
    <x v="2"/>
    <s v="CONGO"/>
    <m/>
  </r>
  <r>
    <d v="2016-06-21T00:00:00"/>
    <s v="Expédition 2 demandes  à CEEAC &amp; UE"/>
    <x v="13"/>
    <x v="2"/>
    <m/>
    <n v="69300"/>
    <n v="16256907"/>
    <s v="Stirve"/>
    <s v="16.MOU.06.0008"/>
    <x v="1"/>
    <s v="CONGO"/>
    <m/>
  </r>
  <r>
    <d v="2016-06-21T00:00:00"/>
    <s v="credit mtn"/>
    <x v="2"/>
    <x v="1"/>
    <m/>
    <n v="2000"/>
    <n v="16254907"/>
    <s v="Mésange"/>
    <s v="16.CIG.06.0002"/>
    <x v="2"/>
    <s v="CONGO"/>
    <m/>
  </r>
  <r>
    <d v="2016-06-21T00:00:00"/>
    <s v="bureau-moungali"/>
    <x v="0"/>
    <x v="1"/>
    <m/>
    <n v="1000"/>
    <n v="16253907"/>
    <s v="Mésange"/>
    <s v="16.CIG.06.0001"/>
    <x v="2"/>
    <s v="CONGO"/>
    <m/>
  </r>
  <r>
    <d v="2016-06-21T00:00:00"/>
    <s v="moungali-imprimerie nationale"/>
    <x v="0"/>
    <x v="1"/>
    <m/>
    <n v="1000"/>
    <n v="16252907"/>
    <s v="Mésange"/>
    <s v="16.CIG.06.0001"/>
    <x v="2"/>
    <s v="CONGO"/>
    <m/>
  </r>
  <r>
    <d v="2016-06-21T00:00:00"/>
    <s v="nationale-saint paul"/>
    <x v="0"/>
    <x v="1"/>
    <m/>
    <n v="1000"/>
    <n v="16251907"/>
    <s v="Mésange"/>
    <s v="16.CIG.06.0001"/>
    <x v="2"/>
    <s v="CONGO"/>
    <m/>
  </r>
  <r>
    <d v="2016-06-21T00:00:00"/>
    <s v="saint paul-bureau"/>
    <x v="0"/>
    <x v="1"/>
    <m/>
    <n v="1000"/>
    <n v="16250907"/>
    <s v="Mésange"/>
    <s v="16.CIG.06.0001"/>
    <x v="2"/>
    <s v="CONGO"/>
    <m/>
  </r>
  <r>
    <d v="2016-06-21T00:00:00"/>
    <s v="bureau-APC"/>
    <x v="0"/>
    <x v="1"/>
    <m/>
    <n v="1000"/>
    <n v="16249907"/>
    <s v="Mésange"/>
    <s v="16.CIG.06.0001"/>
    <x v="2"/>
    <s v="CONGO"/>
    <m/>
  </r>
  <r>
    <d v="2016-06-21T00:00:00"/>
    <s v="APC-bureau"/>
    <x v="0"/>
    <x v="1"/>
    <m/>
    <n v="1000"/>
    <n v="16248907"/>
    <s v="Mésange"/>
    <s v="16.CIG.06.0001"/>
    <x v="2"/>
    <s v="CONGO"/>
    <m/>
  </r>
  <r>
    <d v="2016-06-21T00:00:00"/>
    <s v="bureau-APC"/>
    <x v="0"/>
    <x v="1"/>
    <m/>
    <n v="1000"/>
    <n v="16247907"/>
    <s v="Mésange"/>
    <s v="16.CIG.06.0001"/>
    <x v="2"/>
    <s v="CONGO"/>
    <m/>
  </r>
  <r>
    <d v="2016-06-21T00:00:00"/>
    <s v="APC-bureau"/>
    <x v="0"/>
    <x v="1"/>
    <m/>
    <n v="1000"/>
    <n v="16246907"/>
    <s v="Mésange"/>
    <s v="16.CIG.06.0001"/>
    <x v="2"/>
    <s v="CONGO"/>
    <m/>
  </r>
  <r>
    <d v="2016-06-21T00:00:00"/>
    <s v="Bureau /Marche Comission"/>
    <x v="0"/>
    <x v="3"/>
    <m/>
    <n v="1000"/>
    <n v="16245907"/>
    <s v="i73x"/>
    <s v="Décharge"/>
    <x v="2"/>
    <s v="CONGO"/>
    <m/>
  </r>
  <r>
    <d v="2016-06-21T00:00:00"/>
    <s v="Marche-comission/Boureau"/>
    <x v="0"/>
    <x v="3"/>
    <m/>
    <n v="1000"/>
    <n v="16244907"/>
    <s v="i73x"/>
    <s v="Décharge"/>
    <x v="2"/>
    <s v="CONGO"/>
    <m/>
  </r>
  <r>
    <d v="2016-06-21T00:00:00"/>
    <s v="Repas"/>
    <x v="8"/>
    <x v="3"/>
    <m/>
    <n v="1000"/>
    <n v="16243907"/>
    <s v="i73x"/>
    <s v="Décharge"/>
    <x v="2"/>
    <s v="CONGO"/>
    <m/>
  </r>
  <r>
    <d v="2016-06-21T00:00:00"/>
    <s v="Boureau/Bureau"/>
    <x v="0"/>
    <x v="3"/>
    <m/>
    <n v="1000"/>
    <n v="16242907"/>
    <s v="i73x"/>
    <s v="Décharge"/>
    <x v="2"/>
    <s v="CONGO"/>
    <m/>
  </r>
  <r>
    <d v="2016-06-21T00:00:00"/>
    <s v="Carte MTN"/>
    <x v="5"/>
    <x v="3"/>
    <m/>
    <n v="1000"/>
    <n v="16241907"/>
    <s v="i73x"/>
    <s v="Oui"/>
    <x v="2"/>
    <s v="CONGO"/>
    <m/>
  </r>
  <r>
    <d v="2016-06-21T00:00:00"/>
    <s v="Bureau/ Maison"/>
    <x v="0"/>
    <x v="3"/>
    <m/>
    <n v="1000"/>
    <n v="16240907"/>
    <s v="i73x"/>
    <s v="Décharge"/>
    <x v="2"/>
    <s v="CONGO"/>
    <m/>
  </r>
  <r>
    <d v="2016-06-21T00:00:00"/>
    <s v="Bureau-Tribunal"/>
    <x v="0"/>
    <x v="1"/>
    <m/>
    <n v="500"/>
    <n v="16240407"/>
    <s v="Blondel"/>
    <s v="16.Blo.06.0001"/>
    <x v="2"/>
    <s v="CONGO"/>
    <m/>
  </r>
  <r>
    <d v="2016-06-21T00:00:00"/>
    <s v="Tribunal-Bureau"/>
    <x v="0"/>
    <x v="1"/>
    <m/>
    <n v="500"/>
    <n v="16239907"/>
    <s v="Blondel"/>
    <s v="16.Blo.06.0001"/>
    <x v="2"/>
    <s v="CONGO"/>
    <m/>
  </r>
  <r>
    <d v="2016-06-21T00:00:00"/>
    <s v="Domicile-Bureau"/>
    <x v="0"/>
    <x v="1"/>
    <m/>
    <n v="300"/>
    <n v="16239607"/>
    <s v="Blondel"/>
    <s v="16.Blo.06.0001"/>
    <x v="2"/>
    <s v="CONGO"/>
    <m/>
  </r>
  <r>
    <d v="2016-06-21T00:00:00"/>
    <s v="Bureau-Domicile"/>
    <x v="0"/>
    <x v="1"/>
    <m/>
    <n v="300"/>
    <n v="16239307"/>
    <s v="Blondel"/>
    <s v="16.Blo.06.0001"/>
    <x v="2"/>
    <s v="CONGO"/>
    <m/>
  </r>
  <r>
    <d v="2016-06-21T00:00:00"/>
    <s v="Cartede credit MTN"/>
    <x v="2"/>
    <x v="1"/>
    <m/>
    <n v="1000"/>
    <n v="16238307"/>
    <s v="Blondel"/>
    <s v="16.Blo.06.0002"/>
    <x v="2"/>
    <s v="CONGO"/>
    <m/>
  </r>
  <r>
    <d v="2016-06-21T00:00:00"/>
    <s v="Domicile/PALF"/>
    <x v="0"/>
    <x v="1"/>
    <m/>
    <n v="300"/>
    <n v="16238007"/>
    <s v="Junior"/>
    <s v="Décharge"/>
    <x v="3"/>
    <s v="CONGO"/>
    <m/>
  </r>
  <r>
    <d v="2016-06-21T00:00:00"/>
    <s v="PALF/Domicile"/>
    <x v="0"/>
    <x v="1"/>
    <m/>
    <n v="300"/>
    <n v="16237707"/>
    <s v="Junior"/>
    <s v="Décharge"/>
    <x v="3"/>
    <s v="CONGO"/>
    <m/>
  </r>
  <r>
    <d v="2016-06-21T00:00:00"/>
    <s v="Carte de credit"/>
    <x v="2"/>
    <x v="1"/>
    <m/>
    <n v="1000"/>
    <n v="16236707"/>
    <s v="Junior"/>
    <s v="Décharge"/>
    <x v="3"/>
    <s v="CONGO"/>
    <m/>
  </r>
  <r>
    <d v="2016-06-21T00:00:00"/>
    <s v="Hotel:1 nuitee i6 pokola"/>
    <x v="3"/>
    <x v="3"/>
    <m/>
    <n v="24000"/>
    <n v="16212707"/>
    <s v="i6"/>
    <s v="16.BED.06.0003"/>
    <x v="2"/>
    <s v="CONGO"/>
    <m/>
  </r>
  <r>
    <d v="2016-06-21T00:00:00"/>
    <s v="Food allowance:1 jour ,i6 pokola"/>
    <x v="3"/>
    <x v="3"/>
    <m/>
    <n v="5000"/>
    <n v="16207707"/>
    <s v="i6"/>
    <s v="16.BED.06.0002"/>
    <x v="2"/>
    <s v="CONGO"/>
    <m/>
  </r>
  <r>
    <d v="2016-06-21T00:00:00"/>
    <s v="Carte recharge MTN"/>
    <x v="2"/>
    <x v="3"/>
    <m/>
    <n v="500"/>
    <n v="16207207"/>
    <s v="i6"/>
    <s v="16.BED.06.0004"/>
    <x v="2"/>
    <s v="CONGO"/>
    <m/>
  </r>
  <r>
    <d v="2016-06-21T00:00:00"/>
    <s v="Transport local:Taxi pokola port-port ouesso-hotel-ocean-hotel"/>
    <x v="0"/>
    <x v="3"/>
    <m/>
    <n v="4500"/>
    <n v="16202707"/>
    <s v="i6"/>
    <s v="16.BED.06.0001"/>
    <x v="2"/>
    <s v="CONGO"/>
    <m/>
  </r>
  <r>
    <d v="2016-06-21T00:00:00"/>
    <s v="Achat Billet ocean,i6 "/>
    <x v="0"/>
    <x v="3"/>
    <m/>
    <n v="20000"/>
    <n v="16182707"/>
    <s v="i6"/>
    <s v="16.BED.06.0007"/>
    <x v="2"/>
    <s v="CONGO"/>
    <m/>
  </r>
  <r>
    <d v="2016-06-21T00:00:00"/>
    <s v="Hotel -TGI-DD-TGI-cabinet d'avicat-TGI-DD-TGI-resto-hotel"/>
    <x v="0"/>
    <x v="1"/>
    <m/>
    <n v="9000"/>
    <n v="16173707"/>
    <s v="Bérényce"/>
    <s v="16.MIA.06.0001"/>
    <x v="3"/>
    <s v="CONGO"/>
    <m/>
  </r>
  <r>
    <d v="2016-06-21T00:00:00"/>
    <s v="Photocopie+deux sous chemises + Impression"/>
    <x v="6"/>
    <x v="2"/>
    <m/>
    <n v="2300"/>
    <n v="16171407"/>
    <s v="Bérényce"/>
    <s v="16.MIA.06.0007"/>
    <x v="3"/>
    <s v="CONGO"/>
    <m/>
  </r>
  <r>
    <d v="2016-06-21T00:00:00"/>
    <s v="Food allowance"/>
    <x v="3"/>
    <x v="1"/>
    <m/>
    <n v="5000"/>
    <n v="16166407"/>
    <s v="Bérényce"/>
    <s v="16.MIA.06.0003"/>
    <x v="3"/>
    <s v="CONGO"/>
    <m/>
  </r>
  <r>
    <d v="2016-06-21T00:00:00"/>
    <s v="Hotel"/>
    <x v="3"/>
    <x v="1"/>
    <m/>
    <n v="15000"/>
    <n v="16151407"/>
    <s v="Bérényce"/>
    <s v="16.MIA.06.0004"/>
    <x v="3"/>
    <s v="CONGO"/>
    <m/>
  </r>
  <r>
    <d v="2016-06-21T00:00:00"/>
    <s v="Achat carte de recharge"/>
    <x v="2"/>
    <x v="1"/>
    <m/>
    <n v="2000"/>
    <n v="16149407"/>
    <s v="Bérényce"/>
    <s v="16.MIA.06.0006"/>
    <x v="3"/>
    <s v="CONGO"/>
    <m/>
  </r>
  <r>
    <d v="2016-06-21T00:00:00"/>
    <s v="Extrait plumitif"/>
    <x v="9"/>
    <x v="1"/>
    <m/>
    <n v="10000"/>
    <n v="16139407"/>
    <s v="Bérényce"/>
    <s v="16.MIA.06.0010"/>
    <x v="3"/>
    <s v="CONGO"/>
    <m/>
  </r>
  <r>
    <d v="2016-06-22T00:00:00"/>
    <s v="Groupe Charden Farell-PNR (Bérényce)"/>
    <x v="4"/>
    <x v="2"/>
    <m/>
    <n v="3000"/>
    <n v="16136407"/>
    <s v="Stirve"/>
    <s v="16.MOU.06.0004"/>
    <x v="2"/>
    <s v="CONGO"/>
    <m/>
  </r>
  <r>
    <d v="2016-06-22T00:00:00"/>
    <s v="Groupe Charden Farell-PNR (Bérényce)"/>
    <x v="4"/>
    <x v="2"/>
    <m/>
    <n v="3000"/>
    <n v="16133407"/>
    <s v="Stirve"/>
    <s v="16.MOU.06.0004"/>
    <x v="2"/>
    <s v="CONGO"/>
    <m/>
  </r>
  <r>
    <d v="2016-06-22T00:00:00"/>
    <s v="Maison /Bureau"/>
    <x v="0"/>
    <x v="3"/>
    <m/>
    <n v="1000"/>
    <n v="16132407"/>
    <s v="i73x"/>
    <s v="Décharge"/>
    <x v="2"/>
    <s v="CONGO"/>
    <m/>
  </r>
  <r>
    <d v="2016-06-22T00:00:00"/>
    <s v="Bureau/ Marche -toma-sankara"/>
    <x v="0"/>
    <x v="3"/>
    <m/>
    <n v="2000"/>
    <n v="16130407"/>
    <s v="i73x"/>
    <s v="Décharge"/>
    <x v="2"/>
    <s v="CONGO"/>
    <m/>
  </r>
  <r>
    <d v="2016-06-22T00:00:00"/>
    <s v="Marche-toma-sankara/Bouemba"/>
    <x v="0"/>
    <x v="3"/>
    <m/>
    <n v="1000"/>
    <n v="16129407"/>
    <s v="i73x"/>
    <s v="Décharge"/>
    <x v="2"/>
    <s v="CONGO"/>
    <m/>
  </r>
  <r>
    <d v="2016-06-22T00:00:00"/>
    <s v="Bouemba/Marche-Mikalou"/>
    <x v="0"/>
    <x v="3"/>
    <m/>
    <n v="1000"/>
    <n v="16128407"/>
    <s v="i73x"/>
    <s v="Décharge"/>
    <x v="2"/>
    <s v="CONGO"/>
    <m/>
  </r>
  <r>
    <d v="2016-06-22T00:00:00"/>
    <s v="Billet Bus/NGO"/>
    <x v="0"/>
    <x v="3"/>
    <m/>
    <n v="4000"/>
    <n v="16124407"/>
    <s v="i73x"/>
    <s v="Décharge"/>
    <x v="2"/>
    <s v="CONGO"/>
    <m/>
  </r>
  <r>
    <d v="2016-06-22T00:00:00"/>
    <s v="Mikalou/Bureau"/>
    <x v="0"/>
    <x v="3"/>
    <m/>
    <n v="1500"/>
    <n v="16122907"/>
    <s v="i73x"/>
    <s v="Décharge"/>
    <x v="2"/>
    <s v="CONGO"/>
    <m/>
  </r>
  <r>
    <d v="2016-06-22T00:00:00"/>
    <s v="Repas"/>
    <x v="8"/>
    <x v="3"/>
    <m/>
    <n v="2000"/>
    <n v="16120907"/>
    <s v="i73x"/>
    <s v="Décharge"/>
    <x v="2"/>
    <s v="CONGO"/>
    <m/>
  </r>
  <r>
    <d v="2016-06-22T00:00:00"/>
    <s v="Carte MTN"/>
    <x v="5"/>
    <x v="3"/>
    <m/>
    <n v="1000"/>
    <n v="16119907"/>
    <s v="i73x"/>
    <s v="Oui"/>
    <x v="2"/>
    <s v="CONGO"/>
    <m/>
  </r>
  <r>
    <d v="2016-06-22T00:00:00"/>
    <s v="Bureau/Maison"/>
    <x v="0"/>
    <x v="3"/>
    <m/>
    <n v="1500"/>
    <n v="16118407"/>
    <s v="i73x"/>
    <s v="Décharge"/>
    <x v="2"/>
    <s v="CONGO"/>
    <m/>
  </r>
  <r>
    <d v="2016-06-22T00:00:00"/>
    <s v="Taxi Maison-Bureau"/>
    <x v="0"/>
    <x v="3"/>
    <m/>
    <n v="1000"/>
    <n v="16117407"/>
    <s v="i23c"/>
    <s v="Décharge"/>
    <x v="2"/>
    <s v="CONGO"/>
    <m/>
  </r>
  <r>
    <d v="2016-06-22T00:00:00"/>
    <s v="Taxi Bureau-Marché Mampasi-Marché PK"/>
    <x v="0"/>
    <x v="3"/>
    <m/>
    <n v="2500"/>
    <n v="16114907"/>
    <s v="i23c"/>
    <s v="Décharge"/>
    <x v="2"/>
    <s v="CONGO"/>
    <m/>
  </r>
  <r>
    <d v="2016-06-22T00:00:00"/>
    <s v="Taxi Marché PK-Bureau"/>
    <x v="0"/>
    <x v="3"/>
    <m/>
    <n v="1500"/>
    <n v="16113407"/>
    <s v="i23c"/>
    <s v="Décharge"/>
    <x v="2"/>
    <s v="CONGO"/>
    <m/>
  </r>
  <r>
    <d v="2016-06-22T00:00:00"/>
    <s v="Achat carte MTN"/>
    <x v="2"/>
    <x v="3"/>
    <m/>
    <n v="1000"/>
    <n v="16112407"/>
    <s v="i23c"/>
    <s v="oui"/>
    <x v="2"/>
    <s v="CONGO"/>
    <m/>
  </r>
  <r>
    <d v="2016-06-22T00:00:00"/>
    <s v="Repas"/>
    <x v="8"/>
    <x v="3"/>
    <m/>
    <n v="1500"/>
    <n v="16110907"/>
    <s v="i23c"/>
    <s v="Décharge"/>
    <x v="2"/>
    <s v="CONGO"/>
    <m/>
  </r>
  <r>
    <d v="2016-06-22T00:00:00"/>
    <s v="Achat bière"/>
    <x v="11"/>
    <x v="3"/>
    <m/>
    <n v="2000"/>
    <n v="16108907"/>
    <s v="i23c"/>
    <s v="Décharge"/>
    <x v="2"/>
    <s v="CONGO"/>
    <m/>
  </r>
  <r>
    <d v="2016-06-22T00:00:00"/>
    <s v="Taxi Bureai-Maison"/>
    <x v="0"/>
    <x v="3"/>
    <m/>
    <n v="1000"/>
    <n v="16107907"/>
    <s v="i23c"/>
    <s v="Décharge"/>
    <x v="2"/>
    <s v="CONGO"/>
    <m/>
  </r>
  <r>
    <d v="2016-06-22T00:00:00"/>
    <s v="Domicile/PALF"/>
    <x v="0"/>
    <x v="1"/>
    <m/>
    <n v="300"/>
    <n v="16107607"/>
    <s v="Junior"/>
    <s v="Décharge"/>
    <x v="3"/>
    <s v="CONGO"/>
    <m/>
  </r>
  <r>
    <d v="2016-06-22T00:00:00"/>
    <s v="PALF/Min. de la Justice/PALF"/>
    <x v="0"/>
    <x v="1"/>
    <m/>
    <n v="2000"/>
    <n v="16105607"/>
    <s v="Junior"/>
    <s v="Décharge"/>
    <x v="3"/>
    <s v="CONGO"/>
    <m/>
  </r>
  <r>
    <d v="2016-06-22T00:00:00"/>
    <s v="PALF/Domicile"/>
    <x v="0"/>
    <x v="1"/>
    <m/>
    <n v="300"/>
    <n v="16105307"/>
    <s v="Junior"/>
    <s v="Décharge"/>
    <x v="3"/>
    <s v="CONGO"/>
    <m/>
  </r>
  <r>
    <d v="2016-06-22T00:00:00"/>
    <s v="Hotel:1 nuitee i6 Ouesso"/>
    <x v="3"/>
    <x v="3"/>
    <m/>
    <n v="10000"/>
    <n v="16095307"/>
    <s v="i6"/>
    <s v="16.BED.06.0003"/>
    <x v="2"/>
    <s v="CONGO"/>
    <m/>
  </r>
  <r>
    <d v="2016-06-22T00:00:00"/>
    <s v="Food allowance:1 jour ,i6 ouesso"/>
    <x v="3"/>
    <x v="3"/>
    <m/>
    <n v="5000"/>
    <n v="16090307"/>
    <s v="i6"/>
    <s v="16.BED.06.0002"/>
    <x v="2"/>
    <s v="CONGO"/>
    <m/>
  </r>
  <r>
    <d v="2016-06-22T00:00:00"/>
    <s v="Transport local:Taxi Ocean-maison"/>
    <x v="0"/>
    <x v="3"/>
    <m/>
    <n v="3500"/>
    <n v="16086807"/>
    <s v="i6"/>
    <s v="16.BED.06.0001"/>
    <x v="2"/>
    <s v="CONGO"/>
    <m/>
  </r>
  <r>
    <d v="2016-06-22T00:00:00"/>
    <s v="Hotel-maison d'arret-TGI-depeche de brazza-TGI-DD-hotel-depeche de brazza-maison d'arret-hotel- charden farell-aeroport-hotel"/>
    <x v="0"/>
    <x v="1"/>
    <m/>
    <n v="12000"/>
    <n v="16074807"/>
    <s v="Bérényce"/>
    <s v="16.MIA.06.0001"/>
    <x v="3"/>
    <s v="CONGO"/>
    <m/>
  </r>
  <r>
    <d v="2016-06-22T00:00:00"/>
    <s v="Food allowance"/>
    <x v="3"/>
    <x v="1"/>
    <m/>
    <n v="5000"/>
    <n v="16069807"/>
    <s v="Bérényce"/>
    <s v="16.MIA.06.0003"/>
    <x v="3"/>
    <s v="CONGO"/>
    <m/>
  </r>
  <r>
    <d v="2016-06-22T00:00:00"/>
    <s v="Hotel"/>
    <x v="3"/>
    <x v="1"/>
    <m/>
    <n v="15000"/>
    <n v="16054807"/>
    <s v="Bérényce"/>
    <s v="16.MIA.06.0004"/>
    <x v="3"/>
    <s v="CONGO"/>
    <m/>
  </r>
  <r>
    <d v="2016-06-22T00:00:00"/>
    <s v="Achat billet d'avion"/>
    <x v="0"/>
    <x v="1"/>
    <m/>
    <n v="36000"/>
    <n v="16018807"/>
    <s v="Bérényce"/>
    <s v="16.MIA.06.0001"/>
    <x v="3"/>
    <s v="CONGO"/>
    <m/>
  </r>
  <r>
    <d v="2016-06-22T00:00:00"/>
    <s v="Achat carte de recharge"/>
    <x v="2"/>
    <x v="1"/>
    <m/>
    <n v="1500"/>
    <n v="16017307"/>
    <s v="Bérényce"/>
    <s v="16.MIA.06.0006"/>
    <x v="3"/>
    <s v="CONGO"/>
    <m/>
  </r>
  <r>
    <d v="2016-06-23T00:00:00"/>
    <s v="Taxi Bureau-BCI-UBA-Bureau"/>
    <x v="0"/>
    <x v="0"/>
    <m/>
    <n v="2500"/>
    <n v="16014807"/>
    <s v="Stirve "/>
    <s v="16.MOU.06.0001"/>
    <x v="2"/>
    <s v="CONGO"/>
    <m/>
  </r>
  <r>
    <d v="2016-06-23T00:00:00"/>
    <s v="Renouvellement connexion Blackberry-Stirve"/>
    <x v="5"/>
    <x v="0"/>
    <m/>
    <n v="12000"/>
    <n v="16002807"/>
    <s v="Stirve"/>
    <m/>
    <x v="2"/>
    <s v="CONGO"/>
    <m/>
  </r>
  <r>
    <d v="2016-06-23T00:00:00"/>
    <s v="Recharge MTN-Stirve"/>
    <x v="2"/>
    <x v="0"/>
    <m/>
    <n v="3000"/>
    <n v="15999807"/>
    <s v="Stirve"/>
    <s v="16.TEL.06.0002"/>
    <x v="2"/>
    <s v="CONGO"/>
    <m/>
  </r>
  <r>
    <d v="2016-06-23T00:00:00"/>
    <s v="Maison /Bureau"/>
    <x v="0"/>
    <x v="3"/>
    <m/>
    <n v="1000"/>
    <n v="15998807"/>
    <s v="i73x"/>
    <s v="Décharge"/>
    <x v="2"/>
    <s v="CONGO"/>
    <m/>
  </r>
  <r>
    <d v="2016-06-23T00:00:00"/>
    <s v="Bureau/Mikalou"/>
    <x v="0"/>
    <x v="3"/>
    <m/>
    <n v="2000"/>
    <n v="15996807"/>
    <s v="i73x"/>
    <s v="Décharge"/>
    <x v="2"/>
    <s v="CONGO"/>
    <m/>
  </r>
  <r>
    <d v="2016-06-23T00:00:00"/>
    <s v="Carte MTN"/>
    <x v="5"/>
    <x v="3"/>
    <m/>
    <n v="1000"/>
    <n v="15995807"/>
    <s v="i73x"/>
    <s v="Oui"/>
    <x v="2"/>
    <s v="CONGO"/>
    <m/>
  </r>
  <r>
    <d v="2016-06-23T00:00:00"/>
    <s v="Repas"/>
    <x v="3"/>
    <x v="3"/>
    <m/>
    <n v="5000"/>
    <n v="15990807"/>
    <s v="i73x"/>
    <s v="Décharge"/>
    <x v="2"/>
    <s v="CONGO"/>
    <m/>
  </r>
  <r>
    <d v="2016-06-23T00:00:00"/>
    <s v="Repas"/>
    <x v="11"/>
    <x v="3"/>
    <m/>
    <n v="5000"/>
    <n v="15985807"/>
    <s v="i73x"/>
    <s v="Décharge"/>
    <x v="2"/>
    <s v="CONGO"/>
    <m/>
  </r>
  <r>
    <d v="2016-06-23T00:00:00"/>
    <s v="Transport Maison-Bureau"/>
    <x v="0"/>
    <x v="3"/>
    <m/>
    <n v="1000"/>
    <n v="15984807"/>
    <s v="i23c"/>
    <s v="Décharge"/>
    <x v="2"/>
    <s v="CONGO"/>
    <m/>
  </r>
  <r>
    <d v="2016-06-23T00:00:00"/>
    <s v="Transport Bureau-Marché Total-Bureau"/>
    <x v="0"/>
    <x v="3"/>
    <m/>
    <n v="2000"/>
    <n v="15982807"/>
    <s v="i23c"/>
    <s v="Décharge"/>
    <x v="2"/>
    <s v="CONGO"/>
    <m/>
  </r>
  <r>
    <d v="2016-06-23T00:00:00"/>
    <s v="Achat bière"/>
    <x v="11"/>
    <x v="3"/>
    <m/>
    <n v="2000"/>
    <n v="15980807"/>
    <s v="i23c"/>
    <s v="Décharge"/>
    <x v="2"/>
    <s v="CONGO"/>
    <m/>
  </r>
  <r>
    <d v="2016-06-23T00:00:00"/>
    <s v="Repas"/>
    <x v="8"/>
    <x v="3"/>
    <m/>
    <n v="1500"/>
    <n v="15979307"/>
    <s v="i23c"/>
    <s v="Décharge"/>
    <x v="2"/>
    <s v="CONGO"/>
    <m/>
  </r>
  <r>
    <d v="2016-06-23T00:00:00"/>
    <s v="Transport Bureau-Maison"/>
    <x v="0"/>
    <x v="3"/>
    <m/>
    <n v="1000"/>
    <n v="15978307"/>
    <s v="i23c"/>
    <s v="Décharge"/>
    <x v="2"/>
    <s v="CONGO"/>
    <m/>
  </r>
  <r>
    <d v="2016-06-23T00:00:00"/>
    <s v="Domicile/PALF"/>
    <x v="0"/>
    <x v="1"/>
    <m/>
    <n v="300"/>
    <n v="15978007"/>
    <s v="Junior"/>
    <s v="Décharge"/>
    <x v="3"/>
    <s v="CONGO"/>
    <m/>
  </r>
  <r>
    <d v="2016-06-23T00:00:00"/>
    <s v="PALF/Domicile"/>
    <x v="0"/>
    <x v="1"/>
    <m/>
    <n v="300"/>
    <n v="15977707"/>
    <s v="Junior"/>
    <s v="Décharge"/>
    <x v="3"/>
    <s v="CONGO"/>
    <m/>
  </r>
  <r>
    <d v="2016-06-23T00:00:00"/>
    <s v="Transport local:Palf-mampassi-mikalou-talangai-moungali-palf"/>
    <x v="0"/>
    <x v="3"/>
    <m/>
    <n v="3000"/>
    <n v="15974707"/>
    <s v="i6"/>
    <s v="16.BED.06.0001"/>
    <x v="2"/>
    <s v="CONGO"/>
    <m/>
  </r>
  <r>
    <d v="2016-06-23T00:00:00"/>
    <s v="Carte recharge MTN"/>
    <x v="2"/>
    <x v="3"/>
    <m/>
    <n v="1000"/>
    <n v="15973707"/>
    <s v="i6"/>
    <s v="16.BED.06.0004"/>
    <x v="2"/>
    <s v="CONGO"/>
    <m/>
  </r>
  <r>
    <d v="2016-06-23T00:00:00"/>
    <s v="Hotel-maison d'arret-DD-gendarmerie-DD- cabinet d'avocat-hotel-aeroport-"/>
    <x v="0"/>
    <x v="1"/>
    <m/>
    <n v="7000"/>
    <n v="15966707"/>
    <s v="Bérényce"/>
    <s v="16.MIA.06.0001"/>
    <x v="3"/>
    <s v="CONGO"/>
    <m/>
  </r>
  <r>
    <d v="2016-06-23T00:00:00"/>
    <s v="Photocopie+ sous chemise"/>
    <x v="6"/>
    <x v="2"/>
    <m/>
    <n v="1100"/>
    <n v="15965607"/>
    <s v="Bérényce"/>
    <s v="16.MIA.06.0007"/>
    <x v="3"/>
    <s v="CONGO"/>
    <m/>
  </r>
  <r>
    <d v="2016-06-23T00:00:00"/>
    <s v="Food allowance"/>
    <x v="3"/>
    <x v="1"/>
    <m/>
    <n v="5000"/>
    <n v="15960607"/>
    <s v="Bérényce"/>
    <s v="16.MIA.06.0003"/>
    <x v="3"/>
    <s v="CONGO"/>
    <m/>
  </r>
  <r>
    <d v="2016-06-23T00:00:00"/>
    <s v="Hotel"/>
    <x v="3"/>
    <x v="1"/>
    <m/>
    <n v="15000"/>
    <n v="15945607"/>
    <s v="Bérényce"/>
    <s v="16.MIA.06.0004"/>
    <x v="3"/>
    <s v="CONGO"/>
    <m/>
  </r>
  <r>
    <d v="2016-06-23T00:00:00"/>
    <s v="Achat carte de recharge"/>
    <x v="2"/>
    <x v="1"/>
    <m/>
    <n v="1000"/>
    <n v="15944607"/>
    <s v="Bérényce"/>
    <s v="16.MIA.06.0006"/>
    <x v="3"/>
    <s v="CONGO"/>
    <m/>
  </r>
  <r>
    <d v="2016-06-23T00:00:00"/>
    <s v="Aeroport-maison"/>
    <x v="0"/>
    <x v="1"/>
    <m/>
    <n v="1000"/>
    <n v="15943607"/>
    <s v="Bérényce"/>
    <s v="16.MIA.06.0006"/>
    <x v="3"/>
    <s v="CONGO"/>
    <m/>
  </r>
  <r>
    <d v="2016-06-24T00:00:00"/>
    <s v="bureu-IPC"/>
    <x v="0"/>
    <x v="1"/>
    <m/>
    <n v="1000"/>
    <n v="15942607"/>
    <s v="Mésange"/>
    <s v="16.CIG.06.0001"/>
    <x v="2"/>
    <s v="CONGO"/>
    <m/>
  </r>
  <r>
    <d v="2016-06-24T00:00:00"/>
    <s v="IPC-bureau"/>
    <x v="0"/>
    <x v="1"/>
    <m/>
    <n v="1000"/>
    <n v="15941607"/>
    <s v="Mésange"/>
    <s v="16.CIG.06.0001"/>
    <x v="2"/>
    <s v="CONGO"/>
    <m/>
  </r>
  <r>
    <d v="2016-06-24T00:00:00"/>
    <s v="hopital-IPC"/>
    <x v="0"/>
    <x v="1"/>
    <m/>
    <n v="1000"/>
    <n v="15940607"/>
    <s v="Mésange"/>
    <s v="16.CIG.06.0001"/>
    <x v="2"/>
    <s v="CONGO"/>
    <m/>
  </r>
  <r>
    <d v="2016-06-24T00:00:00"/>
    <s v="IPC-bureau"/>
    <x v="0"/>
    <x v="1"/>
    <m/>
    <n v="1000"/>
    <n v="15939607"/>
    <s v="Mésange"/>
    <s v="16.CIG.06.0001"/>
    <x v="2"/>
    <s v="CONGO"/>
    <m/>
  </r>
  <r>
    <d v="2016-06-24T00:00:00"/>
    <s v="credit mtn"/>
    <x v="2"/>
    <x v="1"/>
    <m/>
    <n v="2000"/>
    <n v="15937607"/>
    <s v="Mésange"/>
    <s v="16.CIG.06.0001"/>
    <x v="2"/>
    <s v="CONGO"/>
    <m/>
  </r>
  <r>
    <d v="2016-06-24T00:00:00"/>
    <s v=" Hotel /INONI-falaise"/>
    <x v="0"/>
    <x v="3"/>
    <m/>
    <n v="2000"/>
    <n v="15935607"/>
    <s v="i73x"/>
    <s v="Décharge"/>
    <x v="2"/>
    <s v="CONGO"/>
    <m/>
  </r>
  <r>
    <d v="2016-06-24T00:00:00"/>
    <s v="INONI-falaise /Hotel"/>
    <x v="0"/>
    <x v="3"/>
    <m/>
    <n v="2000"/>
    <n v="15933607"/>
    <s v="i73x"/>
    <s v="Décharge"/>
    <x v="2"/>
    <s v="CONGO"/>
    <m/>
  </r>
  <r>
    <d v="2016-06-24T00:00:00"/>
    <s v="Repas"/>
    <x v="3"/>
    <x v="3"/>
    <m/>
    <n v="5000"/>
    <n v="15928607"/>
    <s v="i73x"/>
    <s v="Décharge"/>
    <x v="2"/>
    <s v="CONGO"/>
    <m/>
  </r>
  <r>
    <d v="2016-06-24T00:00:00"/>
    <s v="Repas"/>
    <x v="11"/>
    <x v="3"/>
    <m/>
    <n v="3000"/>
    <n v="15925607"/>
    <s v="i73x"/>
    <s v="Décharge"/>
    <x v="2"/>
    <s v="CONGO"/>
    <m/>
  </r>
  <r>
    <d v="2016-06-24T00:00:00"/>
    <s v="Bouambe/Ganda-Ganyani"/>
    <x v="0"/>
    <x v="3"/>
    <m/>
    <n v="2000"/>
    <n v="15923607"/>
    <s v="i73x"/>
    <s v="Décharge"/>
    <x v="2"/>
    <s v="CONGO"/>
    <m/>
  </r>
  <r>
    <d v="2016-06-24T00:00:00"/>
    <s v="Ganda-Ganyani/Bouambe"/>
    <x v="0"/>
    <x v="3"/>
    <m/>
    <n v="2000"/>
    <n v="15921607"/>
    <s v="i73x"/>
    <s v="Décharge"/>
    <x v="2"/>
    <s v="CONGO"/>
    <m/>
  </r>
  <r>
    <d v="2016-06-24T00:00:00"/>
    <s v="Carte MTN"/>
    <x v="5"/>
    <x v="3"/>
    <m/>
    <n v="1000"/>
    <n v="15920607"/>
    <s v="i73x"/>
    <s v="Oui"/>
    <x v="2"/>
    <s v="CONGO"/>
    <m/>
  </r>
  <r>
    <d v="2016-06-24T00:00:00"/>
    <s v="Taxi Maison-Bureau"/>
    <x v="0"/>
    <x v="3"/>
    <m/>
    <n v="1000"/>
    <n v="15919607"/>
    <s v="i23c"/>
    <s v="Décharge"/>
    <x v="2"/>
    <s v="CONGO"/>
    <m/>
  </r>
  <r>
    <d v="2016-06-24T00:00:00"/>
    <s v="Repas"/>
    <x v="8"/>
    <x v="3"/>
    <m/>
    <n v="1500"/>
    <n v="15918107"/>
    <s v="i23c"/>
    <s v="Décharge"/>
    <x v="2"/>
    <s v="CONGO"/>
    <m/>
  </r>
  <r>
    <d v="2016-06-24T00:00:00"/>
    <s v="Transport Bureau-Centre ville-Maison"/>
    <x v="0"/>
    <x v="3"/>
    <m/>
    <n v="2000"/>
    <n v="15916107"/>
    <s v="i23c"/>
    <s v="Décharge"/>
    <x v="2"/>
    <s v="CONGO"/>
    <m/>
  </r>
  <r>
    <d v="2016-06-24T00:00:00"/>
    <s v="Domicile/PALF"/>
    <x v="0"/>
    <x v="1"/>
    <m/>
    <n v="300"/>
    <n v="15915807"/>
    <s v="Junior"/>
    <s v="Décharge"/>
    <x v="3"/>
    <s v="CONGO"/>
    <m/>
  </r>
  <r>
    <d v="2016-06-24T00:00:00"/>
    <s v="Carte de crédit"/>
    <x v="2"/>
    <x v="1"/>
    <m/>
    <n v="1000"/>
    <n v="15914807"/>
    <s v="Junior"/>
    <s v="Décharge"/>
    <x v="3"/>
    <s v="CONGO"/>
    <m/>
  </r>
  <r>
    <d v="2016-06-24T00:00:00"/>
    <s v="PALF/Domicile"/>
    <x v="0"/>
    <x v="1"/>
    <m/>
    <n v="300"/>
    <n v="15914507"/>
    <s v="Junior"/>
    <s v="Décharge"/>
    <x v="3"/>
    <s v="CONGO"/>
    <m/>
  </r>
  <r>
    <d v="2016-06-25T00:00:00"/>
    <s v="Bouambe/Itsouali"/>
    <x v="0"/>
    <x v="3"/>
    <m/>
    <n v="2000"/>
    <n v="15912507"/>
    <s v="i73x"/>
    <s v="Décharge"/>
    <x v="2"/>
    <s v="CONGO"/>
    <m/>
  </r>
  <r>
    <d v="2016-06-25T00:00:00"/>
    <s v="Itsouali/Bouambe"/>
    <x v="0"/>
    <x v="3"/>
    <m/>
    <n v="2000"/>
    <n v="15910507"/>
    <s v="i73x"/>
    <s v="Décharge"/>
    <x v="2"/>
    <s v="CONGO"/>
    <m/>
  </r>
  <r>
    <d v="2016-06-25T00:00:00"/>
    <s v="Repas"/>
    <x v="3"/>
    <x v="3"/>
    <m/>
    <n v="5000"/>
    <n v="15905507"/>
    <s v="i73x"/>
    <s v="Décharge"/>
    <x v="2"/>
    <s v="CONGO"/>
    <m/>
  </r>
  <r>
    <d v="2016-06-25T00:00:00"/>
    <s v="repas"/>
    <x v="11"/>
    <x v="3"/>
    <m/>
    <n v="3000"/>
    <n v="15902507"/>
    <s v="i73x"/>
    <s v="Décharge"/>
    <x v="2"/>
    <s v="CONGO"/>
    <m/>
  </r>
  <r>
    <d v="2016-06-25T00:00:00"/>
    <s v="Carte MTN"/>
    <x v="5"/>
    <x v="3"/>
    <m/>
    <n v="1000"/>
    <n v="15901507"/>
    <s v="i73x"/>
    <s v="Oui"/>
    <x v="2"/>
    <s v="CONGO"/>
    <m/>
  </r>
  <r>
    <d v="2016-06-25T00:00:00"/>
    <s v="Bouambe/Ngo"/>
    <x v="0"/>
    <x v="3"/>
    <m/>
    <n v="3000"/>
    <n v="15898507"/>
    <s v="i73x"/>
    <s v="Décharge"/>
    <x v="2"/>
    <s v="CONGO"/>
    <m/>
  </r>
  <r>
    <d v="2016-06-25T00:00:00"/>
    <s v="Ngo /Bouambe"/>
    <x v="0"/>
    <x v="3"/>
    <m/>
    <n v="2500"/>
    <n v="15896007"/>
    <s v="i73x"/>
    <s v="Décharge"/>
    <x v="2"/>
    <s v="CONGO"/>
    <m/>
  </r>
  <r>
    <d v="2016-06-26T00:00:00"/>
    <s v=" Bouambe/OLONO"/>
    <x v="0"/>
    <x v="3"/>
    <m/>
    <n v="2000"/>
    <n v="15894007"/>
    <s v="i73x"/>
    <s v="Décharge"/>
    <x v="2"/>
    <s v="CONGO"/>
    <m/>
  </r>
  <r>
    <d v="2016-06-26T00:00:00"/>
    <s v="OLONO/Bouambe"/>
    <x v="0"/>
    <x v="3"/>
    <m/>
    <n v="2000"/>
    <n v="15892007"/>
    <s v="i73x"/>
    <s v="Décharge"/>
    <x v="2"/>
    <s v="CONGO"/>
    <m/>
  </r>
  <r>
    <d v="2016-06-26T00:00:00"/>
    <s v=" Bouambe/Impe"/>
    <x v="0"/>
    <x v="3"/>
    <m/>
    <n v="2000"/>
    <n v="15890007"/>
    <s v="i73x"/>
    <s v="Décharge"/>
    <x v="2"/>
    <s v="CONGO"/>
    <m/>
  </r>
  <r>
    <d v="2016-06-26T00:00:00"/>
    <s v="Repas"/>
    <x v="3"/>
    <x v="3"/>
    <m/>
    <n v="5000"/>
    <n v="15885007"/>
    <s v="i73x"/>
    <s v="Décharge"/>
    <x v="2"/>
    <s v="CONGO"/>
    <m/>
  </r>
  <r>
    <d v="2016-06-26T00:00:00"/>
    <s v="Impe /Bouambe"/>
    <x v="0"/>
    <x v="3"/>
    <m/>
    <n v="2000"/>
    <n v="15883007"/>
    <s v="i73x"/>
    <s v="Décharge"/>
    <x v="2"/>
    <s v="CONGO"/>
    <m/>
  </r>
  <r>
    <d v="2016-06-26T00:00:00"/>
    <s v="Carte MTN"/>
    <x v="5"/>
    <x v="3"/>
    <m/>
    <n v="1000"/>
    <n v="15882007"/>
    <s v="i73x"/>
    <s v="Oui"/>
    <x v="2"/>
    <s v="CONGO"/>
    <m/>
  </r>
  <r>
    <d v="2016-06-27T00:00:00"/>
    <s v="Taxi Bureau-WCS-Bureau"/>
    <x v="0"/>
    <x v="0"/>
    <m/>
    <n v="2000"/>
    <n v="15880007"/>
    <s v="Stirve"/>
    <m/>
    <x v="2"/>
    <s v="CONGO"/>
    <m/>
  </r>
  <r>
    <d v="2016-06-27T00:00:00"/>
    <s v="Office-Min Justice-Min Environnement-Office "/>
    <x v="0"/>
    <x v="0"/>
    <m/>
    <n v="3000"/>
    <n v="15877007"/>
    <s v="Perrine Odier"/>
    <s v="Décharge"/>
    <x v="2"/>
    <s v="CONGO"/>
    <m/>
  </r>
  <r>
    <d v="2016-06-27T00:00:00"/>
    <s v="credit mtn"/>
    <x v="2"/>
    <x v="1"/>
    <m/>
    <n v="2000"/>
    <n v="15875007"/>
    <s v="Mésange"/>
    <s v="16.CIG.06.0002"/>
    <x v="2"/>
    <s v="CONGO"/>
    <m/>
  </r>
  <r>
    <d v="2016-06-27T00:00:00"/>
    <s v="credit mtn"/>
    <x v="2"/>
    <x v="1"/>
    <m/>
    <n v="2000"/>
    <n v="15873007"/>
    <s v="Mésange"/>
    <s v="16.CIG.06.0002"/>
    <x v="2"/>
    <s v="CONGO"/>
    <m/>
  </r>
  <r>
    <d v="2016-06-27T00:00:00"/>
    <s v="bureau-IPC"/>
    <x v="0"/>
    <x v="1"/>
    <m/>
    <n v="1000"/>
    <n v="15872007"/>
    <s v="Mésange"/>
    <s v="16.CIG.06.0001"/>
    <x v="2"/>
    <s v="CONGO"/>
    <m/>
  </r>
  <r>
    <d v="2016-06-27T00:00:00"/>
    <s v="IPC-bureau"/>
    <x v="0"/>
    <x v="1"/>
    <m/>
    <n v="1000"/>
    <n v="15871007"/>
    <s v="Mésange"/>
    <s v="16.CIG.06.0001"/>
    <x v="2"/>
    <s v="CONGO"/>
    <m/>
  </r>
  <r>
    <d v="2016-06-27T00:00:00"/>
    <s v="Bouambe /Adzi"/>
    <x v="0"/>
    <x v="3"/>
    <m/>
    <n v="1500"/>
    <n v="15869507"/>
    <s v="i73x"/>
    <s v="Décharge"/>
    <x v="2"/>
    <s v="CONGO"/>
    <m/>
  </r>
  <r>
    <d v="2016-06-27T00:00:00"/>
    <s v="Adzi /Bouambe"/>
    <x v="0"/>
    <x v="3"/>
    <m/>
    <n v="1500"/>
    <n v="15868007"/>
    <s v="i73x"/>
    <s v="Décharge"/>
    <x v="2"/>
    <s v="CONGO"/>
    <m/>
  </r>
  <r>
    <d v="2016-06-27T00:00:00"/>
    <s v="Hebergement 4 nuités-i73x"/>
    <x v="3"/>
    <x v="3"/>
    <m/>
    <n v="60000"/>
    <n v="15808007"/>
    <s v="i73x"/>
    <s v="oui"/>
    <x v="2"/>
    <s v="CONGO"/>
    <m/>
  </r>
  <r>
    <d v="2016-06-27T00:00:00"/>
    <s v="Carte MTN"/>
    <x v="5"/>
    <x v="3"/>
    <m/>
    <n v="1000"/>
    <n v="15807007"/>
    <s v="i73x"/>
    <s v="Oui"/>
    <x v="2"/>
    <s v="CONGO"/>
    <m/>
  </r>
  <r>
    <d v="2016-06-27T00:00:00"/>
    <s v="Repas"/>
    <x v="3"/>
    <x v="3"/>
    <m/>
    <n v="5000"/>
    <n v="15802007"/>
    <s v="i73x"/>
    <s v="Décharge"/>
    <x v="2"/>
    <s v="CONGO"/>
    <m/>
  </r>
  <r>
    <d v="2016-06-27T00:00:00"/>
    <s v="Bouambe/ Brazzaville"/>
    <x v="0"/>
    <x v="3"/>
    <m/>
    <n v="4000"/>
    <n v="15798007"/>
    <s v="i73x"/>
    <s v="Décharge"/>
    <x v="2"/>
    <s v="CONGO"/>
    <m/>
  </r>
  <r>
    <d v="2016-06-27T00:00:00"/>
    <s v="Marche-Bouemba/Mfilou"/>
    <x v="0"/>
    <x v="3"/>
    <m/>
    <n v="3000"/>
    <n v="15795007"/>
    <s v="i73x"/>
    <s v="Décharge"/>
    <x v="2"/>
    <s v="CONGO"/>
    <m/>
  </r>
  <r>
    <d v="2016-06-27T00:00:00"/>
    <s v="Domicile-Bureau"/>
    <x v="0"/>
    <x v="1"/>
    <m/>
    <n v="300"/>
    <n v="15794707"/>
    <s v="Blondel"/>
    <s v="16.Blo.06.0001"/>
    <x v="2"/>
    <s v="CONGO"/>
    <m/>
  </r>
  <r>
    <d v="2016-06-27T00:00:00"/>
    <s v="Bureau-Domicile"/>
    <x v="0"/>
    <x v="1"/>
    <m/>
    <n v="300"/>
    <n v="15794407"/>
    <s v="Blondel"/>
    <s v="16.Blo.06.0001"/>
    <x v="2"/>
    <s v="CONGO"/>
    <m/>
  </r>
  <r>
    <d v="2016-06-27T00:00:00"/>
    <s v="Taxi Maison-Bureau"/>
    <x v="0"/>
    <x v="3"/>
    <m/>
    <n v="1000"/>
    <n v="15793407"/>
    <s v="i23c"/>
    <s v="Décharge"/>
    <x v="2"/>
    <s v="CONGO"/>
    <m/>
  </r>
  <r>
    <d v="2016-06-27T00:00:00"/>
    <s v="Acaht carte MTN"/>
    <x v="2"/>
    <x v="3"/>
    <m/>
    <n v="7000"/>
    <n v="15786407"/>
    <s v="i23c"/>
    <s v="oui"/>
    <x v="2"/>
    <s v="CONGO"/>
    <m/>
  </r>
  <r>
    <d v="2016-06-27T00:00:00"/>
    <s v="Achat bière"/>
    <x v="11"/>
    <x v="3"/>
    <m/>
    <n v="3000"/>
    <n v="15783407"/>
    <s v="i23c"/>
    <s v="Décharge"/>
    <x v="2"/>
    <s v="CONGO"/>
    <m/>
  </r>
  <r>
    <d v="2016-06-27T00:00:00"/>
    <s v="Repas"/>
    <x v="8"/>
    <x v="3"/>
    <m/>
    <n v="1500"/>
    <n v="15781907"/>
    <s v="i23c"/>
    <s v="Décharge"/>
    <x v="2"/>
    <s v="CONGO"/>
    <m/>
  </r>
  <r>
    <d v="2016-06-27T00:00:00"/>
    <s v="Bureau-Marché Total-Bureau"/>
    <x v="0"/>
    <x v="3"/>
    <m/>
    <n v="2000"/>
    <n v="15779907"/>
    <s v="i23c"/>
    <s v="Décharge"/>
    <x v="2"/>
    <s v="CONGO"/>
    <m/>
  </r>
  <r>
    <d v="2016-06-27T00:00:00"/>
    <s v="Bureau-Maison"/>
    <x v="0"/>
    <x v="3"/>
    <m/>
    <n v="1000"/>
    <n v="15778907"/>
    <s v="i23c"/>
    <s v="Décharge"/>
    <x v="2"/>
    <s v="CONGO"/>
    <m/>
  </r>
  <r>
    <d v="2016-06-27T00:00:00"/>
    <s v="E8 trust building étranger"/>
    <x v="11"/>
    <x v="3"/>
    <m/>
    <n v="5000"/>
    <n v="15773907"/>
    <s v="i23c"/>
    <s v="Décharge"/>
    <x v="2"/>
    <s v="CONGO"/>
    <m/>
  </r>
  <r>
    <d v="2016-06-27T00:00:00"/>
    <s v="Domicile/PALF"/>
    <x v="0"/>
    <x v="1"/>
    <m/>
    <n v="300"/>
    <n v="15773607"/>
    <s v="Junior"/>
    <s v="Décharge"/>
    <x v="3"/>
    <s v="CONGO"/>
    <m/>
  </r>
  <r>
    <d v="2016-06-27T00:00:00"/>
    <s v="PALF/Domicile"/>
    <x v="0"/>
    <x v="1"/>
    <m/>
    <n v="300"/>
    <n v="15773307"/>
    <s v="Junior"/>
    <s v="Décharge"/>
    <x v="3"/>
    <s v="CONGO"/>
    <m/>
  </r>
  <r>
    <d v="2016-06-27T00:00:00"/>
    <s v="Bureau-aeroport-maison-aeroport"/>
    <x v="0"/>
    <x v="1"/>
    <m/>
    <n v="3000"/>
    <n v="15770307"/>
    <s v="Bérényce"/>
    <s v="16.MIA.06.0001"/>
    <x v="3"/>
    <s v="CONGO"/>
    <m/>
  </r>
  <r>
    <d v="2016-06-27T00:00:00"/>
    <s v="Achat billet d'avion"/>
    <x v="0"/>
    <x v="1"/>
    <m/>
    <n v="39950"/>
    <n v="15730357"/>
    <s v="Bérényce"/>
    <s v="16.MIA.06.0001"/>
    <x v="3"/>
    <s v="CONGO"/>
    <m/>
  </r>
  <r>
    <d v="2016-06-27T00:00:00"/>
    <s v="Aeroport-hotel-resto-hotel"/>
    <x v="0"/>
    <x v="1"/>
    <m/>
    <n v="3000"/>
    <n v="15727357"/>
    <s v="Bérényce"/>
    <s v="16.MIA.06.0001"/>
    <x v="3"/>
    <s v="CONGO"/>
    <m/>
  </r>
  <r>
    <d v="2016-06-27T00:00:00"/>
    <s v="Achat carte de recharge"/>
    <x v="2"/>
    <x v="1"/>
    <m/>
    <n v="1000"/>
    <n v="15726357"/>
    <s v="Bérényce"/>
    <s v="16.MIA.06.0006"/>
    <x v="3"/>
    <s v="CONGO"/>
    <m/>
  </r>
  <r>
    <d v="2016-06-27T00:00:00"/>
    <s v="Achat carte de recharge"/>
    <x v="5"/>
    <x v="1"/>
    <m/>
    <n v="10000"/>
    <n v="15716357"/>
    <s v="Bérényce"/>
    <s v="16.MIA.06.0006"/>
    <x v="3"/>
    <s v="CONGO"/>
    <m/>
  </r>
  <r>
    <d v="2016-06-27T00:00:00"/>
    <s v="Food allowance"/>
    <x v="3"/>
    <x v="1"/>
    <m/>
    <n v="5000"/>
    <n v="15711357"/>
    <s v="Bérényce"/>
    <s v="16.MIA.06.0003"/>
    <x v="3"/>
    <s v="CONGO"/>
    <m/>
  </r>
  <r>
    <d v="2016-06-27T00:00:00"/>
    <s v="wcs-Bureau"/>
    <x v="0"/>
    <x v="4"/>
    <m/>
    <n v="1000"/>
    <n v="15710357"/>
    <s v="Evariste"/>
    <s v="Décharge"/>
    <x v="3"/>
    <s v="CONGO"/>
    <m/>
  </r>
  <r>
    <d v="2016-06-28T00:00:00"/>
    <s v="Taxi Bureau-UBA-BCI-Bureau"/>
    <x v="0"/>
    <x v="0"/>
    <m/>
    <n v="2500"/>
    <n v="15707857"/>
    <s v="Stirve "/>
    <s v="16.MOU.06.0001"/>
    <x v="2"/>
    <s v="CONGO"/>
    <m/>
  </r>
  <r>
    <d v="2016-06-28T00:00:00"/>
    <s v="Taxi Maison-Bureau-Maison (urgence à 20h)"/>
    <x v="0"/>
    <x v="0"/>
    <m/>
    <n v="4000"/>
    <n v="15703857"/>
    <s v="Stirve "/>
    <s v="16.MOU.06.0001"/>
    <x v="2"/>
    <s v="CONGO"/>
    <m/>
  </r>
  <r>
    <d v="2016-06-28T00:00:00"/>
    <s v="credit mtn"/>
    <x v="2"/>
    <x v="1"/>
    <m/>
    <n v="2000"/>
    <n v="15701857"/>
    <s v="Mésange"/>
    <s v="16.CIG.06.0002"/>
    <x v="2"/>
    <s v="CONGO"/>
    <m/>
  </r>
  <r>
    <d v="2016-06-28T00:00:00"/>
    <s v="Domicile-Bureau"/>
    <x v="0"/>
    <x v="1"/>
    <m/>
    <n v="300"/>
    <n v="15701557"/>
    <s v="Blondel"/>
    <s v="16.Blo.06.0001"/>
    <x v="2"/>
    <s v="CONGO"/>
    <m/>
  </r>
  <r>
    <d v="2016-06-28T00:00:00"/>
    <s v="Bureau-Domicile"/>
    <x v="0"/>
    <x v="1"/>
    <m/>
    <n v="300"/>
    <n v="15701257"/>
    <s v="Blondel"/>
    <s v="16.Blo.06.0001"/>
    <x v="2"/>
    <s v="CONGO"/>
    <m/>
  </r>
  <r>
    <d v="2016-06-28T00:00:00"/>
    <s v="Cartede credit MTN"/>
    <x v="2"/>
    <x v="1"/>
    <m/>
    <n v="1000"/>
    <n v="15700257"/>
    <s v="Blondel"/>
    <s v="16.Blo.06.0002"/>
    <x v="2"/>
    <s v="CONGO"/>
    <m/>
  </r>
  <r>
    <d v="2016-06-28T00:00:00"/>
    <s v="Ration"/>
    <x v="8"/>
    <x v="1"/>
    <m/>
    <n v="700"/>
    <n v="15699557"/>
    <s v="Blondel"/>
    <s v="Décharge"/>
    <x v="2"/>
    <s v="CONGO"/>
    <m/>
  </r>
  <r>
    <d v="2016-06-28T00:00:00"/>
    <s v="Taxi Maison-Bureau"/>
    <x v="0"/>
    <x v="3"/>
    <m/>
    <n v="1000"/>
    <n v="15698557"/>
    <s v="i23c"/>
    <s v="Décharge"/>
    <x v="2"/>
    <s v="CONGO"/>
    <m/>
  </r>
  <r>
    <d v="2016-06-28T00:00:00"/>
    <s v="Achat carte MTN"/>
    <x v="2"/>
    <x v="3"/>
    <m/>
    <n v="3000"/>
    <n v="15695557"/>
    <s v="i23c"/>
    <s v="Décharge"/>
    <x v="2"/>
    <s v="CONGO"/>
    <m/>
  </r>
  <r>
    <d v="2016-06-28T00:00:00"/>
    <s v="Taxi Bureau-Poto-Poto-Marché Mongali"/>
    <x v="0"/>
    <x v="3"/>
    <m/>
    <n v="2000"/>
    <n v="15693557"/>
    <s v="i23c"/>
    <s v="Décharge"/>
    <x v="2"/>
    <s v="CONGO"/>
    <m/>
  </r>
  <r>
    <d v="2016-06-28T00:00:00"/>
    <s v="Achats Produits de Nettoyage bureau"/>
    <x v="6"/>
    <x v="2"/>
    <m/>
    <n v="14100"/>
    <n v="15679457"/>
    <s v="i23c"/>
    <s v="oui"/>
    <x v="2"/>
    <s v="CONGO"/>
    <m/>
  </r>
  <r>
    <d v="2016-06-28T00:00:00"/>
    <s v="Taxi Mongali-Bureau"/>
    <x v="0"/>
    <x v="3"/>
    <m/>
    <n v="1000"/>
    <n v="15678457"/>
    <s v="i23c"/>
    <s v="Décharge"/>
    <x v="2"/>
    <s v="CONGO"/>
    <m/>
  </r>
  <r>
    <d v="2016-06-28T00:00:00"/>
    <s v="Repas"/>
    <x v="8"/>
    <x v="3"/>
    <m/>
    <n v="1500"/>
    <n v="15676957"/>
    <s v="i23c"/>
    <s v="Décharge"/>
    <x v="2"/>
    <s v="CONGO"/>
    <m/>
  </r>
  <r>
    <d v="2016-06-28T00:00:00"/>
    <s v="Taxi Bureau-Maison"/>
    <x v="0"/>
    <x v="3"/>
    <m/>
    <n v="1000"/>
    <n v="15675957"/>
    <s v="i23c"/>
    <s v="Décharge"/>
    <x v="2"/>
    <s v="CONGO"/>
    <m/>
  </r>
  <r>
    <d v="2016-06-28T00:00:00"/>
    <s v="Domicile/PALF"/>
    <x v="0"/>
    <x v="1"/>
    <m/>
    <n v="300"/>
    <n v="15675657"/>
    <s v="Junior"/>
    <s v="Décharge"/>
    <x v="3"/>
    <s v="CONGO"/>
    <m/>
  </r>
  <r>
    <d v="2016-06-28T00:00:00"/>
    <s v="PALF/Domicile"/>
    <x v="0"/>
    <x v="1"/>
    <m/>
    <n v="300"/>
    <n v="15675357"/>
    <s v="Junior"/>
    <s v="Décharge"/>
    <x v="3"/>
    <s v="CONGO"/>
    <m/>
  </r>
  <r>
    <d v="2016-06-28T00:00:00"/>
    <s v="Hotel-DDEF-TGI-DDEF-TGI-resto-hotel"/>
    <x v="0"/>
    <x v="1"/>
    <m/>
    <n v="6000"/>
    <n v="15669357"/>
    <s v="Bérényce"/>
    <s v="16.MIA.06.0001"/>
    <x v="3"/>
    <s v="CONGO"/>
    <m/>
  </r>
  <r>
    <d v="2016-06-28T00:00:00"/>
    <s v="Food allowance"/>
    <x v="3"/>
    <x v="1"/>
    <m/>
    <n v="5000"/>
    <n v="15664357"/>
    <s v="Bérényce"/>
    <s v="16.MIA.06.0003"/>
    <x v="3"/>
    <s v="CONGO"/>
    <m/>
  </r>
  <r>
    <d v="2016-06-28T00:00:00"/>
    <s v="Hotel"/>
    <x v="3"/>
    <x v="1"/>
    <m/>
    <n v="15000"/>
    <n v="15649357"/>
    <s v="Bérényce"/>
    <s v="16.MIA.06.0004"/>
    <x v="3"/>
    <s v="CONGO"/>
    <m/>
  </r>
  <r>
    <d v="2016-06-28T00:00:00"/>
    <s v="Achat carte de recharge"/>
    <x v="2"/>
    <x v="1"/>
    <m/>
    <n v="1000"/>
    <n v="15648357"/>
    <s v="Bérényce"/>
    <s v="16.MIA.06.0006"/>
    <x v="3"/>
    <s v="CONGO"/>
    <m/>
  </r>
  <r>
    <d v="2016-06-29T00:00:00"/>
    <s v="Groupe Charden Farell-Owando(Ruddy)"/>
    <x v="4"/>
    <x v="2"/>
    <m/>
    <n v="16000"/>
    <n v="15632357"/>
    <s v="Stirve"/>
    <s v="16.MOU.06.0004"/>
    <x v="2"/>
    <s v="CONGO"/>
    <m/>
  </r>
  <r>
    <d v="2016-06-29T00:00:00"/>
    <s v="Groupe Charden Farell-PNR (Bérényce)"/>
    <x v="4"/>
    <x v="2"/>
    <m/>
    <n v="4000"/>
    <n v="15628357"/>
    <s v="Stirve"/>
    <s v="16.MOU.06.0004"/>
    <x v="2"/>
    <s v="CONGO"/>
    <m/>
  </r>
  <r>
    <d v="2016-06-29T00:00:00"/>
    <s v="Groupe Charden Farell-Owando(Ruddy)"/>
    <x v="4"/>
    <x v="2"/>
    <m/>
    <n v="16000"/>
    <n v="15612357"/>
    <s v="Stirve"/>
    <s v="16.MOU.06.0004"/>
    <x v="2"/>
    <s v="CONGO"/>
    <m/>
  </r>
  <r>
    <d v="2016-06-29T00:00:00"/>
    <s v="Groupe Charden Farell-Owando(Arthur)"/>
    <x v="4"/>
    <x v="2"/>
    <m/>
    <n v="4000"/>
    <n v="15608357"/>
    <s v="Stirve"/>
    <s v="16.MOU.06.0004"/>
    <x v="2"/>
    <s v="CONGO"/>
    <m/>
  </r>
  <r>
    <d v="2016-06-29T00:00:00"/>
    <s v="Groupe Charden Farell-Owando(Ruddy)"/>
    <x v="4"/>
    <x v="2"/>
    <m/>
    <n v="16000"/>
    <n v="15592357"/>
    <s v="Stirve"/>
    <s v="16.MOU.06.0004"/>
    <x v="2"/>
    <s v="CONGO"/>
    <m/>
  </r>
  <r>
    <d v="2016-06-29T00:00:00"/>
    <s v="Taxi: GCF Mafouta-Bureau"/>
    <x v="0"/>
    <x v="0"/>
    <m/>
    <n v="2000"/>
    <n v="15590357"/>
    <s v="Stirve "/>
    <s v="16.MOU.06.0001"/>
    <x v="2"/>
    <s v="CONGO"/>
    <m/>
  </r>
  <r>
    <d v="2016-06-29T00:00:00"/>
    <s v="Taxi: Bureau-UBA-Bureau"/>
    <x v="0"/>
    <x v="0"/>
    <m/>
    <n v="2000"/>
    <n v="15588357"/>
    <s v="Stirve "/>
    <s v="16.MOU.06.0001"/>
    <x v="2"/>
    <s v="CONGO"/>
    <m/>
  </r>
  <r>
    <d v="2016-06-29T00:00:00"/>
    <s v="Groupe Charden Farell-PNR (Bérényce)"/>
    <x v="4"/>
    <x v="2"/>
    <m/>
    <n v="4000"/>
    <n v="15584357"/>
    <s v="Stirve"/>
    <s v="16.MOU.06.0004"/>
    <x v="2"/>
    <s v="CONGO"/>
    <m/>
  </r>
  <r>
    <d v="2016-06-29T00:00:00"/>
    <s v="Groupe Charden Farell-Owando(Ruddy)"/>
    <x v="4"/>
    <x v="2"/>
    <m/>
    <n v="16000"/>
    <n v="15568357"/>
    <s v="Stirve"/>
    <s v="16.MOU.06.0004"/>
    <x v="2"/>
    <s v="CONGO"/>
    <m/>
  </r>
  <r>
    <d v="2016-06-29T00:00:00"/>
    <s v="Groupe Charden Farell-Owando(Arthur)"/>
    <x v="4"/>
    <x v="2"/>
    <m/>
    <n v="4000"/>
    <n v="15564357"/>
    <s v="Stirve"/>
    <s v="16.MOU.06.0004"/>
    <x v="2"/>
    <s v="CONGO"/>
    <m/>
  </r>
  <r>
    <d v="2016-06-29T00:00:00"/>
    <s v="Recharge MTN-Stirve"/>
    <x v="2"/>
    <x v="0"/>
    <m/>
    <n v="1000"/>
    <n v="15563357"/>
    <s v="Stirve"/>
    <s v="16.TEL.06.0002"/>
    <x v="2"/>
    <s v="CONGO"/>
    <m/>
  </r>
  <r>
    <d v="2016-06-29T00:00:00"/>
    <s v="Office-Hotel Hippocampe-Office-Morgue-Office"/>
    <x v="0"/>
    <x v="0"/>
    <m/>
    <n v="3000"/>
    <n v="15560357"/>
    <s v="Perrine Odier"/>
    <s v="Décharge"/>
    <x v="2"/>
    <s v="CONGO"/>
    <m/>
  </r>
  <r>
    <d v="2016-06-29T00:00:00"/>
    <s v="Office_clinique pasteur (Pierre Balembo check up accident)"/>
    <x v="0"/>
    <x v="0"/>
    <m/>
    <n v="2000"/>
    <n v="15558357"/>
    <s v="Perrine Odier"/>
    <s v="Décharge"/>
    <x v="2"/>
    <s v="CONGO"/>
    <m/>
  </r>
  <r>
    <d v="2016-06-29T00:00:00"/>
    <s v="credit mtn"/>
    <x v="2"/>
    <x v="1"/>
    <m/>
    <n v="2000"/>
    <n v="15556357"/>
    <s v="Mésange"/>
    <s v="16.CIG.06.0002"/>
    <x v="2"/>
    <s v="CONGO"/>
    <m/>
  </r>
  <r>
    <d v="2016-06-29T00:00:00"/>
    <s v="bureau-parken shop"/>
    <x v="0"/>
    <x v="1"/>
    <m/>
    <n v="1000"/>
    <n v="15555357"/>
    <s v="Mésange"/>
    <s v="16.CIG.06.0001"/>
    <x v="2"/>
    <s v="CONGO"/>
    <m/>
  </r>
  <r>
    <d v="2016-06-29T00:00:00"/>
    <s v="shop-mandarine"/>
    <x v="0"/>
    <x v="1"/>
    <m/>
    <n v="1000"/>
    <n v="15554357"/>
    <s v="Mésange"/>
    <s v="16.CIG.06.0001"/>
    <x v="2"/>
    <s v="CONGO"/>
    <m/>
  </r>
  <r>
    <d v="2016-06-29T00:00:00"/>
    <s v="mandarine-bureau"/>
    <x v="0"/>
    <x v="1"/>
    <m/>
    <n v="1000"/>
    <n v="15553357"/>
    <s v="Mésange"/>
    <s v="16.CIG.06.0001"/>
    <x v="2"/>
    <s v="CONGO"/>
    <m/>
  </r>
  <r>
    <d v="2016-06-29T00:00:00"/>
    <s v="Maison /Bureau"/>
    <x v="0"/>
    <x v="3"/>
    <m/>
    <n v="1000"/>
    <n v="15552357"/>
    <s v="i73x"/>
    <s v="Décharge"/>
    <x v="2"/>
    <s v="CONGO"/>
    <m/>
  </r>
  <r>
    <d v="2016-06-29T00:00:00"/>
    <s v="Bureau /Maison"/>
    <x v="0"/>
    <x v="3"/>
    <m/>
    <n v="1000"/>
    <n v="15551357"/>
    <s v="i73x"/>
    <s v="Décharge"/>
    <x v="2"/>
    <s v="CONGO"/>
    <m/>
  </r>
  <r>
    <d v="2016-06-29T00:00:00"/>
    <s v="Carte MTN"/>
    <x v="5"/>
    <x v="3"/>
    <m/>
    <n v="1000"/>
    <n v="15550357"/>
    <s v="i73x"/>
    <s v="Oui"/>
    <x v="2"/>
    <s v="CONGO"/>
    <m/>
  </r>
  <r>
    <d v="2016-06-29T00:00:00"/>
    <s v="Domicile-Bureau"/>
    <x v="0"/>
    <x v="1"/>
    <m/>
    <n v="300"/>
    <n v="15550057"/>
    <s v="Blondel"/>
    <s v="16.Blo.06.0001"/>
    <x v="2"/>
    <s v="CONGO"/>
    <m/>
  </r>
  <r>
    <d v="2016-06-29T00:00:00"/>
    <s v="Bureau-Domicile"/>
    <x v="0"/>
    <x v="1"/>
    <m/>
    <n v="300"/>
    <n v="15549757"/>
    <s v="Blondel"/>
    <s v="16.Blo.06.0001"/>
    <x v="2"/>
    <s v="CONGO"/>
    <m/>
  </r>
  <r>
    <d v="2016-06-29T00:00:00"/>
    <s v="Bureau-Tribunal"/>
    <x v="0"/>
    <x v="1"/>
    <m/>
    <n v="500"/>
    <n v="15549257"/>
    <s v="Blondel"/>
    <s v="16.Blo.06.0001"/>
    <x v="2"/>
    <s v="CONGO"/>
    <m/>
  </r>
  <r>
    <d v="2016-06-29T00:00:00"/>
    <s v="Tribunal-Bureau"/>
    <x v="0"/>
    <x v="1"/>
    <m/>
    <n v="500"/>
    <n v="15548757"/>
    <s v="Blondel"/>
    <s v="16.Blo.06.0001"/>
    <x v="2"/>
    <s v="CONGO"/>
    <m/>
  </r>
  <r>
    <d v="2016-06-29T00:00:00"/>
    <s v="Taxi Maison-Bureau"/>
    <x v="0"/>
    <x v="3"/>
    <m/>
    <n v="1000"/>
    <n v="15547757"/>
    <s v="i23c"/>
    <s v="Décharge"/>
    <x v="2"/>
    <s v="CONGO"/>
    <m/>
  </r>
  <r>
    <d v="2016-06-29T00:00:00"/>
    <s v="Achat carte MTN"/>
    <x v="2"/>
    <x v="3"/>
    <m/>
    <n v="2000"/>
    <n v="15545757"/>
    <s v="i23c"/>
    <s v="oui"/>
    <x v="2"/>
    <s v="CONGO"/>
    <m/>
  </r>
  <r>
    <d v="2016-06-29T00:00:00"/>
    <s v="Achat Crédit Warrid par flash "/>
    <x v="11"/>
    <x v="3"/>
    <m/>
    <n v="2000"/>
    <n v="15543757"/>
    <s v="i23c"/>
    <s v="Décharge"/>
    <x v="2"/>
    <s v="CONGO"/>
    <m/>
  </r>
  <r>
    <d v="2016-06-29T00:00:00"/>
    <s v="Repas"/>
    <x v="8"/>
    <x v="3"/>
    <m/>
    <n v="1500"/>
    <n v="15542257"/>
    <s v="i23c"/>
    <s v="Décharge"/>
    <x v="2"/>
    <s v="CONGO"/>
    <m/>
  </r>
  <r>
    <d v="2016-06-29T00:00:00"/>
    <s v="Taxi Maison-Bureau"/>
    <x v="0"/>
    <x v="3"/>
    <m/>
    <n v="1000"/>
    <n v="15541257"/>
    <s v="i23c"/>
    <s v="Décharge"/>
    <x v="2"/>
    <s v="CONGO"/>
    <m/>
  </r>
  <r>
    <d v="2016-06-29T00:00:00"/>
    <s v="Domicile/PALF"/>
    <x v="0"/>
    <x v="1"/>
    <m/>
    <n v="300"/>
    <n v="15540957"/>
    <s v="Junior"/>
    <s v="Décharge"/>
    <x v="3"/>
    <s v="CONGO"/>
    <m/>
  </r>
  <r>
    <d v="2016-06-29T00:00:00"/>
    <s v="PALF/Morgue municipale"/>
    <x v="0"/>
    <x v="1"/>
    <m/>
    <n v="1000"/>
    <n v="15539957"/>
    <s v="Junior"/>
    <s v="Décharge"/>
    <x v="3"/>
    <s v="CONGO"/>
    <m/>
  </r>
  <r>
    <d v="2016-06-29T00:00:00"/>
    <s v="Reliure de rapports d'activités mars avril et mai"/>
    <x v="6"/>
    <x v="2"/>
    <m/>
    <n v="4500"/>
    <n v="15535457"/>
    <s v="Junior"/>
    <s v="oui"/>
    <x v="3"/>
    <s v="CONGO"/>
    <m/>
  </r>
  <r>
    <d v="2016-06-29T00:00:00"/>
    <s v="PALF/Domicile"/>
    <x v="0"/>
    <x v="1"/>
    <m/>
    <n v="300"/>
    <n v="15535157"/>
    <s v="Junior"/>
    <s v="Décharge"/>
    <x v="3"/>
    <s v="CONGO"/>
    <m/>
  </r>
  <r>
    <d v="2016-06-29T00:00:00"/>
    <s v="Hotel-maison d'arret-TGI-DDEF-charden farell-TGI-cabinet d'avocat-aeroport-hotel"/>
    <x v="0"/>
    <x v="1"/>
    <m/>
    <n v="8000"/>
    <n v="15527157"/>
    <s v="Bérényce"/>
    <s v="16.MIA.06.0001"/>
    <x v="3"/>
    <s v="CONGO"/>
    <m/>
  </r>
  <r>
    <d v="2016-06-29T00:00:00"/>
    <s v="Food allowance"/>
    <x v="3"/>
    <x v="1"/>
    <m/>
    <n v="5000"/>
    <n v="15522157"/>
    <s v="Bérényce"/>
    <s v="16.MIA.06.0003"/>
    <x v="3"/>
    <s v="CONGO"/>
    <m/>
  </r>
  <r>
    <d v="2016-06-29T00:00:00"/>
    <s v="Achat billet d'avion"/>
    <x v="0"/>
    <x v="1"/>
    <m/>
    <n v="39950"/>
    <n v="15482207"/>
    <s v="Bérényce"/>
    <s v="16.MIA.06.0001"/>
    <x v="3"/>
    <s v="CONGO"/>
    <m/>
  </r>
  <r>
    <d v="2016-06-29T00:00:00"/>
    <s v="Hotel"/>
    <x v="3"/>
    <x v="1"/>
    <m/>
    <n v="15000"/>
    <n v="15467207"/>
    <s v="Bérényce"/>
    <s v="16.MIA.06.0001"/>
    <x v="3"/>
    <s v="CONGO"/>
    <m/>
  </r>
  <r>
    <d v="2016-06-29T00:00:00"/>
    <s v="Achat carte de recharge"/>
    <x v="2"/>
    <x v="1"/>
    <m/>
    <n v="1000"/>
    <n v="15466207"/>
    <s v="Bérényce"/>
    <s v="16.MIA.06.0006"/>
    <x v="3"/>
    <s v="CONGO"/>
    <m/>
  </r>
  <r>
    <d v="2016-06-30T00:00:00"/>
    <s v="Frais de tenue de compte Avril-Juin"/>
    <x v="7"/>
    <x v="2"/>
    <m/>
    <n v="14268"/>
    <n v="15451939"/>
    <s v="UBA"/>
    <n v="73"/>
    <x v="2"/>
    <s v="CONGO"/>
    <m/>
  </r>
  <r>
    <d v="2016-06-30T00:00:00"/>
    <s v="Frais de tenue de compte Avril-Juin"/>
    <x v="7"/>
    <x v="2"/>
    <m/>
    <n v="5943"/>
    <n v="15445996"/>
    <s v="UBA"/>
    <n v="74"/>
    <x v="2"/>
    <s v="CONGO"/>
    <m/>
  </r>
  <r>
    <d v="2016-06-30T00:00:00"/>
    <s v="2 cartouches HP 122 noire"/>
    <x v="6"/>
    <x v="2"/>
    <m/>
    <n v="20000"/>
    <n v="15425996"/>
    <s v="Stirve"/>
    <m/>
    <x v="2"/>
    <s v="CONGO"/>
    <m/>
  </r>
  <r>
    <d v="2016-06-30T00:00:00"/>
    <s v="Office-Morgue-Office-Chenil-morgue-CHU-Office"/>
    <x v="0"/>
    <x v="0"/>
    <m/>
    <n v="5000"/>
    <n v="15420996"/>
    <s v="Perrine Odier"/>
    <s v="Décharge"/>
    <x v="2"/>
    <s v="CONGO"/>
    <m/>
  </r>
  <r>
    <d v="2016-06-30T00:00:00"/>
    <s v="téléphone crédit recharge MTN blackberry en carte de 5000; 2000; 1000 "/>
    <x v="2"/>
    <x v="0"/>
    <m/>
    <n v="50000"/>
    <n v="15370996"/>
    <s v="Perrine Odier"/>
    <s v="Oui"/>
    <x v="2"/>
    <s v="CONGO"/>
    <m/>
  </r>
  <r>
    <d v="2016-06-30T00:00:00"/>
    <s v="credit mtn"/>
    <x v="2"/>
    <x v="1"/>
    <m/>
    <n v="2000"/>
    <n v="15368996"/>
    <s v="Mésange"/>
    <s v="16.CIG.06.0002"/>
    <x v="2"/>
    <s v="CONGO"/>
    <m/>
  </r>
  <r>
    <d v="2016-06-30T00:00:00"/>
    <s v="Bureau /Mairi de poto-poto"/>
    <x v="0"/>
    <x v="3"/>
    <m/>
    <n v="1000"/>
    <n v="15367996"/>
    <s v="i73x"/>
    <s v="Décharge"/>
    <x v="2"/>
    <s v="CONGO"/>
    <m/>
  </r>
  <r>
    <d v="2016-06-30T00:00:00"/>
    <s v="Mairi de poto-poto"/>
    <x v="0"/>
    <x v="3"/>
    <m/>
    <n v="1000"/>
    <n v="15366996"/>
    <s v="i73x"/>
    <s v="Décharge"/>
    <x v="2"/>
    <s v="CONGO"/>
    <m/>
  </r>
  <r>
    <d v="2016-06-30T00:00:00"/>
    <s v="Repas"/>
    <x v="8"/>
    <x v="3"/>
    <m/>
    <n v="1500"/>
    <n v="15365496"/>
    <s v="i73x"/>
    <s v="Décharge"/>
    <x v="2"/>
    <s v="CONGO"/>
    <m/>
  </r>
  <r>
    <d v="2016-06-30T00:00:00"/>
    <s v="Carte MTN"/>
    <x v="5"/>
    <x v="3"/>
    <m/>
    <n v="1000"/>
    <n v="15364496"/>
    <s v="i73x"/>
    <s v="Oui"/>
    <x v="2"/>
    <s v="CONGO"/>
    <m/>
  </r>
  <r>
    <d v="2016-06-30T00:00:00"/>
    <s v="Bureau /Maison"/>
    <x v="0"/>
    <x v="3"/>
    <m/>
    <n v="1000"/>
    <n v="15363496"/>
    <s v="i73x"/>
    <s v="Décharge"/>
    <x v="2"/>
    <s v="CONGO"/>
    <m/>
  </r>
  <r>
    <d v="2016-06-30T00:00:00"/>
    <s v="Domicile-Bureau"/>
    <x v="0"/>
    <x v="1"/>
    <m/>
    <n v="300"/>
    <n v="15363196"/>
    <s v="Blondel"/>
    <s v="16.Blo.06.0001"/>
    <x v="2"/>
    <s v="CONGO"/>
    <m/>
  </r>
  <r>
    <d v="2016-06-30T00:00:00"/>
    <s v="Bureau-Domicile"/>
    <x v="0"/>
    <x v="1"/>
    <m/>
    <n v="300"/>
    <n v="15362896"/>
    <s v="Blondel"/>
    <s v="16.Blo.06.0001"/>
    <x v="2"/>
    <s v="CONGO"/>
    <m/>
  </r>
  <r>
    <d v="2016-06-30T00:00:00"/>
    <s v="Taxi Bureau-Maison"/>
    <x v="0"/>
    <x v="3"/>
    <m/>
    <n v="1000"/>
    <n v="15361896"/>
    <s v="i23c"/>
    <s v="Décharge"/>
    <x v="2"/>
    <s v="CONGO"/>
    <m/>
  </r>
  <r>
    <d v="2016-06-30T00:00:00"/>
    <s v="Achat carte MTN"/>
    <x v="2"/>
    <x v="3"/>
    <m/>
    <n v="1000"/>
    <n v="15360896"/>
    <s v="i23c"/>
    <s v="oui"/>
    <x v="2"/>
    <s v="CONGO"/>
    <m/>
  </r>
  <r>
    <d v="2016-06-30T00:00:00"/>
    <s v="Repas"/>
    <x v="8"/>
    <x v="3"/>
    <m/>
    <n v="1500"/>
    <n v="15359396"/>
    <s v="i23c"/>
    <s v="Décharge"/>
    <x v="2"/>
    <s v="CONGO"/>
    <m/>
  </r>
  <r>
    <d v="2016-06-30T00:00:00"/>
    <s v="Taxi Bureau-Talangaï-Bureau"/>
    <x v="0"/>
    <x v="3"/>
    <m/>
    <n v="2000"/>
    <n v="15357396"/>
    <s v="i23c"/>
    <s v="Décharge"/>
    <x v="2"/>
    <s v="CONGO"/>
    <m/>
  </r>
  <r>
    <d v="2016-06-30T00:00:00"/>
    <s v="Taxi Bureau-Maison"/>
    <x v="0"/>
    <x v="3"/>
    <m/>
    <n v="1000"/>
    <n v="15356396"/>
    <s v="i23c"/>
    <s v="Décharge"/>
    <x v="2"/>
    <s v="CONGO"/>
    <m/>
  </r>
  <r>
    <d v="2016-06-30T00:00:00"/>
    <s v="Domicile/PALF"/>
    <x v="0"/>
    <x v="1"/>
    <m/>
    <n v="300"/>
    <n v="15356096"/>
    <s v="Junior"/>
    <s v="Décharge"/>
    <x v="3"/>
    <s v="CONGO"/>
    <m/>
  </r>
  <r>
    <d v="2016-06-30T00:00:00"/>
    <s v="PALF/Morgue municipale"/>
    <x v="0"/>
    <x v="1"/>
    <m/>
    <n v="1000"/>
    <n v="15355096"/>
    <s v="Junior"/>
    <s v="Décharge"/>
    <x v="3"/>
    <s v="CONGO"/>
    <m/>
  </r>
  <r>
    <d v="2016-06-30T00:00:00"/>
    <s v="Abonnement internet 1 mois"/>
    <x v="5"/>
    <x v="1"/>
    <m/>
    <n v="10200"/>
    <n v="15344896"/>
    <s v="Junior"/>
    <s v="Décharge"/>
    <x v="1"/>
    <s v="CONGO"/>
    <m/>
  </r>
  <r>
    <d v="2016-06-30T00:00:00"/>
    <s v="PALF/Morgue municipale"/>
    <x v="0"/>
    <x v="1"/>
    <m/>
    <n v="1000"/>
    <n v="15343896"/>
    <s v="Junior"/>
    <s v="Décharge"/>
    <x v="3"/>
    <s v="CONGO"/>
    <m/>
  </r>
  <r>
    <d v="2016-06-30T00:00:00"/>
    <s v="PALF/Domicile"/>
    <x v="0"/>
    <x v="1"/>
    <m/>
    <n v="300"/>
    <n v="15343596"/>
    <s v="Junior"/>
    <s v="Décharge"/>
    <x v="3"/>
    <s v="CONGO"/>
    <m/>
  </r>
  <r>
    <d v="2016-06-30T00:00:00"/>
    <s v="Hotel-maison d'arret-TGI-hotel-aeroport"/>
    <x v="0"/>
    <x v="1"/>
    <m/>
    <n v="4000"/>
    <n v="15339596"/>
    <s v="Bérényce"/>
    <s v="16.MIA.06.0001"/>
    <x v="3"/>
    <s v="CONGO"/>
    <m/>
  </r>
  <r>
    <d v="2016-06-30T00:00:00"/>
    <s v="Food allowance"/>
    <x v="3"/>
    <x v="1"/>
    <m/>
    <n v="5000"/>
    <n v="15334596"/>
    <s v="Bérényce"/>
    <s v="16.MIA.06.0003"/>
    <x v="3"/>
    <s v="CONGO"/>
    <m/>
  </r>
  <r>
    <d v="2016-06-30T00:00:00"/>
    <s v="Hotel"/>
    <x v="3"/>
    <x v="1"/>
    <m/>
    <n v="15000"/>
    <n v="15319596"/>
    <s v="Bérényce"/>
    <s v="16.MIA.06.0004"/>
    <x v="3"/>
    <s v="CONGO"/>
    <m/>
  </r>
  <r>
    <d v="2016-06-30T00:00:00"/>
    <s v="Aeroport-maison"/>
    <x v="0"/>
    <x v="1"/>
    <m/>
    <n v="1000"/>
    <n v="15318596"/>
    <s v="Bérényce"/>
    <s v="16.MIA.06.0001"/>
    <x v="3"/>
    <s v="CONGO"/>
    <m/>
  </r>
  <r>
    <d v="2016-07-01T00:00:00"/>
    <s v="Virement salaire Juin 2016-Mésange"/>
    <x v="8"/>
    <x v="1"/>
    <m/>
    <n v="230000"/>
    <n v="15088596"/>
    <s v="UBA"/>
    <n v="75"/>
    <x v="4"/>
    <s v="CONGO"/>
    <s v="o"/>
  </r>
  <r>
    <d v="2016-07-01T00:00:00"/>
    <s v="Virement salaire Juin 2016-Bérényce"/>
    <x v="8"/>
    <x v="1"/>
    <m/>
    <n v="190000"/>
    <n v="14898596"/>
    <s v="UBA"/>
    <n v="76"/>
    <x v="4"/>
    <s v="CONGO"/>
    <s v="o"/>
  </r>
  <r>
    <d v="2016-07-01T00:00:00"/>
    <s v="Virement salaire Juin 2016-Stirve"/>
    <x v="8"/>
    <x v="0"/>
    <m/>
    <n v="450000"/>
    <n v="14448596"/>
    <s v="UBA"/>
    <n v="77"/>
    <x v="4"/>
    <s v="CONGO"/>
    <s v="o"/>
  </r>
  <r>
    <d v="2016-07-01T00:00:00"/>
    <s v="Virement salaire Juin 2016-i6"/>
    <x v="8"/>
    <x v="3"/>
    <m/>
    <n v="180000"/>
    <n v="14268596"/>
    <s v="UBA"/>
    <n v="78"/>
    <x v="4"/>
    <s v="CONGO"/>
    <s v="o"/>
  </r>
  <r>
    <d v="2016-07-01T00:00:00"/>
    <s v="Taxis Bureau-BCI-GQ-Bureau"/>
    <x v="0"/>
    <x v="0"/>
    <m/>
    <n v="3500"/>
    <n v="14265096"/>
    <s v="Stirve"/>
    <s v="Décharge"/>
    <x v="3"/>
    <s v="CONGO"/>
    <m/>
  </r>
  <r>
    <d v="2016-07-01T00:00:00"/>
    <s v="Achat cartes de recharge MTN-PALF"/>
    <x v="2"/>
    <x v="2"/>
    <m/>
    <n v="137700"/>
    <n v="14127396"/>
    <s v="Stirve"/>
    <s v="Oui"/>
    <x v="3"/>
    <s v="CONGO"/>
    <s v="o"/>
  </r>
  <r>
    <d v="2016-07-01T00:00:00"/>
    <s v="Bonus Juin-i23c"/>
    <x v="10"/>
    <x v="3"/>
    <m/>
    <n v="15000"/>
    <n v="14112396"/>
    <s v="Stirve"/>
    <n v="27"/>
    <x v="3"/>
    <s v="CONGO"/>
    <s v="o"/>
  </r>
  <r>
    <d v="2016-07-01T00:00:00"/>
    <s v="Bonus Juin-i23c"/>
    <x v="10"/>
    <x v="3"/>
    <m/>
    <n v="20000"/>
    <n v="14092396"/>
    <s v="Stirve"/>
    <n v="28"/>
    <x v="3"/>
    <s v="CONGO"/>
    <s v="o"/>
  </r>
  <r>
    <d v="2016-07-01T00:00:00"/>
    <s v="Salaire Juin-i73x"/>
    <x v="8"/>
    <x v="3"/>
    <m/>
    <n v="160000"/>
    <n v="13932396"/>
    <s v="Stirve"/>
    <n v="29"/>
    <x v="4"/>
    <s v="CONGO"/>
    <s v="o"/>
  </r>
  <r>
    <d v="2016-07-01T00:00:00"/>
    <s v="Légalisation contrat de bail"/>
    <x v="13"/>
    <x v="2"/>
    <m/>
    <n v="10000"/>
    <n v="13922396"/>
    <s v="Stirve"/>
    <n v="48"/>
    <x v="3"/>
    <s v="CONGO"/>
    <s v="o"/>
  </r>
  <r>
    <d v="2016-07-01T00:00:00"/>
    <s v="Taxis Bureau-BCI-UBA-Bureau"/>
    <x v="0"/>
    <x v="0"/>
    <m/>
    <n v="2000"/>
    <n v="13920396"/>
    <s v="Stirve"/>
    <s v="Décharge"/>
    <x v="3"/>
    <s v="CONGO"/>
    <m/>
  </r>
  <r>
    <d v="2016-07-01T00:00:00"/>
    <s v="Domicile-Bureau"/>
    <x v="0"/>
    <x v="1"/>
    <m/>
    <n v="300"/>
    <n v="13920096"/>
    <s v="Blondel"/>
    <s v="16.Blo.07.0002"/>
    <x v="3"/>
    <s v="CONGO"/>
    <m/>
  </r>
  <r>
    <d v="2016-07-01T00:00:00"/>
    <s v="Taxi Maison-Bureau"/>
    <x v="0"/>
    <x v="3"/>
    <m/>
    <n v="1000"/>
    <n v="13919096"/>
    <s v="i23c"/>
    <s v="Décharge"/>
    <x v="3"/>
    <s v="CONGO"/>
    <m/>
  </r>
  <r>
    <d v="2016-07-01T00:00:00"/>
    <s v="Taxi Bureau-Océan-Bureau"/>
    <x v="0"/>
    <x v="3"/>
    <m/>
    <n v="2000"/>
    <n v="13917096"/>
    <s v="i23c"/>
    <s v="Décharge"/>
    <x v="3"/>
    <s v="CONGO"/>
    <m/>
  </r>
  <r>
    <d v="2016-07-01T00:00:00"/>
    <s v="Repas"/>
    <x v="8"/>
    <x v="3"/>
    <m/>
    <n v="1500"/>
    <n v="13915596"/>
    <s v="i23c"/>
    <s v="Décharge"/>
    <x v="4"/>
    <s v="CONGO"/>
    <s v="o"/>
  </r>
  <r>
    <d v="2016-07-01T00:00:00"/>
    <s v="Taxi Bureau-Maison"/>
    <x v="0"/>
    <x v="3"/>
    <m/>
    <n v="1000"/>
    <n v="13914596"/>
    <s v="i23c"/>
    <s v="Décharge"/>
    <x v="3"/>
    <s v="CONGO"/>
    <m/>
  </r>
  <r>
    <d v="2016-07-01T00:00:00"/>
    <s v="Domicile/PALF"/>
    <x v="0"/>
    <x v="1"/>
    <m/>
    <n v="300"/>
    <n v="13914296"/>
    <s v="Junior"/>
    <s v="Décharge"/>
    <x v="3"/>
    <s v="CONGO"/>
    <m/>
  </r>
  <r>
    <d v="2016-07-01T00:00:00"/>
    <s v="PALF/Domicile"/>
    <x v="0"/>
    <x v="1"/>
    <m/>
    <n v="300"/>
    <n v="13913996"/>
    <s v="Junior"/>
    <s v="Décharge"/>
    <x v="3"/>
    <s v="CONGO"/>
    <m/>
  </r>
  <r>
    <d v="2016-07-01T00:00:00"/>
    <s v="Maison /Bureau"/>
    <x v="0"/>
    <x v="3"/>
    <m/>
    <n v="1000"/>
    <n v="13912996"/>
    <s v="i73x"/>
    <s v="Décharge"/>
    <x v="3"/>
    <s v="CONGO"/>
    <m/>
  </r>
  <r>
    <d v="2016-07-01T00:00:00"/>
    <s v="Bureau /Mairi de poto-poto"/>
    <x v="0"/>
    <x v="3"/>
    <m/>
    <n v="1500"/>
    <n v="13911496"/>
    <s v="i73x"/>
    <s v="Décharge"/>
    <x v="3"/>
    <s v="CONGO"/>
    <m/>
  </r>
  <r>
    <d v="2016-07-01T00:00:00"/>
    <s v="Repas"/>
    <x v="8"/>
    <x v="3"/>
    <m/>
    <n v="1500"/>
    <n v="13909996"/>
    <s v="i73x"/>
    <s v="Décharge"/>
    <x v="3"/>
    <s v="CONGO"/>
    <s v="o"/>
  </r>
  <r>
    <d v="2016-07-01T00:00:00"/>
    <s v="Mairi de poto-poto /Bureau"/>
    <x v="0"/>
    <x v="3"/>
    <m/>
    <n v="1000"/>
    <n v="13908996"/>
    <s v="i73x"/>
    <s v="Décharge"/>
    <x v="3"/>
    <s v="CONGO"/>
    <m/>
  </r>
  <r>
    <d v="2016-07-01T00:00:00"/>
    <s v="Credit mtn"/>
    <x v="2"/>
    <x v="1"/>
    <m/>
    <n v="2000"/>
    <n v="13906996"/>
    <s v="Mésange"/>
    <s v="Oui"/>
    <x v="3"/>
    <s v="CONGO"/>
    <m/>
  </r>
  <r>
    <d v="2016-07-01T00:00:00"/>
    <s v="Bureau-cnss"/>
    <x v="0"/>
    <x v="1"/>
    <m/>
    <n v="1000"/>
    <n v="13905996"/>
    <s v="Mésange"/>
    <s v="Décharge"/>
    <x v="3"/>
    <s v="CONGO"/>
    <m/>
  </r>
  <r>
    <d v="2016-07-01T00:00:00"/>
    <s v="cnss-bureau"/>
    <x v="0"/>
    <x v="1"/>
    <m/>
    <n v="1000"/>
    <n v="13904996"/>
    <s v="Mésange"/>
    <s v="Décharge"/>
    <x v="3"/>
    <s v="CONGO"/>
    <m/>
  </r>
  <r>
    <d v="2016-07-01T00:00:00"/>
    <s v="bureau-IPC"/>
    <x v="0"/>
    <x v="1"/>
    <m/>
    <n v="1000"/>
    <n v="13903996"/>
    <s v="Mésange"/>
    <s v="Décharge"/>
    <x v="3"/>
    <s v="CONGO"/>
    <m/>
  </r>
  <r>
    <d v="2016-07-01T00:00:00"/>
    <s v="IPC-bureau"/>
    <x v="0"/>
    <x v="1"/>
    <m/>
    <n v="1000"/>
    <n v="13902996"/>
    <s v="Mésange"/>
    <s v="Décharge"/>
    <x v="3"/>
    <s v="CONGO"/>
    <m/>
  </r>
  <r>
    <d v="2016-07-01T00:00:00"/>
    <s v="bureau-affaire etrangere"/>
    <x v="0"/>
    <x v="1"/>
    <m/>
    <n v="1000"/>
    <n v="13901996"/>
    <s v="Mésange"/>
    <s v="Décharge"/>
    <x v="3"/>
    <s v="CONGO"/>
    <m/>
  </r>
  <r>
    <d v="2016-07-01T00:00:00"/>
    <s v="affaire etrangere-bureau"/>
    <x v="0"/>
    <x v="1"/>
    <m/>
    <n v="1000"/>
    <n v="13900996"/>
    <s v="Mésange"/>
    <s v="Décharge"/>
    <x v="3"/>
    <s v="CONGO"/>
    <m/>
  </r>
  <r>
    <d v="2016-07-01T00:00:00"/>
    <s v="Legalisation lettre d'invitation"/>
    <x v="12"/>
    <x v="1"/>
    <m/>
    <n v="2500"/>
    <n v="13898496"/>
    <s v="Mésange"/>
    <s v="Oui"/>
    <x v="3"/>
    <s v="CONGO"/>
    <s v="o"/>
  </r>
  <r>
    <d v="2016-07-02T00:00:00"/>
    <s v="Bonus Mai &amp; Juin-i6"/>
    <x v="10"/>
    <x v="3"/>
    <m/>
    <n v="32000"/>
    <n v="13866496"/>
    <s v="Stirve"/>
    <n v="30"/>
    <x v="3"/>
    <s v="CONGO"/>
    <s v="o"/>
  </r>
  <r>
    <d v="2016-07-02T00:00:00"/>
    <s v="Bonus Mai &amp; Juin-Stirve"/>
    <x v="10"/>
    <x v="0"/>
    <m/>
    <n v="37000"/>
    <n v="13829496"/>
    <s v="Stirve"/>
    <n v="32"/>
    <x v="3"/>
    <s v="CONGO"/>
    <s v="o"/>
  </r>
  <r>
    <d v="2016-07-02T00:00:00"/>
    <s v="Taxi Maison-Océan-Maison"/>
    <x v="0"/>
    <x v="3"/>
    <m/>
    <n v="2000"/>
    <n v="13827496"/>
    <s v="i23c"/>
    <s v="Décharge"/>
    <x v="3"/>
    <s v="CONGO"/>
    <m/>
  </r>
  <r>
    <d v="2016-07-02T00:00:00"/>
    <s v="Achat bière"/>
    <x v="11"/>
    <x v="3"/>
    <m/>
    <n v="2000"/>
    <n v="13825496"/>
    <s v="i23c"/>
    <s v="Décharge"/>
    <x v="4"/>
    <s v="CONGO"/>
    <s v="o"/>
  </r>
  <r>
    <d v="2016-07-02T00:00:00"/>
    <s v="Achat Billet pour Makoua"/>
    <x v="0"/>
    <x v="3"/>
    <m/>
    <n v="12000"/>
    <n v="13813496"/>
    <s v="i23c"/>
    <s v="oui"/>
    <x v="3"/>
    <s v="CONGO"/>
    <m/>
  </r>
  <r>
    <d v="2016-07-04T00:00:00"/>
    <s v="Taxis Bureau-BCI-Bureau: transmission bail"/>
    <x v="0"/>
    <x v="0"/>
    <m/>
    <n v="2000"/>
    <n v="13811496"/>
    <s v="Stirve"/>
    <s v="Décharge"/>
    <x v="3"/>
    <s v="CONGO"/>
    <m/>
  </r>
  <r>
    <d v="2016-07-04T00:00:00"/>
    <s v="Billet d'avion Brazza-PNR"/>
    <x v="1"/>
    <x v="1"/>
    <m/>
    <n v="40000"/>
    <n v="13771496"/>
    <s v="Blondel"/>
    <s v="16.Blo.07.0001"/>
    <x v="3"/>
    <s v="CONGO"/>
    <s v="o"/>
  </r>
  <r>
    <d v="2016-07-04T00:00:00"/>
    <s v="Bureau-Aéroport"/>
    <x v="0"/>
    <x v="1"/>
    <m/>
    <n v="1000"/>
    <n v="13770496"/>
    <s v="Blondel"/>
    <s v="16.Blo.07.0002"/>
    <x v="3"/>
    <s v="CONGO"/>
    <m/>
  </r>
  <r>
    <d v="2016-07-04T00:00:00"/>
    <s v="Aéroport-Bureau"/>
    <x v="0"/>
    <x v="1"/>
    <m/>
    <n v="1000"/>
    <n v="13769496"/>
    <s v="Blondel"/>
    <s v="16.Blo.07.0002"/>
    <x v="3"/>
    <s v="CONGO"/>
    <m/>
  </r>
  <r>
    <d v="2016-07-04T00:00:00"/>
    <s v="Bureau-Domicile"/>
    <x v="0"/>
    <x v="1"/>
    <m/>
    <n v="300"/>
    <n v="13769196"/>
    <s v="Blondel"/>
    <s v="16.Blo.07.0002"/>
    <x v="3"/>
    <s v="CONGO"/>
    <m/>
  </r>
  <r>
    <d v="2016-07-04T00:00:00"/>
    <s v="Domicile-Aéroport"/>
    <x v="0"/>
    <x v="1"/>
    <m/>
    <n v="1000"/>
    <n v="13768196"/>
    <s v="Blondel"/>
    <s v="16.Blo.07.0002"/>
    <x v="3"/>
    <s v="CONGO"/>
    <m/>
  </r>
  <r>
    <d v="2016-07-04T00:00:00"/>
    <s v="Aéroport-Hotel"/>
    <x v="0"/>
    <x v="1"/>
    <m/>
    <n v="1000"/>
    <n v="13767196"/>
    <s v="Blondel"/>
    <s v="16.Blo.07.0002"/>
    <x v="3"/>
    <s v="CONGO"/>
    <m/>
  </r>
  <r>
    <d v="2016-07-04T00:00:00"/>
    <s v="Repas"/>
    <x v="3"/>
    <x v="1"/>
    <m/>
    <n v="5000"/>
    <n v="13762196"/>
    <s v="Blondel"/>
    <s v="16.Blo.07.0003"/>
    <x v="4"/>
    <s v="CONGO"/>
    <s v="o"/>
  </r>
  <r>
    <d v="2016-07-04T00:00:00"/>
    <s v="Taxi Maison-Océan"/>
    <x v="0"/>
    <x v="3"/>
    <m/>
    <n v="1000"/>
    <n v="13761196"/>
    <s v="i23c"/>
    <s v="Décharge"/>
    <x v="3"/>
    <s v="CONGO"/>
    <m/>
  </r>
  <r>
    <d v="2016-07-04T00:00:00"/>
    <s v="Taxi Gare routière Makoua-Hotel"/>
    <x v="0"/>
    <x v="3"/>
    <m/>
    <n v="1500"/>
    <n v="13759696"/>
    <s v="i23c"/>
    <s v="Décharge"/>
    <x v="3"/>
    <s v="CONGO"/>
    <m/>
  </r>
  <r>
    <d v="2016-07-04T00:00:00"/>
    <s v="Moto Hotel-Gare routière"/>
    <x v="0"/>
    <x v="3"/>
    <m/>
    <n v="500"/>
    <n v="13759196"/>
    <s v="i23c"/>
    <s v="Décharge"/>
    <x v="3"/>
    <s v="CONGO"/>
    <m/>
  </r>
  <r>
    <d v="2016-07-04T00:00:00"/>
    <s v="Achat repas + carte de crédit"/>
    <x v="11"/>
    <x v="3"/>
    <m/>
    <n v="7000"/>
    <n v="13752196"/>
    <s v="i23c"/>
    <s v="Décharge"/>
    <x v="4"/>
    <s v="CONGO"/>
    <s v="o"/>
  </r>
  <r>
    <d v="2016-07-04T00:00:00"/>
    <s v="Hotel 1 nuité à PNR"/>
    <x v="3"/>
    <x v="3"/>
    <m/>
    <n v="15000"/>
    <n v="13737196"/>
    <s v="i23c"/>
    <s v="oui"/>
    <x v="3"/>
    <s v="CONGO"/>
    <s v="o"/>
  </r>
  <r>
    <d v="2016-07-04T00:00:00"/>
    <s v="Achat repas"/>
    <x v="3"/>
    <x v="3"/>
    <m/>
    <n v="5000"/>
    <n v="13732196"/>
    <s v="i23c"/>
    <s v="Décharge"/>
    <x v="4"/>
    <s v="CONGO"/>
    <s v="o"/>
  </r>
  <r>
    <d v="2016-07-04T00:00:00"/>
    <s v="PALF/Domicile Mesange/Ministère des Aff, Etrang./PALF"/>
    <x v="0"/>
    <x v="1"/>
    <m/>
    <n v="3000"/>
    <n v="13729196"/>
    <s v="Junior"/>
    <s v="Décharge"/>
    <x v="3"/>
    <s v="CONGO"/>
    <m/>
  </r>
  <r>
    <d v="2016-07-04T00:00:00"/>
    <s v="PALF/Direction Dep. Du Travail/PALF"/>
    <x v="0"/>
    <x v="1"/>
    <m/>
    <n v="2000"/>
    <n v="13727196"/>
    <s v="Junior"/>
    <s v="Décharge"/>
    <x v="3"/>
    <s v="CONGO"/>
    <m/>
  </r>
  <r>
    <d v="2016-07-04T00:00:00"/>
    <s v="PALF/Domicile"/>
    <x v="0"/>
    <x v="1"/>
    <m/>
    <n v="300"/>
    <n v="13726896"/>
    <s v="Junior"/>
    <s v="Décharge"/>
    <x v="3"/>
    <s v="CONGO"/>
    <m/>
  </r>
  <r>
    <d v="2016-07-04T00:00:00"/>
    <s v="Bureau /Mairi de poto-poto"/>
    <x v="0"/>
    <x v="3"/>
    <m/>
    <n v="1500"/>
    <n v="13725396"/>
    <s v="i73x"/>
    <s v="Décharge"/>
    <x v="3"/>
    <s v="CONGO"/>
    <m/>
  </r>
  <r>
    <d v="2016-07-04T00:00:00"/>
    <s v="Mairi /de poto-poto /Bureau"/>
    <x v="0"/>
    <x v="3"/>
    <m/>
    <n v="1500"/>
    <n v="13723896"/>
    <s v="i73x"/>
    <s v="Décharge"/>
    <x v="3"/>
    <s v="CONGO"/>
    <m/>
  </r>
  <r>
    <d v="2016-07-04T00:00:00"/>
    <s v="Bureau /Marche de la PV"/>
    <x v="0"/>
    <x v="3"/>
    <m/>
    <n v="1500"/>
    <n v="13722396"/>
    <s v="i73x"/>
    <s v="Décharge"/>
    <x v="3"/>
    <s v="CONGO"/>
    <m/>
  </r>
  <r>
    <d v="2016-07-04T00:00:00"/>
    <s v="Marche PV /Direction MTN"/>
    <x v="0"/>
    <x v="3"/>
    <m/>
    <n v="1000"/>
    <n v="13721396"/>
    <s v="i73x"/>
    <s v="Décharge"/>
    <x v="3"/>
    <s v="CONGO"/>
    <m/>
  </r>
  <r>
    <d v="2016-07-04T00:00:00"/>
    <s v="Direction MTN/Bureau"/>
    <x v="0"/>
    <x v="3"/>
    <m/>
    <n v="1000"/>
    <n v="13720396"/>
    <s v="i73x"/>
    <s v="Décharge"/>
    <x v="3"/>
    <s v="CONGO"/>
    <m/>
  </r>
  <r>
    <d v="2016-07-04T00:00:00"/>
    <s v="Repas"/>
    <x v="8"/>
    <x v="3"/>
    <m/>
    <n v="1500"/>
    <n v="13718896"/>
    <s v="i73x"/>
    <s v="Décharge"/>
    <x v="3"/>
    <s v="CONGO"/>
    <s v="o"/>
  </r>
  <r>
    <d v="2016-07-04T00:00:00"/>
    <s v="bureau-parquet"/>
    <x v="0"/>
    <x v="1"/>
    <m/>
    <n v="1000"/>
    <n v="13717896"/>
    <s v="Mésange"/>
    <s v="Décharge"/>
    <x v="3"/>
    <s v="CONGO"/>
    <m/>
  </r>
  <r>
    <d v="2016-07-04T00:00:00"/>
    <s v="parquet-bureau"/>
    <x v="0"/>
    <x v="1"/>
    <m/>
    <n v="1000"/>
    <n v="13716896"/>
    <s v="Mésange"/>
    <s v="Décharge"/>
    <x v="3"/>
    <s v="CONGO"/>
    <m/>
  </r>
  <r>
    <d v="2016-07-04T00:00:00"/>
    <s v="Frais virement salaires Juin"/>
    <x v="7"/>
    <x v="2"/>
    <m/>
    <n v="10701"/>
    <n v="13706195"/>
    <s v="UBA"/>
    <s v="Décharge"/>
    <x v="2"/>
    <s v="CONGO"/>
    <s v="o"/>
  </r>
  <r>
    <d v="2016-07-05T00:00:00"/>
    <s v="Taxis Bureau-UBA-Bureau: appro caisse PALF"/>
    <x v="0"/>
    <x v="0"/>
    <m/>
    <n v="2000"/>
    <n v="13704195"/>
    <s v="Stirve"/>
    <s v="Décharge"/>
    <x v="3"/>
    <s v="CONGO"/>
    <m/>
  </r>
  <r>
    <d v="2016-07-05T00:00:00"/>
    <s v="Bonus Radio et TV"/>
    <x v="10"/>
    <x v="4"/>
    <m/>
    <n v="35000"/>
    <n v="13669195"/>
    <s v="Stirve"/>
    <s v="Décharge"/>
    <x v="3"/>
    <s v="CONGO"/>
    <s v="o"/>
  </r>
  <r>
    <d v="2016-07-05T00:00:00"/>
    <s v="Bonus Evariste (Resp Media)"/>
    <x v="10"/>
    <x v="4"/>
    <m/>
    <n v="35000"/>
    <n v="13634195"/>
    <s v="Stirve"/>
    <s v="Décharge"/>
    <x v="3"/>
    <s v="CONGO"/>
    <s v="o"/>
  </r>
  <r>
    <d v="2016-07-05T00:00:00"/>
    <s v="Bonus ESTV-Cas PNR"/>
    <x v="10"/>
    <x v="4"/>
    <m/>
    <n v="35000"/>
    <n v="13599195"/>
    <s v="Stirve"/>
    <s v="Oui"/>
    <x v="3"/>
    <s v="CONGO"/>
    <s v="o"/>
  </r>
  <r>
    <d v="2016-07-05T00:00:00"/>
    <s v="Indemnité Juin-Odile"/>
    <x v="13"/>
    <x v="2"/>
    <m/>
    <n v="36000"/>
    <n v="13563195"/>
    <s v="Stirve"/>
    <s v="Décharge"/>
    <x v="3"/>
    <s v="CONGO"/>
    <s v="o"/>
  </r>
  <r>
    <d v="2016-07-05T00:00:00"/>
    <s v="Bonus Mai &amp; Juin-Mésange"/>
    <x v="10"/>
    <x v="1"/>
    <m/>
    <n v="23000"/>
    <n v="13540195"/>
    <s v="Stirve"/>
    <s v="Décharge"/>
    <x v="3"/>
    <s v="CONGO"/>
    <s v="o"/>
  </r>
  <r>
    <d v="2016-07-05T00:00:00"/>
    <s v="Groupe Charden Farell-Pointe-noire (Blondel)"/>
    <x v="4"/>
    <x v="2"/>
    <m/>
    <n v="2310"/>
    <n v="13537885"/>
    <s v="Stirve"/>
    <s v="Décharge"/>
    <x v="3"/>
    <s v="CONGO"/>
    <s v="o"/>
  </r>
  <r>
    <d v="2016-07-05T00:00:00"/>
    <s v="Agraffes 246"/>
    <x v="6"/>
    <x v="2"/>
    <m/>
    <n v="10000"/>
    <n v="13527885"/>
    <s v="Stirve"/>
    <s v="Décharge"/>
    <x v="3"/>
    <s v="CONGO"/>
    <s v="o"/>
  </r>
  <r>
    <d v="2016-07-05T00:00:00"/>
    <s v="Repas Hôtel Makoua "/>
    <x v="3"/>
    <x v="7"/>
    <m/>
    <n v="4500"/>
    <n v="13523385"/>
    <s v="Perrine Odier"/>
    <s v="Décharge"/>
    <x v="4"/>
    <s v="CONGO"/>
    <s v="o"/>
  </r>
  <r>
    <d v="2016-07-05T00:00:00"/>
    <s v="Hotel-Tchimbamba"/>
    <x v="0"/>
    <x v="1"/>
    <m/>
    <n v="1500"/>
    <n v="13521885"/>
    <s v="Blondel"/>
    <s v="Oui"/>
    <x v="3"/>
    <s v="CONGO"/>
    <m/>
  </r>
  <r>
    <d v="2016-07-05T00:00:00"/>
    <s v="Tchimbamaba-Mson d'Arr"/>
    <x v="0"/>
    <x v="1"/>
    <m/>
    <n v="1500"/>
    <n v="13520385"/>
    <s v="Blondel"/>
    <s v="Décharge"/>
    <x v="3"/>
    <s v="CONGO"/>
    <m/>
  </r>
  <r>
    <d v="2016-07-05T00:00:00"/>
    <s v="Mson d'Arr-DDEF PN"/>
    <x v="0"/>
    <x v="1"/>
    <m/>
    <n v="1000"/>
    <n v="13519385"/>
    <s v="Blondel"/>
    <s v="Décharge"/>
    <x v="3"/>
    <s v="CONGO"/>
    <m/>
  </r>
  <r>
    <d v="2016-07-05T00:00:00"/>
    <s v="DDEF PN-TGI PN"/>
    <x v="0"/>
    <x v="1"/>
    <m/>
    <n v="1000"/>
    <n v="13518385"/>
    <s v="Blondel"/>
    <s v="Oui"/>
    <x v="3"/>
    <s v="CONGO"/>
    <m/>
  </r>
  <r>
    <d v="2016-07-05T00:00:00"/>
    <s v="TGI PN-OCH"/>
    <x v="0"/>
    <x v="1"/>
    <m/>
    <n v="1500"/>
    <n v="13516885"/>
    <s v="Blondel"/>
    <s v="Décharge"/>
    <x v="3"/>
    <s v="CONGO"/>
    <m/>
  </r>
  <r>
    <d v="2016-07-05T00:00:00"/>
    <s v="OCH-Hotel"/>
    <x v="0"/>
    <x v="1"/>
    <m/>
    <n v="1000"/>
    <n v="13515885"/>
    <s v="Blondel"/>
    <s v="Décharge"/>
    <x v="3"/>
    <s v="CONGO"/>
    <m/>
  </r>
  <r>
    <d v="2016-07-05T00:00:00"/>
    <s v="Repas"/>
    <x v="3"/>
    <x v="1"/>
    <m/>
    <n v="5000"/>
    <n v="13510885"/>
    <s v="Blondel"/>
    <s v="Décharge"/>
    <x v="4"/>
    <s v="CONGO"/>
    <s v="o"/>
  </r>
  <r>
    <d v="2016-07-05T00:00:00"/>
    <s v="Hotel-Aéroport"/>
    <x v="0"/>
    <x v="1"/>
    <m/>
    <n v="1000"/>
    <n v="13509885"/>
    <s v="Blondel"/>
    <s v="Décharge"/>
    <x v="3"/>
    <s v="CONGO"/>
    <m/>
  </r>
  <r>
    <d v="2016-07-05T00:00:00"/>
    <s v="Aéroport-Hotel"/>
    <x v="0"/>
    <x v="1"/>
    <m/>
    <n v="1000"/>
    <n v="13508885"/>
    <s v="Blondel"/>
    <s v="Décharge"/>
    <x v="3"/>
    <s v="CONGO"/>
    <m/>
  </r>
  <r>
    <d v="2016-07-05T00:00:00"/>
    <s v="Trasport + Achat bière"/>
    <x v="11"/>
    <x v="3"/>
    <m/>
    <n v="8500"/>
    <n v="13500385"/>
    <s v="i23c"/>
    <s v="Décharge"/>
    <x v="4"/>
    <s v="CONGO"/>
    <s v="o"/>
  </r>
  <r>
    <d v="2016-07-05T00:00:00"/>
    <s v="Hotel 1 nuité à PNR"/>
    <x v="3"/>
    <x v="3"/>
    <m/>
    <n v="15000"/>
    <n v="13485385"/>
    <s v="i23c"/>
    <s v="Décharge"/>
    <x v="3"/>
    <s v="CONGO"/>
    <s v="o"/>
  </r>
  <r>
    <d v="2016-07-05T00:00:00"/>
    <s v="Achat repas"/>
    <x v="3"/>
    <x v="3"/>
    <m/>
    <n v="5000"/>
    <n v="13480385"/>
    <s v="i23c"/>
    <s v="Décharge"/>
    <x v="4"/>
    <s v="CONGO"/>
    <s v="o"/>
  </r>
  <r>
    <d v="2016-07-05T00:00:00"/>
    <s v="Domicile/PALF"/>
    <x v="0"/>
    <x v="1"/>
    <m/>
    <n v="1000"/>
    <n v="13479385"/>
    <s v="Junior"/>
    <s v="Décharge"/>
    <x v="3"/>
    <s v="CONGO"/>
    <m/>
  </r>
  <r>
    <d v="2016-07-05T00:00:00"/>
    <s v="Achat billet Perrine"/>
    <x v="0"/>
    <x v="1"/>
    <m/>
    <n v="12000"/>
    <n v="13467385"/>
    <s v="Junior"/>
    <s v="Décharge"/>
    <x v="3"/>
    <s v="CONGO"/>
    <m/>
  </r>
  <r>
    <d v="2016-07-05T00:00:00"/>
    <s v="Achat billet Junior"/>
    <x v="0"/>
    <x v="1"/>
    <m/>
    <n v="12000"/>
    <n v="13455385"/>
    <s v="Junior"/>
    <s v="Décharge"/>
    <x v="3"/>
    <s v="CONGO"/>
    <m/>
  </r>
  <r>
    <d v="2016-07-05T00:00:00"/>
    <s v="Ration journalière"/>
    <x v="3"/>
    <x v="1"/>
    <m/>
    <n v="5000"/>
    <n v="13450385"/>
    <s v="Junior"/>
    <s v="Décharge"/>
    <x v="4"/>
    <s v="CONGO"/>
    <s v="o"/>
  </r>
  <r>
    <d v="2016-07-05T00:00:00"/>
    <s v="Bureau /Marche Massengo"/>
    <x v="0"/>
    <x v="3"/>
    <m/>
    <n v="2000"/>
    <n v="13448385"/>
    <s v="i73x"/>
    <s v="Décharge"/>
    <x v="3"/>
    <s v="CONGO"/>
    <m/>
  </r>
  <r>
    <d v="2016-07-05T00:00:00"/>
    <s v="Massengo  /Bureau"/>
    <x v="0"/>
    <x v="3"/>
    <m/>
    <n v="2000"/>
    <n v="13446385"/>
    <s v="i73x"/>
    <s v="Décharge"/>
    <x v="3"/>
    <s v="CONGO"/>
    <m/>
  </r>
  <r>
    <d v="2016-07-05T00:00:00"/>
    <s v="Repas"/>
    <x v="8"/>
    <x v="3"/>
    <m/>
    <n v="2000"/>
    <n v="13444385"/>
    <s v="i73x"/>
    <s v="Décharge"/>
    <x v="3"/>
    <s v="CONGO"/>
    <s v="o"/>
  </r>
  <r>
    <d v="2016-07-05T00:00:00"/>
    <s v="bureau-affaire etrangere"/>
    <x v="0"/>
    <x v="1"/>
    <m/>
    <n v="1000"/>
    <n v="13443385"/>
    <s v="Mésange"/>
    <s v="Décharge"/>
    <x v="3"/>
    <s v="CONGO"/>
    <m/>
  </r>
  <r>
    <d v="2016-07-05T00:00:00"/>
    <s v="affaire etrangere-parquet"/>
    <x v="0"/>
    <x v="1"/>
    <m/>
    <n v="1000"/>
    <n v="13442385"/>
    <s v="Mésange"/>
    <s v="Décharge"/>
    <x v="3"/>
    <s v="CONGO"/>
    <m/>
  </r>
  <r>
    <d v="2016-07-05T00:00:00"/>
    <s v="parquet-prefecture"/>
    <x v="0"/>
    <x v="1"/>
    <m/>
    <n v="1000"/>
    <n v="13441385"/>
    <s v="Mésange"/>
    <s v="Décharge"/>
    <x v="3"/>
    <s v="CONGO"/>
    <m/>
  </r>
  <r>
    <d v="2016-07-05T00:00:00"/>
    <s v="prefecture-mef"/>
    <x v="0"/>
    <x v="1"/>
    <m/>
    <n v="1000"/>
    <n v="13440385"/>
    <s v="Mésange"/>
    <s v="Décharge"/>
    <x v="3"/>
    <s v="CONGO"/>
    <m/>
  </r>
  <r>
    <d v="2016-07-05T00:00:00"/>
    <s v="mef-bureau"/>
    <x v="0"/>
    <x v="1"/>
    <m/>
    <n v="1000"/>
    <n v="13439385"/>
    <s v="Mésange"/>
    <s v="Décharge"/>
    <x v="3"/>
    <s v="CONGO"/>
    <m/>
  </r>
  <r>
    <d v="2016-07-05T00:00:00"/>
    <s v="reliure rapports"/>
    <x v="6"/>
    <x v="2"/>
    <m/>
    <n v="2100"/>
    <n v="13437285"/>
    <s v="Mésange"/>
    <s v="Décharge"/>
    <x v="3"/>
    <s v="CONGO"/>
    <s v="o"/>
  </r>
  <r>
    <d v="2016-07-05T00:00:00"/>
    <s v="bureau-IPC"/>
    <x v="0"/>
    <x v="1"/>
    <m/>
    <n v="1000"/>
    <n v="13436285"/>
    <s v="Mésange"/>
    <s v="Décharge"/>
    <x v="3"/>
    <s v="CONGO"/>
    <m/>
  </r>
  <r>
    <d v="2016-07-05T00:00:00"/>
    <s v="IPC-secretariat"/>
    <x v="0"/>
    <x v="1"/>
    <m/>
    <n v="1000"/>
    <n v="13435285"/>
    <s v="Mésange"/>
    <s v="Décharge"/>
    <x v="3"/>
    <s v="CONGO"/>
    <m/>
  </r>
  <r>
    <d v="2016-07-05T00:00:00"/>
    <s v="reliure rapports"/>
    <x v="6"/>
    <x v="2"/>
    <m/>
    <n v="6300"/>
    <n v="13428985"/>
    <s v="Mésange"/>
    <s v="Décharge"/>
    <x v="3"/>
    <s v="CONGO"/>
    <s v="o"/>
  </r>
  <r>
    <d v="2016-07-06T00:00:00"/>
    <s v="Groupe Charden Farell-Pointe-noire (Blondel)"/>
    <x v="4"/>
    <x v="2"/>
    <m/>
    <n v="1200"/>
    <n v="13427785"/>
    <s v="Stirve"/>
    <s v="55GCF"/>
    <x v="3"/>
    <s v="CONGO"/>
    <s v="o"/>
  </r>
  <r>
    <d v="2016-07-06T00:00:00"/>
    <s v="Rglt facture SNE Mai-Juin 2016"/>
    <x v="16"/>
    <x v="2"/>
    <m/>
    <n v="23743"/>
    <n v="13404042"/>
    <s v="Stirve"/>
    <s v="**40912"/>
    <x v="4"/>
    <s v="CONGO"/>
    <s v="o"/>
  </r>
  <r>
    <d v="2016-07-06T00:00:00"/>
    <s v="Repas Hôtel Makoua "/>
    <x v="3"/>
    <x v="7"/>
    <m/>
    <n v="3000"/>
    <n v="13401042"/>
    <s v="Perrine Odier"/>
    <s v="oui"/>
    <x v="4"/>
    <s v="CONGO"/>
    <s v="o"/>
  </r>
  <r>
    <d v="2016-07-06T00:00:00"/>
    <s v="Evacuation enquêteur du lieu de l'opération, location d'un taxi "/>
    <x v="0"/>
    <x v="7"/>
    <m/>
    <n v="35000"/>
    <n v="13366042"/>
    <s v="Perrine Odier"/>
    <s v="non"/>
    <x v="3"/>
    <s v="CONGO"/>
    <m/>
  </r>
  <r>
    <d v="2016-07-06T00:00:00"/>
    <s v="Bonus Opération (4 gendarmes lors de l'opération des 2 trafiquants de 13kg et 8 pointes d'ivoires à Makoua département de la Cuvette)"/>
    <x v="10"/>
    <x v="7"/>
    <m/>
    <n v="40000"/>
    <n v="13326042"/>
    <s v="Perrine Odier"/>
    <s v="oui"/>
    <x v="4"/>
    <s v="CONGO"/>
    <s v="o"/>
  </r>
  <r>
    <d v="2016-07-06T00:00:00"/>
    <s v="Achat crédit téléphonique opération (appel Ofir, E8)"/>
    <x v="2"/>
    <x v="7"/>
    <m/>
    <n v="10000"/>
    <n v="13316042"/>
    <s v="Perrine Odier"/>
    <s v="oui "/>
    <x v="3"/>
    <s v="CONGO"/>
    <m/>
  </r>
  <r>
    <d v="2016-07-06T00:00:00"/>
    <s v="Hotel/Gendarmerie X 4"/>
    <x v="0"/>
    <x v="7"/>
    <m/>
    <n v="2000"/>
    <n v="13314042"/>
    <s v="Perrine Odier"/>
    <s v="non"/>
    <x v="3"/>
    <s v="CONGO"/>
    <m/>
  </r>
  <r>
    <d v="2016-07-06T00:00:00"/>
    <s v="Hote-Km4"/>
    <x v="0"/>
    <x v="1"/>
    <m/>
    <n v="1000"/>
    <n v="13313042"/>
    <s v="Blondel"/>
    <s v="16.Blo.07.0002"/>
    <x v="3"/>
    <s v="CONGO"/>
    <m/>
  </r>
  <r>
    <d v="2016-07-06T00:00:00"/>
    <s v="Taxi Km4-Mson d'Arr"/>
    <x v="0"/>
    <x v="1"/>
    <m/>
    <n v="1000"/>
    <n v="13312042"/>
    <s v="Blondel"/>
    <s v="16.Blo.07.0002"/>
    <x v="3"/>
    <s v="CONGO"/>
    <m/>
  </r>
  <r>
    <d v="2016-07-06T00:00:00"/>
    <s v="Taxi Mson d'Arr-OCH"/>
    <x v="0"/>
    <x v="1"/>
    <m/>
    <n v="1000"/>
    <n v="13311042"/>
    <s v="Blondel"/>
    <s v="16.Blo.07.0002"/>
    <x v="3"/>
    <s v="CONGO"/>
    <m/>
  </r>
  <r>
    <d v="2016-07-06T00:00:00"/>
    <s v="Repas"/>
    <x v="3"/>
    <x v="1"/>
    <m/>
    <n v="5000"/>
    <n v="13306042"/>
    <s v="Blondel"/>
    <s v="16.Blo.07.0003"/>
    <x v="4"/>
    <s v="CONGO"/>
    <s v="o"/>
  </r>
  <r>
    <d v="2016-07-06T00:00:00"/>
    <s v="Taxi Hotel-Aéroport"/>
    <x v="0"/>
    <x v="1"/>
    <m/>
    <n v="1000"/>
    <n v="13305042"/>
    <s v="Blondel"/>
    <s v="16.Blo.07.0002"/>
    <x v="3"/>
    <s v="CONGO"/>
    <m/>
  </r>
  <r>
    <d v="2016-07-06T00:00:00"/>
    <s v="Billet d'avion PNR-Brazza"/>
    <x v="1"/>
    <x v="1"/>
    <m/>
    <n v="40000"/>
    <n v="13265042"/>
    <s v="Blondel"/>
    <s v="16.Blo.07.0001"/>
    <x v="3"/>
    <s v="CONGO"/>
    <s v="o"/>
  </r>
  <r>
    <d v="2016-07-06T00:00:00"/>
    <s v="Taxi Aéroport-Domicile"/>
    <x v="0"/>
    <x v="1"/>
    <m/>
    <n v="1500"/>
    <n v="13263542"/>
    <s v="Blondel"/>
    <s v="16.Blo.07.0002"/>
    <x v="3"/>
    <s v="CONGO"/>
    <m/>
  </r>
  <r>
    <d v="2016-07-06T00:00:00"/>
    <s v="Hotel 2 nuités à PNR"/>
    <x v="3"/>
    <x v="1"/>
    <m/>
    <n v="30000"/>
    <n v="13233542"/>
    <s v="Blondel"/>
    <s v="16.Blo.07.0006"/>
    <x v="3"/>
    <s v="CONGO"/>
    <s v="o"/>
  </r>
  <r>
    <d v="2016-07-06T00:00:00"/>
    <s v="Domicile-Bureau"/>
    <x v="0"/>
    <x v="1"/>
    <m/>
    <n v="300"/>
    <n v="13233242"/>
    <s v="Blondel"/>
    <s v="16.Blo.07.0002"/>
    <x v="3"/>
    <s v="CONGO"/>
    <m/>
  </r>
  <r>
    <d v="2016-07-06T00:00:00"/>
    <s v="Bureau-Talangaî"/>
    <x v="0"/>
    <x v="1"/>
    <m/>
    <n v="2000"/>
    <n v="13231242"/>
    <s v="Blondel"/>
    <s v="16.Blo.07.0002"/>
    <x v="3"/>
    <s v="CONGO"/>
    <m/>
  </r>
  <r>
    <d v="2016-07-06T00:00:00"/>
    <s v="Talangaî-Bureau"/>
    <x v="0"/>
    <x v="1"/>
    <m/>
    <n v="2000"/>
    <n v="13229242"/>
    <s v="Blondel"/>
    <s v="16.Blo.07.0002"/>
    <x v="3"/>
    <s v="CONGO"/>
    <m/>
  </r>
  <r>
    <d v="2016-07-06T00:00:00"/>
    <s v="Bureau-Domicile"/>
    <x v="0"/>
    <x v="1"/>
    <m/>
    <n v="300"/>
    <n v="13228942"/>
    <s v="Blondel"/>
    <s v="16.Blo.07.0002"/>
    <x v="3"/>
    <s v="CONGO"/>
    <m/>
  </r>
  <r>
    <d v="2016-07-06T00:00:00"/>
    <s v="Reliures des lois"/>
    <x v="6"/>
    <x v="2"/>
    <m/>
    <n v="2100"/>
    <n v="13226842"/>
    <s v="Blondel"/>
    <s v="16.Blo.07.0005"/>
    <x v="3"/>
    <s v="CONGO"/>
    <s v="o"/>
  </r>
  <r>
    <d v="2016-07-06T00:00:00"/>
    <s v="Transport + Achat bière et repas"/>
    <x v="11"/>
    <x v="3"/>
    <m/>
    <n v="8000"/>
    <n v="13218842"/>
    <s v="i23c"/>
    <s v="Décharge"/>
    <x v="4"/>
    <s v="CONGO"/>
    <s v="o"/>
  </r>
  <r>
    <d v="2016-07-06T00:00:00"/>
    <s v="Taxi Gare routière OYO-Hotel"/>
    <x v="0"/>
    <x v="3"/>
    <m/>
    <n v="1500"/>
    <n v="13217342"/>
    <s v="i23c"/>
    <s v="Décharge"/>
    <x v="3"/>
    <s v="CONGO"/>
    <m/>
  </r>
  <r>
    <d v="2016-07-06T00:00:00"/>
    <s v="Hotel 1 nuité à PNR"/>
    <x v="3"/>
    <x v="3"/>
    <m/>
    <n v="20000"/>
    <n v="13197342"/>
    <s v="i23c"/>
    <s v="oui"/>
    <x v="3"/>
    <s v="CONGO"/>
    <s v="o"/>
  </r>
  <r>
    <d v="2016-07-06T00:00:00"/>
    <s v="Achat repas"/>
    <x v="3"/>
    <x v="3"/>
    <m/>
    <n v="5000"/>
    <n v="13192342"/>
    <s v="i23c"/>
    <s v="Décharge"/>
    <x v="4"/>
    <s v="CONGO"/>
    <s v="o"/>
  </r>
  <r>
    <d v="2016-07-06T00:00:00"/>
    <s v="Achat billet Océan OYO-Brazzaville"/>
    <x v="0"/>
    <x v="3"/>
    <m/>
    <n v="6000"/>
    <n v="13186342"/>
    <s v="i23c"/>
    <s v="oui"/>
    <x v="3"/>
    <s v="CONGO"/>
    <m/>
  </r>
  <r>
    <d v="2016-07-06T00:00:00"/>
    <s v="Achat carte de credit MTN au Capitaine Lembé"/>
    <x v="2"/>
    <x v="1"/>
    <m/>
    <n v="1000"/>
    <n v="13185342"/>
    <s v="Junior"/>
    <s v="Décharge"/>
    <x v="3"/>
    <s v="CONGO"/>
    <m/>
  </r>
  <r>
    <d v="2016-07-06T00:00:00"/>
    <s v="Hotel/Gendarmerie/Hotel"/>
    <x v="0"/>
    <x v="1"/>
    <m/>
    <n v="1000"/>
    <n v="13184342"/>
    <s v="Junior"/>
    <s v="Décharge"/>
    <x v="3"/>
    <s v="CONGO"/>
    <m/>
  </r>
  <r>
    <d v="2016-07-06T00:00:00"/>
    <s v="Hotel/Resto/Hotel"/>
    <x v="0"/>
    <x v="1"/>
    <m/>
    <n v="1000"/>
    <n v="13183342"/>
    <s v="Junior"/>
    <s v="Décharge"/>
    <x v="3"/>
    <s v="CONGO"/>
    <m/>
  </r>
  <r>
    <d v="2016-07-06T00:00:00"/>
    <s v="Ration journalière"/>
    <x v="3"/>
    <x v="1"/>
    <m/>
    <n v="5000"/>
    <n v="13178342"/>
    <s v="Junior"/>
    <s v="Décharge"/>
    <x v="4"/>
    <s v="CONGO"/>
    <s v="o"/>
  </r>
  <r>
    <d v="2016-07-06T00:00:00"/>
    <s v="Bureau /Direction SNE"/>
    <x v="0"/>
    <x v="3"/>
    <m/>
    <n v="1000"/>
    <n v="13177342"/>
    <s v="i73x"/>
    <s v="Décharge"/>
    <x v="3"/>
    <s v="CONGO"/>
    <m/>
  </r>
  <r>
    <d v="2016-07-06T00:00:00"/>
    <s v="Direction SNE/Bureau"/>
    <x v="0"/>
    <x v="3"/>
    <m/>
    <n v="1000"/>
    <n v="13176342"/>
    <s v="i73x"/>
    <s v="Décharge"/>
    <x v="3"/>
    <s v="CONGO"/>
    <m/>
  </r>
  <r>
    <d v="2016-07-06T00:00:00"/>
    <s v="Repas"/>
    <x v="8"/>
    <x v="3"/>
    <m/>
    <n v="1500"/>
    <n v="13174842"/>
    <s v="i73x"/>
    <s v="Décharge"/>
    <x v="3"/>
    <s v="CONGO"/>
    <s v="o"/>
  </r>
  <r>
    <d v="2016-07-06T00:00:00"/>
    <s v="bureau-mefdd"/>
    <x v="0"/>
    <x v="1"/>
    <m/>
    <n v="1000"/>
    <n v="13173842"/>
    <s v="Mésange"/>
    <s v="Décharge"/>
    <x v="3"/>
    <s v="CONGO"/>
    <m/>
  </r>
  <r>
    <d v="2016-07-06T00:00:00"/>
    <s v="mef-ACFAP"/>
    <x v="0"/>
    <x v="1"/>
    <m/>
    <n v="1000"/>
    <n v="13172842"/>
    <s v="Mésange"/>
    <s v="Décharge"/>
    <x v="3"/>
    <s v="CONGO"/>
    <m/>
  </r>
  <r>
    <d v="2016-07-06T00:00:00"/>
    <s v="ACFAP-BUREAU"/>
    <x v="0"/>
    <x v="1"/>
    <m/>
    <n v="500"/>
    <n v="13172342"/>
    <s v="Mésange"/>
    <s v="Décharge"/>
    <x v="3"/>
    <s v="CONGO"/>
    <m/>
  </r>
  <r>
    <d v="2016-07-07T00:00:00"/>
    <s v="Hôtel 20000 la chambre x 2 x 3 (Junior et Perrine)"/>
    <x v="3"/>
    <x v="7"/>
    <m/>
    <n v="120000"/>
    <n v="13052342"/>
    <s v="Perrine Odier"/>
    <s v="Décharge"/>
    <x v="4"/>
    <s v="CONGO"/>
    <s v="o"/>
  </r>
  <r>
    <d v="2016-07-07T00:00:00"/>
    <s v="BZV-Owando"/>
    <x v="0"/>
    <x v="1"/>
    <m/>
    <n v="15000"/>
    <n v="13037342"/>
    <s v="Blondel"/>
    <s v="Décharge"/>
    <x v="3"/>
    <s v="CONGO"/>
    <m/>
  </r>
  <r>
    <d v="2016-07-07T00:00:00"/>
    <s v="Moto Pont kouyou-Hotel"/>
    <x v="0"/>
    <x v="1"/>
    <m/>
    <n v="500"/>
    <n v="13036842"/>
    <s v="Blondel"/>
    <s v="Décharge"/>
    <x v="3"/>
    <s v="CONGO"/>
    <m/>
  </r>
  <r>
    <d v="2016-07-07T00:00:00"/>
    <s v="Moto Hotel-Marché"/>
    <x v="0"/>
    <x v="1"/>
    <m/>
    <n v="500"/>
    <n v="13036342"/>
    <s v="Blondel"/>
    <s v="Décharge"/>
    <x v="3"/>
    <s v="CONGO"/>
    <m/>
  </r>
  <r>
    <d v="2016-07-07T00:00:00"/>
    <s v="Moto Marché DDEF OW."/>
    <x v="0"/>
    <x v="1"/>
    <m/>
    <n v="500"/>
    <n v="13035842"/>
    <s v="Blondel"/>
    <s v="Décharge"/>
    <x v="3"/>
    <s v="CONGO"/>
    <m/>
  </r>
  <r>
    <d v="2016-07-07T00:00:00"/>
    <s v="Repas"/>
    <x v="3"/>
    <x v="1"/>
    <m/>
    <n v="5000"/>
    <n v="13030842"/>
    <s v="Blondel"/>
    <s v="16.Blo.07.0003"/>
    <x v="4"/>
    <s v="CONGO"/>
    <s v="o"/>
  </r>
  <r>
    <d v="2016-07-07T00:00:00"/>
    <s v="Moto Gare Rout.-Hotel"/>
    <x v="0"/>
    <x v="1"/>
    <m/>
    <n v="500"/>
    <n v="13030342"/>
    <s v="Blondel"/>
    <s v="16.Blo.07.0002"/>
    <x v="3"/>
    <s v="CONGO"/>
    <m/>
  </r>
  <r>
    <d v="2016-07-07T00:00:00"/>
    <s v="Taxi hotel-Gare routière"/>
    <x v="0"/>
    <x v="3"/>
    <m/>
    <n v="1000"/>
    <n v="13029342"/>
    <s v="i23c"/>
    <s v="Décharge"/>
    <x v="3"/>
    <s v="CONGO"/>
    <m/>
  </r>
  <r>
    <d v="2016-07-07T00:00:00"/>
    <s v="Achat repas"/>
    <x v="3"/>
    <x v="3"/>
    <m/>
    <n v="5000"/>
    <n v="13024342"/>
    <s v="i23c"/>
    <s v="Décharge"/>
    <x v="4"/>
    <s v="CONGO"/>
    <s v="o"/>
  </r>
  <r>
    <d v="2016-07-07T00:00:00"/>
    <s v="Taxi gare routière brazzaville-Bureau"/>
    <x v="0"/>
    <x v="3"/>
    <m/>
    <n v="1000"/>
    <n v="13023342"/>
    <s v="i23c"/>
    <s v="Décharge"/>
    <x v="3"/>
    <s v="CONGO"/>
    <m/>
  </r>
  <r>
    <d v="2016-07-07T00:00:00"/>
    <s v="Taxi Bureau-Maison"/>
    <x v="0"/>
    <x v="3"/>
    <m/>
    <n v="1000"/>
    <n v="13022342"/>
    <s v="i23c"/>
    <s v="Décharge"/>
    <x v="3"/>
    <s v="CONGO"/>
    <m/>
  </r>
  <r>
    <d v="2016-07-07T00:00:00"/>
    <s v="Hotel/Gendarmerie/Hotel"/>
    <x v="0"/>
    <x v="1"/>
    <m/>
    <n v="1000"/>
    <n v="13021342"/>
    <s v="Junior"/>
    <s v="Décharge"/>
    <x v="3"/>
    <s v="CONGO"/>
    <m/>
  </r>
  <r>
    <d v="2016-07-07T00:00:00"/>
    <s v="Sandwich des déténus"/>
    <x v="17"/>
    <x v="1"/>
    <m/>
    <n v="2000"/>
    <n v="13019342"/>
    <s v="Junior"/>
    <s v="Décharge"/>
    <x v="4"/>
    <s v="CONGO"/>
    <s v="o"/>
  </r>
  <r>
    <d v="2016-07-07T00:00:00"/>
    <s v="Carte de credit MTN"/>
    <x v="2"/>
    <x v="1"/>
    <m/>
    <n v="1000"/>
    <n v="13018342"/>
    <s v="Junior"/>
    <s v="Décharge"/>
    <x v="3"/>
    <s v="CONGO"/>
    <m/>
  </r>
  <r>
    <d v="2016-07-07T00:00:00"/>
    <s v="Hotel/Port/Hotel"/>
    <x v="0"/>
    <x v="1"/>
    <m/>
    <n v="1000"/>
    <n v="13017342"/>
    <s v="Junior"/>
    <s v="Décharge"/>
    <x v="3"/>
    <s v="CONGO"/>
    <m/>
  </r>
  <r>
    <d v="2016-07-07T00:00:00"/>
    <s v="Ration journalière"/>
    <x v="3"/>
    <x v="1"/>
    <m/>
    <n v="5000"/>
    <n v="13012342"/>
    <s v="Junior"/>
    <s v="Décharge"/>
    <x v="4"/>
    <s v="CONGO"/>
    <s v="o"/>
  </r>
  <r>
    <d v="2016-07-07T00:00:00"/>
    <s v="Bureau /WCS"/>
    <x v="0"/>
    <x v="3"/>
    <m/>
    <n v="1000"/>
    <n v="13011342"/>
    <s v="i73x"/>
    <s v="Décharge"/>
    <x v="3"/>
    <s v="CONGO"/>
    <m/>
  </r>
  <r>
    <d v="2016-07-07T00:00:00"/>
    <s v="WCS / Preffecture"/>
    <x v="0"/>
    <x v="3"/>
    <m/>
    <n v="1000"/>
    <n v="13010342"/>
    <s v="i73x"/>
    <s v="Décharge"/>
    <x v="3"/>
    <s v="CONGO"/>
    <m/>
  </r>
  <r>
    <d v="2016-07-07T00:00:00"/>
    <s v="Preffecture /Marche -Mikalou"/>
    <x v="0"/>
    <x v="3"/>
    <m/>
    <n v="1500"/>
    <n v="13008842"/>
    <s v="i73x"/>
    <s v="Décharge"/>
    <x v="3"/>
    <s v="CONGO"/>
    <m/>
  </r>
  <r>
    <d v="2016-07-07T00:00:00"/>
    <s v="Marche -Mikalou/ Bureau"/>
    <x v="0"/>
    <x v="3"/>
    <m/>
    <n v="1500"/>
    <n v="13007342"/>
    <s v="i73x"/>
    <s v="Décharge"/>
    <x v="3"/>
    <s v="CONGO"/>
    <m/>
  </r>
  <r>
    <d v="2016-07-08T00:00:00"/>
    <s v="Reçu de transport de Junior et Perrine entre Oyo et Brazzaville, nom du conducteur Serge Ngandounou"/>
    <x v="0"/>
    <x v="7"/>
    <m/>
    <n v="12000"/>
    <n v="12995342"/>
    <s v="Perrine Odier"/>
    <s v="oui"/>
    <x v="3"/>
    <s v="CONGO"/>
    <m/>
  </r>
  <r>
    <d v="2016-07-08T00:00:00"/>
    <s v="Moto Hotel-Marché"/>
    <x v="0"/>
    <x v="1"/>
    <m/>
    <n v="500"/>
    <n v="12994842"/>
    <s v="Blondel"/>
    <s v="16.Blo.07.0002"/>
    <x v="3"/>
    <s v="CONGO"/>
    <m/>
  </r>
  <r>
    <d v="2016-07-08T00:00:00"/>
    <s v="Tirage en couleur Ordre mission; photos; analyses juridiques"/>
    <x v="6"/>
    <x v="2"/>
    <m/>
    <n v="3750"/>
    <n v="12991092"/>
    <s v="Blondel"/>
    <s v="16.Blo.07.0005"/>
    <x v="3"/>
    <s v="CONGO"/>
    <s v="o"/>
  </r>
  <r>
    <d v="2016-07-08T00:00:00"/>
    <s v="Moto Marché-Hotel"/>
    <x v="0"/>
    <x v="1"/>
    <m/>
    <n v="500"/>
    <n v="12990592"/>
    <s v="Blondel"/>
    <s v="16.Blo.07.0002"/>
    <x v="3"/>
    <s v="CONGO"/>
    <m/>
  </r>
  <r>
    <d v="2016-07-08T00:00:00"/>
    <s v="Moto Hotel-Marché"/>
    <x v="0"/>
    <x v="1"/>
    <m/>
    <n v="500"/>
    <n v="12990092"/>
    <s v="Blondel"/>
    <s v="16.Blo.07.0002"/>
    <x v="3"/>
    <s v="CONGO"/>
    <m/>
  </r>
  <r>
    <d v="2016-07-08T00:00:00"/>
    <s v="Moto Marché-Mson d'Arr"/>
    <x v="0"/>
    <x v="1"/>
    <m/>
    <n v="500"/>
    <n v="12989592"/>
    <s v="Blondel"/>
    <s v="16.Blo.07.0002"/>
    <x v="3"/>
    <s v="CONGO"/>
    <m/>
  </r>
  <r>
    <d v="2016-07-08T00:00:00"/>
    <s v="NDINGA et IBATA: Nourriture prisoniers Maison d'arrêt Owando "/>
    <x v="17"/>
    <x v="1"/>
    <m/>
    <n v="5000"/>
    <n v="12984592"/>
    <s v="Blondel"/>
    <s v="16.Blo.07.0003"/>
    <x v="4"/>
    <s v="CONGO"/>
    <s v="o"/>
  </r>
  <r>
    <d v="2016-07-08T00:00:00"/>
    <s v="Repas"/>
    <x v="3"/>
    <x v="1"/>
    <m/>
    <n v="5000"/>
    <n v="12979592"/>
    <s v="Blondel"/>
    <s v="16.Blo.07.0003"/>
    <x v="4"/>
    <s v="CONGO"/>
    <s v="o"/>
  </r>
  <r>
    <d v="2016-07-08T00:00:00"/>
    <s v="Mson d'Arr-DDEF PN"/>
    <x v="0"/>
    <x v="1"/>
    <m/>
    <n v="500"/>
    <n v="12979092"/>
    <s v="Blondel"/>
    <s v="16.Blo.07.0002"/>
    <x v="3"/>
    <s v="CONGO"/>
    <m/>
  </r>
  <r>
    <d v="2016-07-08T00:00:00"/>
    <s v="DDEF OW.-Hotel"/>
    <x v="0"/>
    <x v="1"/>
    <m/>
    <n v="500"/>
    <n v="12978592"/>
    <s v="Blondel"/>
    <s v="16.Blo.07.0002"/>
    <x v="3"/>
    <s v="CONGO"/>
    <m/>
  </r>
  <r>
    <d v="2016-07-08T00:00:00"/>
    <s v="Sandwich des déténus"/>
    <x v="17"/>
    <x v="1"/>
    <m/>
    <n v="3000"/>
    <n v="12975592"/>
    <s v="Junior"/>
    <s v="Décharge"/>
    <x v="4"/>
    <s v="CONGO"/>
    <s v="o"/>
  </r>
  <r>
    <d v="2016-07-08T00:00:00"/>
    <s v="Hotel/Gendarmerie"/>
    <x v="0"/>
    <x v="1"/>
    <m/>
    <n v="500"/>
    <n v="12975092"/>
    <s v="Junior"/>
    <s v="Décharge"/>
    <x v="3"/>
    <s v="CONGO"/>
    <m/>
  </r>
  <r>
    <d v="2016-07-08T00:00:00"/>
    <s v="Ration journalière"/>
    <x v="3"/>
    <x v="1"/>
    <m/>
    <n v="5000"/>
    <n v="12970092"/>
    <s v="Junior"/>
    <s v="Décharge"/>
    <x v="4"/>
    <s v="CONGO"/>
    <s v="o"/>
  </r>
  <r>
    <d v="2016-07-08T00:00:00"/>
    <s v="Bureau /Marche -Lycee Kombo"/>
    <x v="0"/>
    <x v="3"/>
    <m/>
    <n v="2000"/>
    <n v="12968092"/>
    <s v="i73x"/>
    <s v="Décharge"/>
    <x v="3"/>
    <s v="CONGO"/>
    <m/>
  </r>
  <r>
    <d v="2016-07-08T00:00:00"/>
    <s v="Marche Lycee /Marche -Massengo"/>
    <x v="0"/>
    <x v="3"/>
    <m/>
    <n v="1000"/>
    <n v="12967092"/>
    <s v="i73x"/>
    <s v="Décharge"/>
    <x v="3"/>
    <s v="CONGO"/>
    <m/>
  </r>
  <r>
    <d v="2016-07-08T00:00:00"/>
    <s v="Repas"/>
    <x v="8"/>
    <x v="3"/>
    <m/>
    <n v="2000"/>
    <n v="12965092"/>
    <s v="i73x"/>
    <s v="Décharge"/>
    <x v="3"/>
    <s v="CONGO"/>
    <s v="o"/>
  </r>
  <r>
    <d v="2016-07-08T00:00:00"/>
    <s v="Massengo/super marche Moukodo"/>
    <x v="0"/>
    <x v="3"/>
    <m/>
    <n v="1500"/>
    <n v="12963592"/>
    <s v="i73x"/>
    <s v="Décharge"/>
    <x v="3"/>
    <s v="CONGO"/>
    <m/>
  </r>
  <r>
    <d v="2016-07-08T00:00:00"/>
    <s v="Moukondo /Bureau"/>
    <x v="0"/>
    <x v="3"/>
    <m/>
    <n v="1500"/>
    <n v="12962092"/>
    <s v="i73x"/>
    <s v="Décharge"/>
    <x v="3"/>
    <s v="CONGO"/>
    <m/>
  </r>
  <r>
    <d v="2016-07-09T00:00:00"/>
    <s v="Bonus opération Makoua_Ivoire à Junior pour arrestation "/>
    <x v="10"/>
    <x v="7"/>
    <m/>
    <n v="25000"/>
    <n v="12937092"/>
    <s v="Perrine Odier"/>
    <s v="oui"/>
    <x v="4"/>
    <s v="CONGO"/>
    <s v="o"/>
  </r>
  <r>
    <d v="2016-07-09T00:00:00"/>
    <s v="Hotel-DDEF OW."/>
    <x v="0"/>
    <x v="1"/>
    <m/>
    <n v="500"/>
    <n v="12936592"/>
    <s v="Blondel"/>
    <s v="16.Blo.07.0002"/>
    <x v="3"/>
    <s v="CONGO"/>
    <m/>
  </r>
  <r>
    <d v="2016-07-09T00:00:00"/>
    <s v="Repas"/>
    <x v="3"/>
    <x v="1"/>
    <m/>
    <n v="5000"/>
    <n v="12931592"/>
    <s v="Blondel"/>
    <s v="16.Blo.07.0003"/>
    <x v="4"/>
    <s v="CONGO"/>
    <s v="o"/>
  </r>
  <r>
    <d v="2016-07-09T00:00:00"/>
    <s v="PALF/Domicile"/>
    <x v="0"/>
    <x v="1"/>
    <m/>
    <n v="1000"/>
    <n v="12930592"/>
    <s v="Junior"/>
    <s v="Décharge"/>
    <x v="3"/>
    <s v="CONGO"/>
    <m/>
  </r>
  <r>
    <d v="2016-07-10T00:00:00"/>
    <s v="Moto Hotel-Proc."/>
    <x v="0"/>
    <x v="1"/>
    <m/>
    <n v="500"/>
    <n v="12930092"/>
    <s v="Blondel"/>
    <s v="16.Blo.07.0002"/>
    <x v="3"/>
    <s v="CONGO"/>
    <m/>
  </r>
  <r>
    <d v="2016-07-10T00:00:00"/>
    <s v="Moto Proc.-Gare Rout."/>
    <x v="0"/>
    <x v="1"/>
    <m/>
    <n v="500"/>
    <n v="12929592"/>
    <s v="Blondel"/>
    <s v="16.Blo.07.0002"/>
    <x v="3"/>
    <s v="CONGO"/>
    <m/>
  </r>
  <r>
    <d v="2016-07-10T00:00:00"/>
    <s v="Repas"/>
    <x v="3"/>
    <x v="1"/>
    <m/>
    <n v="5000"/>
    <n v="12924592"/>
    <s v="Blondel"/>
    <s v="16.Blo.07.0003"/>
    <x v="4"/>
    <s v="CONGO"/>
    <s v="o"/>
  </r>
  <r>
    <d v="2016-07-10T00:00:00"/>
    <s v="Moto Gare Rout.-Hotel"/>
    <x v="0"/>
    <x v="1"/>
    <m/>
    <n v="500"/>
    <n v="12924092"/>
    <s v="Blondel"/>
    <s v="16.Blo.07.0002"/>
    <x v="3"/>
    <s v="CONGO"/>
    <m/>
  </r>
  <r>
    <d v="2016-07-11T00:00:00"/>
    <s v="Bonus Média cas peau Panthère &amp; ivoire"/>
    <x v="10"/>
    <x v="4"/>
    <m/>
    <n v="130000"/>
    <n v="12794092"/>
    <s v="Stirve"/>
    <n v="62"/>
    <x v="4"/>
    <s v="CONGO"/>
    <s v="o"/>
  </r>
  <r>
    <d v="2016-07-11T00:00:00"/>
    <s v="Bonus Média cas peau Panthère &amp; ivoire-Evariste"/>
    <x v="10"/>
    <x v="4"/>
    <m/>
    <n v="130000"/>
    <n v="12664092"/>
    <s v="Stirve"/>
    <n v="63"/>
    <x v="4"/>
    <s v="CONGO"/>
    <s v="o"/>
  </r>
  <r>
    <d v="2016-07-11T00:00:00"/>
    <s v="Bonus opération Ivoire à Makoua-i23c"/>
    <x v="10"/>
    <x v="3"/>
    <m/>
    <n v="100000"/>
    <n v="12564092"/>
    <s v="Stirve"/>
    <n v="64"/>
    <x v="4"/>
    <s v="CONGO"/>
    <s v="o"/>
  </r>
  <r>
    <d v="2016-07-11T00:00:00"/>
    <s v="Rglt Loyer PAL Avril-Juin 2016"/>
    <x v="16"/>
    <x v="2"/>
    <m/>
    <n v="1800000"/>
    <n v="10764092"/>
    <s v="Stirve"/>
    <s v=".01/2016"/>
    <x v="4"/>
    <s v="CONGO"/>
    <s v="o"/>
  </r>
  <r>
    <d v="2016-07-11T00:00:00"/>
    <s v="Bureau - aeroport- maison-aeroport-hotel"/>
    <x v="0"/>
    <x v="1"/>
    <m/>
    <n v="4000"/>
    <n v="10760092"/>
    <s v="Bérényce"/>
    <s v="16.MIA.07.0001"/>
    <x v="3"/>
    <s v="CONGO"/>
    <m/>
  </r>
  <r>
    <d v="2016-07-11T00:00:00"/>
    <s v="Achat billet d'avion"/>
    <x v="1"/>
    <x v="1"/>
    <m/>
    <n v="40000"/>
    <n v="10720092"/>
    <s v="Bérényce"/>
    <s v="16.MIA.07.0001"/>
    <x v="3"/>
    <s v="CONGO"/>
    <s v="o"/>
  </r>
  <r>
    <d v="2016-07-11T00:00:00"/>
    <s v="Food allowance"/>
    <x v="3"/>
    <x v="1"/>
    <m/>
    <n v="5000"/>
    <n v="10715092"/>
    <s v="Bérényce"/>
    <s v="16.MIA.07.0003"/>
    <x v="3"/>
    <s v="CONGO"/>
    <s v="o"/>
  </r>
  <r>
    <d v="2016-07-11T00:00:00"/>
    <s v="Hotel"/>
    <x v="3"/>
    <x v="1"/>
    <m/>
    <n v="15000"/>
    <n v="10700092"/>
    <s v="Bérényce"/>
    <s v="16.MIA.07.0004"/>
    <x v="3"/>
    <s v="CONGO"/>
    <s v="o"/>
  </r>
  <r>
    <d v="2016-07-11T00:00:00"/>
    <s v="Moto Hotel DDEF OW."/>
    <x v="0"/>
    <x v="1"/>
    <m/>
    <n v="500"/>
    <n v="10699592"/>
    <s v="Blondel"/>
    <s v="16.Blo.07.0002"/>
    <x v="3"/>
    <s v="CONGO"/>
    <m/>
  </r>
  <r>
    <d v="2016-07-11T00:00:00"/>
    <s v="Moto DDEF OW. Parquet"/>
    <x v="0"/>
    <x v="1"/>
    <m/>
    <n v="500"/>
    <n v="10699092"/>
    <s v="Blondel"/>
    <s v="16.Blo.07.0002"/>
    <x v="3"/>
    <s v="CONGO"/>
    <m/>
  </r>
  <r>
    <d v="2016-07-11T00:00:00"/>
    <s v="Repas"/>
    <x v="3"/>
    <x v="1"/>
    <m/>
    <n v="5000"/>
    <n v="10694092"/>
    <s v="Blondel"/>
    <s v="16.Blo.07.0003"/>
    <x v="4"/>
    <s v="CONGO"/>
    <s v="o"/>
  </r>
  <r>
    <d v="2016-07-11T00:00:00"/>
    <s v="Moto Parquet-Hotel"/>
    <x v="0"/>
    <x v="1"/>
    <m/>
    <n v="500"/>
    <n v="10693592"/>
    <s v="Blondel"/>
    <s v="16.Blo.07.0002"/>
    <x v="3"/>
    <s v="CONGO"/>
    <m/>
  </r>
  <r>
    <d v="2016-07-11T00:00:00"/>
    <s v="Moto Hotel-DDEF OW."/>
    <x v="0"/>
    <x v="1"/>
    <m/>
    <n v="500"/>
    <n v="10693092"/>
    <s v="Blondel"/>
    <s v="16.Blo.07.0002"/>
    <x v="3"/>
    <s v="CONGO"/>
    <m/>
  </r>
  <r>
    <d v="2016-07-11T00:00:00"/>
    <s v="Moto DDEF OW.-Hotel"/>
    <x v="0"/>
    <x v="1"/>
    <m/>
    <n v="500"/>
    <n v="10692592"/>
    <s v="Blondel"/>
    <s v="16.Blo.07.0002"/>
    <x v="3"/>
    <s v="CONGO"/>
    <m/>
  </r>
  <r>
    <d v="2016-07-11T00:00:00"/>
    <s v="Taxi Maison-Bureau"/>
    <x v="0"/>
    <x v="3"/>
    <m/>
    <n v="1000"/>
    <n v="10691592"/>
    <s v="i23c"/>
    <s v="Décharge"/>
    <x v="3"/>
    <s v="CONGO"/>
    <m/>
  </r>
  <r>
    <d v="2016-07-11T00:00:00"/>
    <s v="Repas"/>
    <x v="8"/>
    <x v="3"/>
    <m/>
    <n v="1500"/>
    <n v="10690092"/>
    <s v="i23c"/>
    <s v="Décharge"/>
    <x v="4"/>
    <s v="CONGO"/>
    <s v="o"/>
  </r>
  <r>
    <d v="2016-07-11T00:00:00"/>
    <s v="Taxi Bureau-Maison"/>
    <x v="0"/>
    <x v="3"/>
    <m/>
    <n v="1000"/>
    <n v="10689092"/>
    <s v="i23c"/>
    <s v="Décharge"/>
    <x v="3"/>
    <s v="CONGO"/>
    <m/>
  </r>
  <r>
    <d v="2016-07-11T00:00:00"/>
    <s v="Domicile/PALF"/>
    <x v="0"/>
    <x v="1"/>
    <m/>
    <n v="300"/>
    <n v="10688792"/>
    <s v="Junior"/>
    <s v="Décharge"/>
    <x v="3"/>
    <s v="CONGO"/>
    <m/>
  </r>
  <r>
    <d v="2016-07-11T00:00:00"/>
    <s v="PALF/Domicile"/>
    <x v="0"/>
    <x v="1"/>
    <m/>
    <n v="300"/>
    <n v="10688492"/>
    <s v="Junior"/>
    <s v="Décharge"/>
    <x v="3"/>
    <s v="CONGO"/>
    <m/>
  </r>
  <r>
    <d v="2016-07-11T00:00:00"/>
    <s v="Bureau /Casino"/>
    <x v="0"/>
    <x v="3"/>
    <m/>
    <n v="1000"/>
    <n v="10687492"/>
    <s v="i73x"/>
    <s v="Décharge"/>
    <x v="3"/>
    <s v="CONGO"/>
    <m/>
  </r>
  <r>
    <d v="2016-07-11T00:00:00"/>
    <s v="Casino/Mairie de poto-poto"/>
    <x v="0"/>
    <x v="3"/>
    <m/>
    <n v="1000"/>
    <n v="10686492"/>
    <s v="i73x"/>
    <s v="Décharge"/>
    <x v="3"/>
    <s v="CONGO"/>
    <m/>
  </r>
  <r>
    <d v="2016-07-11T00:00:00"/>
    <s v="Repas"/>
    <x v="8"/>
    <x v="3"/>
    <m/>
    <n v="2000"/>
    <n v="10684492"/>
    <s v="i73x"/>
    <s v="Décharge"/>
    <x v="3"/>
    <s v="CONGO"/>
    <s v="o"/>
  </r>
  <r>
    <d v="2016-07-11T00:00:00"/>
    <s v="Mairie de poto-poto /Bureau"/>
    <x v="0"/>
    <x v="3"/>
    <m/>
    <n v="1000"/>
    <n v="10683492"/>
    <s v="i73x"/>
    <s v="Décharge"/>
    <x v="3"/>
    <s v="CONGO"/>
    <m/>
  </r>
  <r>
    <d v="2016-07-12T00:00:00"/>
    <s v="Taxis Bureau-CNSS-Bureau: Reversement cotisat° CNSS"/>
    <x v="0"/>
    <x v="0"/>
    <m/>
    <n v="2000"/>
    <n v="10681492"/>
    <s v="Stirve"/>
    <s v="Décharge"/>
    <x v="3"/>
    <s v="CONGO"/>
    <m/>
  </r>
  <r>
    <d v="2016-07-12T00:00:00"/>
    <s v="Solde cotisations CNSS 1er trim 2016"/>
    <x v="8"/>
    <x v="1"/>
    <m/>
    <n v="30947"/>
    <n v="10650545"/>
    <s v="Stirve"/>
    <n v="5675"/>
    <x v="5"/>
    <s v="CONGO"/>
    <s v="o"/>
  </r>
  <r>
    <d v="2016-07-12T00:00:00"/>
    <s v="Solde cotisations CNSS 1er trim 2016"/>
    <x v="8"/>
    <x v="0"/>
    <m/>
    <n v="27880"/>
    <n v="10622665"/>
    <s v="Stirve"/>
    <n v="5675"/>
    <x v="5"/>
    <s v="CONGO"/>
    <s v="o"/>
  </r>
  <r>
    <d v="2016-07-12T00:00:00"/>
    <s v="Solde cotisations CNSS 1er trim 2016"/>
    <x v="8"/>
    <x v="3"/>
    <m/>
    <n v="9520"/>
    <n v="10613145"/>
    <s v="Stirve"/>
    <n v="5675"/>
    <x v="5"/>
    <s v="CONGO"/>
    <s v="o"/>
  </r>
  <r>
    <d v="2016-07-12T00:00:00"/>
    <s v="Acompte cotisations CNSS 2ème trim 2016"/>
    <x v="8"/>
    <x v="1"/>
    <m/>
    <n v="50834"/>
    <n v="10562311"/>
    <s v="Stirve"/>
    <n v="5681"/>
    <x v="5"/>
    <s v="CONGO"/>
    <s v="o"/>
  </r>
  <r>
    <d v="2016-07-12T00:00:00"/>
    <s v="Acompte cotisations CNSS 2ème trim 2016"/>
    <x v="8"/>
    <x v="0"/>
    <m/>
    <n v="69393"/>
    <n v="10492918"/>
    <s v="Stirve"/>
    <n v="5681"/>
    <x v="5"/>
    <s v="CONGO"/>
    <s v="o"/>
  </r>
  <r>
    <d v="2016-07-12T00:00:00"/>
    <s v="Acompte cotisations CNSS 2ème trim 2016"/>
    <x v="8"/>
    <x v="3"/>
    <m/>
    <n v="30465"/>
    <n v="10462453"/>
    <s v="Stirve"/>
    <n v="5681"/>
    <x v="5"/>
    <s v="CONGO"/>
    <s v="o"/>
  </r>
  <r>
    <d v="2016-07-12T00:00:00"/>
    <s v="Bonus Médias+Annonces Presse écrite"/>
    <x v="10"/>
    <x v="4"/>
    <m/>
    <n v="190000"/>
    <n v="10272453"/>
    <s v="Stirve"/>
    <n v="67"/>
    <x v="3"/>
    <s v="CONGO"/>
    <s v="o"/>
  </r>
  <r>
    <d v="2016-07-12T00:00:00"/>
    <s v="Hotel-grand maeche-hotel-maison d'arret-TGI-DDEF-TGI-resto-hotel-cabinet d'avocat-hotel"/>
    <x v="0"/>
    <x v="1"/>
    <m/>
    <n v="10000"/>
    <n v="10262453"/>
    <s v="Bérényce"/>
    <s v="16.MIA.07.0001"/>
    <x v="3"/>
    <s v="CONGO"/>
    <m/>
  </r>
  <r>
    <d v="2016-07-12T00:00:00"/>
    <s v="Food allowance"/>
    <x v="3"/>
    <x v="1"/>
    <m/>
    <n v="5000"/>
    <n v="10257453"/>
    <s v="Bérényce"/>
    <s v="16.MIA.07.0003"/>
    <x v="3"/>
    <s v="CONGO"/>
    <s v="o"/>
  </r>
  <r>
    <d v="2016-07-12T00:00:00"/>
    <s v="Hotel"/>
    <x v="3"/>
    <x v="1"/>
    <m/>
    <n v="15000"/>
    <n v="10242453"/>
    <s v="Bérényce"/>
    <s v="16.MIA.07.0004"/>
    <x v="3"/>
    <s v="CONGO"/>
    <s v="o"/>
  </r>
  <r>
    <d v="2016-07-12T00:00:00"/>
    <s v="Bonus avocat (cas pointe noire)"/>
    <x v="9"/>
    <x v="1"/>
    <m/>
    <n v="50000"/>
    <n v="10192453"/>
    <s v="Bérényce"/>
    <s v="16.MIA.07.0010"/>
    <x v="3"/>
    <s v="CONGO"/>
    <s v="o"/>
  </r>
  <r>
    <d v="2016-07-12T00:00:00"/>
    <s v="Moto Hotel-Marché"/>
    <x v="0"/>
    <x v="1"/>
    <m/>
    <n v="500"/>
    <n v="10191953"/>
    <s v="Blondel"/>
    <s v="16.Blo.07.0002"/>
    <x v="3"/>
    <s v="CONGO"/>
    <m/>
  </r>
  <r>
    <d v="2016-07-12T00:00:00"/>
    <s v="Tirage &amp; saisie en couleur: Analyses juridiques"/>
    <x v="6"/>
    <x v="2"/>
    <m/>
    <n v="4500"/>
    <n v="10187453"/>
    <s v="Blondel"/>
    <s v="16.Blo.07.0005"/>
    <x v="3"/>
    <s v="CONGO"/>
    <s v="o"/>
  </r>
  <r>
    <d v="2016-07-12T00:00:00"/>
    <s v="Repas"/>
    <x v="3"/>
    <x v="1"/>
    <m/>
    <n v="5000"/>
    <n v="10182453"/>
    <s v="Blondel"/>
    <s v="16.Blo.07.0003"/>
    <x v="4"/>
    <s v="CONGO"/>
    <s v="o"/>
  </r>
  <r>
    <d v="2016-07-12T00:00:00"/>
    <s v="Moto Hotel-Gare Rout."/>
    <x v="0"/>
    <x v="1"/>
    <m/>
    <n v="500"/>
    <n v="10181953"/>
    <s v="Blondel"/>
    <s v="16.Blo.07.0002"/>
    <x v="3"/>
    <s v="CONGO"/>
    <s v="o"/>
  </r>
  <r>
    <d v="2016-07-12T00:00:00"/>
    <s v="Moto Gare Rout-Mson d'A"/>
    <x v="0"/>
    <x v="1"/>
    <m/>
    <n v="500"/>
    <n v="10181453"/>
    <s v="Blondel"/>
    <s v="16.Blo.07.0002"/>
    <x v="3"/>
    <s v="CONGO"/>
    <m/>
  </r>
  <r>
    <d v="2016-07-12T00:00:00"/>
    <s v="NDINGA et IBATA: Nourriture prisoniers Maison d'arrêt Owando "/>
    <x v="17"/>
    <x v="1"/>
    <m/>
    <n v="5000"/>
    <n v="10176453"/>
    <s v="Blondel"/>
    <s v="16.Blo.07.0003"/>
    <x v="4"/>
    <s v="CONGO"/>
    <s v="o"/>
  </r>
  <r>
    <d v="2016-07-12T00:00:00"/>
    <s v="Mson d'Arr-DDEF OW."/>
    <x v="0"/>
    <x v="1"/>
    <m/>
    <n v="500"/>
    <n v="10175953"/>
    <s v="Blondel"/>
    <s v="16.Blo.07.0002"/>
    <x v="3"/>
    <s v="CONGO"/>
    <m/>
  </r>
  <r>
    <d v="2016-07-12T00:00:00"/>
    <s v="DDEF OW.-Mson D'Arr "/>
    <x v="0"/>
    <x v="1"/>
    <m/>
    <n v="500"/>
    <n v="10175453"/>
    <s v="Blondel"/>
    <s v="16.Blo.07.0002"/>
    <x v="3"/>
    <s v="CONGO"/>
    <m/>
  </r>
  <r>
    <d v="2016-07-12T00:00:00"/>
    <s v="Mson d'Arr -Gare Rout."/>
    <x v="0"/>
    <x v="1"/>
    <m/>
    <n v="500"/>
    <n v="10174953"/>
    <s v="Blondel"/>
    <s v="16.Blo.07.0002"/>
    <x v="3"/>
    <s v="CONGO"/>
    <m/>
  </r>
  <r>
    <d v="2016-07-12T00:00:00"/>
    <s v="Gare Rout.-Hotel"/>
    <x v="0"/>
    <x v="1"/>
    <m/>
    <n v="500"/>
    <n v="10174453"/>
    <s v="Blondel"/>
    <s v="16.Blo.07.0002"/>
    <x v="3"/>
    <s v="CONGO"/>
    <m/>
  </r>
  <r>
    <d v="2016-07-12T00:00:00"/>
    <s v="Taxi Maison-Bureau"/>
    <x v="0"/>
    <x v="3"/>
    <m/>
    <n v="1000"/>
    <n v="10173453"/>
    <s v="i23c"/>
    <s v="Décharge"/>
    <x v="3"/>
    <s v="CONGO"/>
    <m/>
  </r>
  <r>
    <d v="2016-07-12T00:00:00"/>
    <s v="Repas"/>
    <x v="8"/>
    <x v="3"/>
    <m/>
    <n v="1500"/>
    <n v="10171953"/>
    <s v="i23c"/>
    <s v="Décharge"/>
    <x v="4"/>
    <s v="CONGO"/>
    <s v="o"/>
  </r>
  <r>
    <d v="2016-07-12T00:00:00"/>
    <s v="Flash crédit"/>
    <x v="11"/>
    <x v="3"/>
    <m/>
    <n v="1000"/>
    <n v="10170953"/>
    <s v="i23c"/>
    <s v="Décharge"/>
    <x v="4"/>
    <s v="CONGO"/>
    <s v="o"/>
  </r>
  <r>
    <d v="2016-07-12T00:00:00"/>
    <s v="Taxi Bureau-Maison"/>
    <x v="0"/>
    <x v="3"/>
    <m/>
    <n v="1000"/>
    <n v="10169953"/>
    <s v="i23c"/>
    <s v="Décharge"/>
    <x v="3"/>
    <s v="CONGO"/>
    <m/>
  </r>
  <r>
    <d v="2016-07-12T00:00:00"/>
    <s v="Domicile/PALF"/>
    <x v="0"/>
    <x v="1"/>
    <m/>
    <n v="300"/>
    <n v="10169653"/>
    <s v="Junior"/>
    <s v="Décharge"/>
    <x v="3"/>
    <s v="CONGO"/>
    <m/>
  </r>
  <r>
    <d v="2016-07-12T00:00:00"/>
    <s v="PALF/Domicile"/>
    <x v="0"/>
    <x v="1"/>
    <m/>
    <n v="300"/>
    <n v="10169353"/>
    <s v="Junior"/>
    <s v="Décharge"/>
    <x v="3"/>
    <s v="CONGO"/>
    <m/>
  </r>
  <r>
    <d v="2016-07-12T00:00:00"/>
    <s v="Repas"/>
    <x v="8"/>
    <x v="3"/>
    <m/>
    <n v="1500"/>
    <n v="10167853"/>
    <s v="i73x"/>
    <s v="Décharge"/>
    <x v="3"/>
    <s v="CONGO"/>
    <s v="o"/>
  </r>
  <r>
    <d v="2016-07-13T00:00:00"/>
    <s v="Cartouche HP 83A"/>
    <x v="6"/>
    <x v="2"/>
    <m/>
    <n v="40000"/>
    <n v="10127853"/>
    <s v="Stirve"/>
    <n v="11"/>
    <x v="3"/>
    <s v="CONGO"/>
    <s v="o"/>
  </r>
  <r>
    <d v="2016-07-13T00:00:00"/>
    <s v="Groupe Charden Farell-Oyo (Blondel)"/>
    <x v="4"/>
    <x v="2"/>
    <m/>
    <n v="4000"/>
    <n v="10123853"/>
    <s v="Stirve"/>
    <s v="110GCF"/>
    <x v="3"/>
    <s v="CONGO"/>
    <s v="o"/>
  </r>
  <r>
    <d v="2016-07-13T00:00:00"/>
    <s v="Groupe Charden Farell-Oyo (Blondel)"/>
    <x v="4"/>
    <x v="2"/>
    <m/>
    <n v="4000"/>
    <n v="10119853"/>
    <s v="Stirve"/>
    <s v="111GCF"/>
    <x v="3"/>
    <s v="CONGO"/>
    <s v="o"/>
  </r>
  <r>
    <d v="2016-07-13T00:00:00"/>
    <s v="Office/Min Justice/MEFDDE/Office"/>
    <x v="0"/>
    <x v="0"/>
    <m/>
    <n v="2500"/>
    <n v="10117353"/>
    <s v="Perrine Odier"/>
    <s v="non"/>
    <x v="3"/>
    <s v="CONGO"/>
    <m/>
  </r>
  <r>
    <d v="2016-07-13T00:00:00"/>
    <s v="Hotel-cour d'appel-agence de voyage-hotel"/>
    <x v="0"/>
    <x v="1"/>
    <m/>
    <n v="3000"/>
    <n v="10114353"/>
    <s v="Bérényce"/>
    <s v="16.MIA.07.0001"/>
    <x v="3"/>
    <s v="CONGO"/>
    <m/>
  </r>
  <r>
    <d v="2016-07-13T00:00:00"/>
    <s v="Food allowance"/>
    <x v="3"/>
    <x v="1"/>
    <m/>
    <n v="5000"/>
    <n v="10109353"/>
    <s v="Bérényce"/>
    <s v="16.MIA.07.0003"/>
    <x v="3"/>
    <s v="CONGO"/>
    <s v="o"/>
  </r>
  <r>
    <d v="2016-07-13T00:00:00"/>
    <s v="Hotel"/>
    <x v="3"/>
    <x v="1"/>
    <m/>
    <n v="15000"/>
    <n v="10094353"/>
    <s v="Bérényce"/>
    <s v="16.MIA.07.0004"/>
    <x v="3"/>
    <s v="CONGO"/>
    <s v="o"/>
  </r>
  <r>
    <d v="2016-07-13T00:00:00"/>
    <s v="Achat billet caminion (PN-DO)"/>
    <x v="0"/>
    <x v="1"/>
    <m/>
    <n v="5000"/>
    <n v="10089353"/>
    <s v="Bérényce"/>
    <s v="16.MIA.07.0001"/>
    <x v="3"/>
    <s v="CONGO"/>
    <m/>
  </r>
  <r>
    <d v="2016-07-13T00:00:00"/>
    <s v="Moto Hotel-Marché"/>
    <x v="0"/>
    <x v="1"/>
    <m/>
    <n v="500"/>
    <n v="10088853"/>
    <s v="Blondel"/>
    <s v="16.Blo.07.0002"/>
    <x v="3"/>
    <s v="CONGO"/>
    <m/>
  </r>
  <r>
    <d v="2016-07-13T00:00:00"/>
    <s v="Impressions et photocopies: ordres de mission et repertoire téléphonique"/>
    <x v="6"/>
    <x v="2"/>
    <m/>
    <n v="6975"/>
    <n v="10081878"/>
    <s v="Blondel"/>
    <s v="16.Blo.07.0005"/>
    <x v="3"/>
    <s v="CONGO"/>
    <s v="o"/>
  </r>
  <r>
    <d v="2016-07-13T00:00:00"/>
    <s v="Moto Marché-Gare Rout."/>
    <x v="0"/>
    <x v="1"/>
    <m/>
    <n v="500"/>
    <n v="10081378"/>
    <s v="Blondel"/>
    <s v="16.Blo.07.0002"/>
    <x v="3"/>
    <s v="CONGO"/>
    <m/>
  </r>
  <r>
    <d v="2016-07-13T00:00:00"/>
    <s v="Repas"/>
    <x v="3"/>
    <x v="1"/>
    <m/>
    <n v="5000"/>
    <n v="10076378"/>
    <s v="Blondel"/>
    <s v="16.Blo.07.0003"/>
    <x v="4"/>
    <s v="CONGO"/>
    <s v="o"/>
  </r>
  <r>
    <d v="2016-07-13T00:00:00"/>
    <s v="Moto Gare Rout.-Hotel"/>
    <x v="0"/>
    <x v="1"/>
    <m/>
    <n v="500"/>
    <n v="10075878"/>
    <s v="Blondel"/>
    <s v="16.Blo.07.0002"/>
    <x v="3"/>
    <s v="CONGO"/>
    <m/>
  </r>
  <r>
    <d v="2016-07-13T00:00:00"/>
    <s v="Moto Gare Rout.-DDEF "/>
    <x v="0"/>
    <x v="1"/>
    <m/>
    <n v="500"/>
    <n v="10075378"/>
    <s v="Blondel"/>
    <s v="16.Blo.07.0002"/>
    <x v="3"/>
    <s v="CONGO"/>
    <m/>
  </r>
  <r>
    <d v="2016-07-13T00:00:00"/>
    <s v="Moto DDEF-Leveiché"/>
    <x v="0"/>
    <x v="1"/>
    <m/>
    <n v="500"/>
    <n v="10074878"/>
    <s v="Blondel"/>
    <s v="16.Blo.07.0002"/>
    <x v="3"/>
    <s v="CONGO"/>
    <m/>
  </r>
  <r>
    <d v="2016-07-13T00:00:00"/>
    <s v="Moto Leveiché-Hotel"/>
    <x v="0"/>
    <x v="1"/>
    <m/>
    <n v="500"/>
    <n v="10074378"/>
    <s v="Blondel"/>
    <s v="16.Blo.07.0002"/>
    <x v="3"/>
    <s v="CONGO"/>
    <m/>
  </r>
  <r>
    <d v="2016-07-13T00:00:00"/>
    <s v="Moto Leveiché-Hotel"/>
    <x v="0"/>
    <x v="1"/>
    <m/>
    <n v="500"/>
    <n v="10073878"/>
    <s v="Blondel"/>
    <s v="16.Blo.07.0002"/>
    <x v="3"/>
    <s v="CONGO"/>
    <m/>
  </r>
  <r>
    <d v="2016-07-13T00:00:00"/>
    <s v="Taxi Maison-Bureau"/>
    <x v="0"/>
    <x v="3"/>
    <m/>
    <n v="1000"/>
    <n v="10072878"/>
    <s v="i23c"/>
    <s v="Décharge"/>
    <x v="3"/>
    <s v="CONGO"/>
    <m/>
  </r>
  <r>
    <d v="2016-07-13T00:00:00"/>
    <s v="Bureau-Océan du Nord Talangai-Bureau"/>
    <x v="0"/>
    <x v="3"/>
    <m/>
    <n v="3000"/>
    <n v="10069878"/>
    <s v="i23c"/>
    <s v="Décharge"/>
    <x v="3"/>
    <s v="CONGO"/>
    <m/>
  </r>
  <r>
    <d v="2016-07-13T00:00:00"/>
    <s v="Repas"/>
    <x v="8"/>
    <x v="3"/>
    <m/>
    <n v="1500"/>
    <n v="10068378"/>
    <s v="i23c"/>
    <s v="Décharge"/>
    <x v="4"/>
    <s v="CONGO"/>
    <s v="o"/>
  </r>
  <r>
    <d v="2016-07-13T00:00:00"/>
    <s v="Achat billet pour OYO"/>
    <x v="0"/>
    <x v="3"/>
    <m/>
    <n v="6000"/>
    <n v="10062378"/>
    <s v="i23c"/>
    <s v="oui"/>
    <x v="3"/>
    <s v="CONGO"/>
    <m/>
  </r>
  <r>
    <d v="2016-07-13T00:00:00"/>
    <s v="Taxi Bureau-Maison"/>
    <x v="0"/>
    <x v="3"/>
    <m/>
    <n v="1000"/>
    <n v="10061378"/>
    <s v="i23c"/>
    <s v="Décharge"/>
    <x v="3"/>
    <s v="CONGO"/>
    <m/>
  </r>
  <r>
    <d v="2016-07-13T00:00:00"/>
    <s v="Domicile/PALF"/>
    <x v="0"/>
    <x v="1"/>
    <m/>
    <n v="300"/>
    <n v="10061078"/>
    <s v="Junior"/>
    <s v="Décharge"/>
    <x v="3"/>
    <s v="CONGO"/>
    <m/>
  </r>
  <r>
    <d v="2016-07-13T00:00:00"/>
    <s v="PALF/Domicile"/>
    <x v="0"/>
    <x v="1"/>
    <m/>
    <n v="300"/>
    <n v="10060778"/>
    <s v="Junior"/>
    <s v="Décharge"/>
    <x v="3"/>
    <s v="CONGO"/>
    <m/>
  </r>
  <r>
    <d v="2016-07-13T00:00:00"/>
    <s v="Bureau/Marché poto-poto"/>
    <x v="0"/>
    <x v="3"/>
    <m/>
    <n v="1000"/>
    <n v="10059778"/>
    <s v="i73x"/>
    <s v="Décharge"/>
    <x v="3"/>
    <s v="CONGO"/>
    <m/>
  </r>
  <r>
    <d v="2016-07-13T00:00:00"/>
    <s v="Marche poto-poto/Moungali"/>
    <x v="0"/>
    <x v="3"/>
    <m/>
    <n v="1000"/>
    <n v="10058778"/>
    <s v="i73x"/>
    <s v="décharge"/>
    <x v="3"/>
    <s v="CONGO"/>
    <m/>
  </r>
  <r>
    <d v="2016-07-13T00:00:00"/>
    <s v="Marche Moungali/ Bureau"/>
    <x v="0"/>
    <x v="3"/>
    <m/>
    <n v="1000"/>
    <n v="10057778"/>
    <s v="i73x"/>
    <s v="Décharge"/>
    <x v="3"/>
    <s v="CONGO"/>
    <m/>
  </r>
  <r>
    <d v="2016-07-13T00:00:00"/>
    <s v="Repas"/>
    <x v="8"/>
    <x v="3"/>
    <m/>
    <n v="1500"/>
    <n v="10056278"/>
    <s v="i73x"/>
    <s v="Décharge"/>
    <x v="3"/>
    <s v="CONGO"/>
    <s v="o"/>
  </r>
  <r>
    <d v="2016-07-14T00:00:00"/>
    <s v="Office/mandarine/office (meeting avec Dir Régional TAF)"/>
    <x v="0"/>
    <x v="0"/>
    <m/>
    <n v="2000"/>
    <n v="10054278"/>
    <s v="Perrine Odier"/>
    <s v="non"/>
    <x v="3"/>
    <s v="CONGO"/>
    <m/>
  </r>
  <r>
    <d v="2016-07-14T00:00:00"/>
    <s v="Office/MEFDDE/Office (meeting avec le Conseiller Juridique et admin de la Ministre)"/>
    <x v="0"/>
    <x v="0"/>
    <m/>
    <n v="2000"/>
    <n v="10052278"/>
    <s v="Perrine Odier"/>
    <s v="non"/>
    <x v="3"/>
    <s v="CONGO"/>
    <m/>
  </r>
  <r>
    <d v="2016-07-14T00:00:00"/>
    <s v="Hotel-gare routiere-DDEF-cabinet d'avocat-hotel-resto-hotel"/>
    <x v="0"/>
    <x v="1"/>
    <m/>
    <n v="6500"/>
    <n v="10045778"/>
    <s v="Bérényce"/>
    <s v="16.MIA.07.0001"/>
    <x v="3"/>
    <s v="CONGO"/>
    <m/>
  </r>
  <r>
    <d v="2016-07-14T00:00:00"/>
    <s v="Hotel"/>
    <x v="3"/>
    <x v="1"/>
    <m/>
    <n v="15000"/>
    <n v="10030778"/>
    <s v="Bérényce"/>
    <s v="16.MIA.07.0004"/>
    <x v="3"/>
    <s v="CONGO"/>
    <s v="o"/>
  </r>
  <r>
    <d v="2016-07-14T00:00:00"/>
    <s v="Food allowance"/>
    <x v="3"/>
    <x v="1"/>
    <m/>
    <n v="5000"/>
    <n v="10025778"/>
    <s v="Bérényce"/>
    <s v="16.MIA.07.0003"/>
    <x v="3"/>
    <s v="CONGO"/>
    <s v="o"/>
  </r>
  <r>
    <d v="2016-07-14T00:00:00"/>
    <s v="Moto Hotel-TGI OW."/>
    <x v="0"/>
    <x v="1"/>
    <m/>
    <n v="500"/>
    <n v="10025278"/>
    <s v="Blondel"/>
    <s v="16.Blo.07.0002"/>
    <x v="3"/>
    <s v="CONGO"/>
    <m/>
  </r>
  <r>
    <d v="2016-07-14T00:00:00"/>
    <s v="Moto TGI-Marché"/>
    <x v="0"/>
    <x v="1"/>
    <m/>
    <n v="500"/>
    <n v="10024778"/>
    <s v="Blondel"/>
    <s v="16.Blo.07.0002"/>
    <x v="3"/>
    <s v="CONGO"/>
    <m/>
  </r>
  <r>
    <d v="2016-07-14T00:00:00"/>
    <s v="Moto Marché-Gare Rout."/>
    <x v="0"/>
    <x v="1"/>
    <m/>
    <n v="500"/>
    <n v="10024278"/>
    <s v="Blondel"/>
    <s v="16.Blo.07.0002"/>
    <x v="3"/>
    <s v="CONGO"/>
    <m/>
  </r>
  <r>
    <d v="2016-07-14T00:00:00"/>
    <s v="Repas"/>
    <x v="3"/>
    <x v="1"/>
    <m/>
    <n v="5000"/>
    <n v="10019278"/>
    <s v="Blondel"/>
    <s v="16.Blo.07.0003"/>
    <x v="4"/>
    <s v="CONGO"/>
    <s v="o"/>
  </r>
  <r>
    <d v="2016-07-14T00:00:00"/>
    <s v="Gare Rout.-Hotel"/>
    <x v="0"/>
    <x v="1"/>
    <m/>
    <n v="500"/>
    <n v="10018778"/>
    <s v="Blondel"/>
    <s v="16.Blo.07.0002"/>
    <x v="3"/>
    <s v="CONGO"/>
    <m/>
  </r>
  <r>
    <d v="2016-07-14T00:00:00"/>
    <s v="Taxi Maison-Bureau"/>
    <x v="0"/>
    <x v="3"/>
    <m/>
    <n v="1000"/>
    <n v="10017778"/>
    <s v="i23c"/>
    <s v="Décharge"/>
    <x v="3"/>
    <s v="CONGO"/>
    <m/>
  </r>
  <r>
    <d v="2016-07-14T00:00:00"/>
    <s v="Repas"/>
    <x v="8"/>
    <x v="3"/>
    <m/>
    <n v="1500"/>
    <n v="10016278"/>
    <s v="i23c"/>
    <s v="Décharge"/>
    <x v="4"/>
    <s v="CONGO"/>
    <s v="o"/>
  </r>
  <r>
    <d v="2016-07-14T00:00:00"/>
    <s v="Taxi Bureau-Mongali-Bureau"/>
    <x v="0"/>
    <x v="3"/>
    <m/>
    <n v="2000"/>
    <n v="10014278"/>
    <s v="i23c"/>
    <s v="Décharge"/>
    <x v="3"/>
    <s v="CONGO"/>
    <m/>
  </r>
  <r>
    <d v="2016-07-14T00:00:00"/>
    <s v="Impressions photos ivoires"/>
    <x v="6"/>
    <x v="2"/>
    <m/>
    <n v="1200"/>
    <n v="10013078"/>
    <s v="i23c"/>
    <s v="Décharge"/>
    <x v="3"/>
    <s v="CONGO"/>
    <s v="o"/>
  </r>
  <r>
    <d v="2016-07-14T00:00:00"/>
    <s v="Taxi Bureau-Maison"/>
    <x v="0"/>
    <x v="3"/>
    <m/>
    <n v="1000"/>
    <n v="10012078"/>
    <s v="i23c"/>
    <s v="Décharge"/>
    <x v="3"/>
    <s v="CONGO"/>
    <m/>
  </r>
  <r>
    <d v="2016-07-14T00:00:00"/>
    <s v="Domicile/PALF"/>
    <x v="0"/>
    <x v="1"/>
    <m/>
    <n v="300"/>
    <n v="10011778"/>
    <s v="Junior"/>
    <s v="Décharge"/>
    <x v="3"/>
    <s v="CONGO"/>
    <m/>
  </r>
  <r>
    <d v="2016-07-14T00:00:00"/>
    <s v="Achat carte de credit MTN mensuel"/>
    <x v="2"/>
    <x v="1"/>
    <m/>
    <n v="10000"/>
    <n v="10001778"/>
    <s v="Junior"/>
    <s v="Décharge"/>
    <x v="3"/>
    <s v="CONGO"/>
    <s v="o"/>
  </r>
  <r>
    <d v="2016-07-14T00:00:00"/>
    <s v="PALF/Domicile"/>
    <x v="0"/>
    <x v="1"/>
    <m/>
    <n v="300"/>
    <n v="10001478"/>
    <s v="Junior"/>
    <s v="Décharge"/>
    <x v="3"/>
    <s v="CONGO"/>
    <m/>
  </r>
  <r>
    <d v="2016-07-14T00:00:00"/>
    <s v="Bureau /Marche Mikalou"/>
    <x v="0"/>
    <x v="3"/>
    <m/>
    <n v="2000"/>
    <n v="9999478"/>
    <s v="i73x"/>
    <s v="Décharge"/>
    <x v="3"/>
    <s v="CONGO"/>
    <m/>
  </r>
  <r>
    <d v="2016-07-14T00:00:00"/>
    <s v="Marche Mikalou/Tomas-Sankara"/>
    <x v="0"/>
    <x v="3"/>
    <m/>
    <n v="1000"/>
    <n v="9998478"/>
    <s v="i73x"/>
    <s v="Décharge"/>
    <x v="3"/>
    <s v="CONGO"/>
    <m/>
  </r>
  <r>
    <d v="2016-07-14T00:00:00"/>
    <s v="Marche Tomas Sankara/Bureau"/>
    <x v="0"/>
    <x v="3"/>
    <m/>
    <n v="2500"/>
    <n v="9995978"/>
    <s v="i73x"/>
    <s v="Décharge"/>
    <x v="3"/>
    <s v="CONGO"/>
    <m/>
  </r>
  <r>
    <d v="2016-07-14T00:00:00"/>
    <s v="Repas"/>
    <x v="8"/>
    <x v="3"/>
    <m/>
    <n v="2000"/>
    <n v="9993978"/>
    <s v="i73x"/>
    <s v="Décharge"/>
    <x v="3"/>
    <s v="CONGO"/>
    <s v="o"/>
  </r>
  <r>
    <d v="2016-07-15T00:00:00"/>
    <s v="Taxis Bureau-UBA-Bureau: appro caisse PALF"/>
    <x v="0"/>
    <x v="0"/>
    <m/>
    <n v="2000"/>
    <n v="9991978"/>
    <s v="Stirve"/>
    <s v="Décharge"/>
    <x v="3"/>
    <s v="CONGO"/>
    <m/>
  </r>
  <r>
    <d v="2016-07-15T00:00:00"/>
    <s v="Taxis Bureau-TAF-Aéroport-Bureau: appro caisse PALF"/>
    <x v="0"/>
    <x v="0"/>
    <m/>
    <n v="3000"/>
    <n v="9988978"/>
    <s v="Stirve"/>
    <s v="Décharge"/>
    <x v="3"/>
    <s v="CONGO"/>
    <m/>
  </r>
  <r>
    <d v="2016-07-15T00:00:00"/>
    <s v="Hotel-DDEF-TGI-DDEF- agence de voyage-hotel-gare routiere"/>
    <x v="0"/>
    <x v="1"/>
    <m/>
    <n v="6000"/>
    <n v="9982978"/>
    <s v="Bérényce"/>
    <s v="16.MIA.07.0001"/>
    <x v="3"/>
    <s v="CONGO"/>
    <m/>
  </r>
  <r>
    <d v="2016-07-15T00:00:00"/>
    <s v="Achat billet camion (DO- PN)"/>
    <x v="0"/>
    <x v="1"/>
    <m/>
    <n v="5000"/>
    <n v="9977978"/>
    <s v="Bérényce"/>
    <s v="16.MIA.07.0001"/>
    <x v="3"/>
    <s v="CONGO"/>
    <m/>
  </r>
  <r>
    <d v="2016-07-15T00:00:00"/>
    <s v="Gare routière pointe noire-cabinet d'avocat-hotel"/>
    <x v="0"/>
    <x v="1"/>
    <m/>
    <n v="2500"/>
    <n v="9975478"/>
    <s v="Bérényce"/>
    <s v="16.MIA.07.0001"/>
    <x v="3"/>
    <s v="CONGO"/>
    <m/>
  </r>
  <r>
    <d v="2016-07-15T00:00:00"/>
    <s v="Food allowance"/>
    <x v="3"/>
    <x v="1"/>
    <m/>
    <n v="5000"/>
    <n v="9970478"/>
    <s v="Bérényce"/>
    <s v="16.MIA.07.0003"/>
    <x v="3"/>
    <s v="CONGO"/>
    <s v="o"/>
  </r>
  <r>
    <d v="2016-07-15T00:00:00"/>
    <s v="Hotel"/>
    <x v="3"/>
    <x v="1"/>
    <m/>
    <n v="15000"/>
    <n v="9955478"/>
    <s v="Bérényce"/>
    <s v="16.MIA.07.0004"/>
    <x v="3"/>
    <s v="CONGO"/>
    <s v="o"/>
  </r>
  <r>
    <d v="2016-07-15T00:00:00"/>
    <s v="Moto Hotel-Gare Rout."/>
    <x v="0"/>
    <x v="1"/>
    <m/>
    <n v="500"/>
    <n v="9954978"/>
    <s v="Blondel"/>
    <s v="16.Blo.07.0002"/>
    <x v="3"/>
    <s v="CONGO"/>
    <m/>
  </r>
  <r>
    <d v="2016-07-15T00:00:00"/>
    <s v="Gare Rout-Mson d'Arr"/>
    <x v="0"/>
    <x v="1"/>
    <m/>
    <n v="500"/>
    <n v="9954478"/>
    <s v="Blondel"/>
    <s v="16.Blo.07.0002"/>
    <x v="3"/>
    <s v="CONGO"/>
    <m/>
  </r>
  <r>
    <d v="2016-07-15T00:00:00"/>
    <s v="NDINGA et IBATA: Nourriture prisoniers Maison d'arrêt Owando "/>
    <x v="17"/>
    <x v="1"/>
    <m/>
    <n v="5000"/>
    <n v="9949478"/>
    <s v="Blondel"/>
    <s v="16.Blo.07.0006"/>
    <x v="4"/>
    <s v="CONGO"/>
    <s v="o"/>
  </r>
  <r>
    <d v="2016-07-15T00:00:00"/>
    <s v="Repas"/>
    <x v="3"/>
    <x v="1"/>
    <m/>
    <n v="5000"/>
    <n v="9944478"/>
    <s v="Blondel"/>
    <s v="16.Blo.07.0003"/>
    <x v="4"/>
    <s v="CONGO"/>
    <s v="o"/>
  </r>
  <r>
    <d v="2016-07-15T00:00:00"/>
    <s v="Moto Mson D'Ar-Gare Rout"/>
    <x v="0"/>
    <x v="1"/>
    <m/>
    <n v="500"/>
    <n v="9943978"/>
    <s v="Blondel"/>
    <s v="16.Blo.07.0002"/>
    <x v="3"/>
    <s v="CONGO"/>
    <m/>
  </r>
  <r>
    <d v="2016-07-15T00:00:00"/>
    <s v="Moto Gare Rout-Hotel"/>
    <x v="0"/>
    <x v="1"/>
    <m/>
    <n v="500"/>
    <n v="9943478"/>
    <s v="Blondel"/>
    <s v="16.Blo.07.0002"/>
    <x v="3"/>
    <s v="CONGO"/>
    <m/>
  </r>
  <r>
    <d v="2016-07-15T00:00:00"/>
    <s v="Taxi Maison-Gare routière Océan Talangai"/>
    <x v="0"/>
    <x v="3"/>
    <m/>
    <n v="1500"/>
    <n v="9941978"/>
    <s v="i23c"/>
    <s v="Décharge"/>
    <x v="3"/>
    <s v="CONGO"/>
    <m/>
  </r>
  <r>
    <d v="2016-07-15T00:00:00"/>
    <s v="Taxi Gare routière OYO-Hotel"/>
    <x v="0"/>
    <x v="3"/>
    <m/>
    <n v="5000"/>
    <n v="9936978"/>
    <s v="i23c"/>
    <s v="Décharge"/>
    <x v="3"/>
    <s v="CONGO"/>
    <m/>
  </r>
  <r>
    <d v="2016-07-15T00:00:00"/>
    <s v="Hotel 1 nuité à OYO"/>
    <x v="3"/>
    <x v="3"/>
    <m/>
    <n v="25000"/>
    <n v="9911978"/>
    <s v="i23c"/>
    <s v="oui"/>
    <x v="4"/>
    <s v="CONGO"/>
    <s v="o"/>
  </r>
  <r>
    <d v="2016-07-15T00:00:00"/>
    <s v="Taxi Hotel-Resto-Hotel"/>
    <x v="0"/>
    <x v="3"/>
    <m/>
    <n v="1000"/>
    <n v="9910978"/>
    <s v="i23c"/>
    <s v="Décharge"/>
    <x v="3"/>
    <s v="CONGO"/>
    <m/>
  </r>
  <r>
    <d v="2016-07-15T00:00:00"/>
    <s v="Achat bière"/>
    <x v="11"/>
    <x v="3"/>
    <m/>
    <n v="2500"/>
    <n v="9908478"/>
    <s v="i23c"/>
    <s v="Décharge"/>
    <x v="4"/>
    <s v="CONGO"/>
    <s v="o"/>
  </r>
  <r>
    <d v="2016-07-15T00:00:00"/>
    <s v="Repas"/>
    <x v="3"/>
    <x v="3"/>
    <m/>
    <n v="5000"/>
    <n v="9903478"/>
    <s v="i23c"/>
    <s v="Décharge"/>
    <x v="4"/>
    <s v="CONGO"/>
    <s v="o"/>
  </r>
  <r>
    <d v="2016-07-15T00:00:00"/>
    <s v="Domicile/PALF"/>
    <x v="0"/>
    <x v="1"/>
    <m/>
    <n v="300"/>
    <n v="9903178"/>
    <s v="Junior"/>
    <s v="Décharge"/>
    <x v="3"/>
    <s v="CONGO"/>
    <m/>
  </r>
  <r>
    <d v="2016-07-15T00:00:00"/>
    <s v="PALF/Domicile"/>
    <x v="0"/>
    <x v="1"/>
    <m/>
    <n v="300"/>
    <n v="9902878"/>
    <s v="Junior"/>
    <s v="Décharge"/>
    <x v="3"/>
    <s v="CONGO"/>
    <m/>
  </r>
  <r>
    <d v="2016-07-15T00:00:00"/>
    <s v="bureau-drtv"/>
    <x v="0"/>
    <x v="4"/>
    <m/>
    <n v="1000"/>
    <n v="9901878"/>
    <s v="Evariste"/>
    <s v="Décharge"/>
    <x v="3"/>
    <s v="CONGO"/>
    <m/>
  </r>
  <r>
    <d v="2016-07-15T00:00:00"/>
    <s v="drtv-mn tv"/>
    <x v="0"/>
    <x v="4"/>
    <m/>
    <n v="1000"/>
    <n v="9900878"/>
    <s v="Evariste"/>
    <s v="Décharge"/>
    <x v="3"/>
    <s v="CONGO"/>
    <m/>
  </r>
  <r>
    <d v="2016-07-15T00:00:00"/>
    <s v="mntv-top tv"/>
    <x v="0"/>
    <x v="4"/>
    <m/>
    <n v="1000"/>
    <n v="9899878"/>
    <s v="Evariste"/>
    <s v="Décharge"/>
    <x v="3"/>
    <s v="CONGO"/>
    <m/>
  </r>
  <r>
    <d v="2016-07-15T00:00:00"/>
    <s v="top tv-radio librté"/>
    <x v="0"/>
    <x v="4"/>
    <m/>
    <n v="1500"/>
    <n v="9898378"/>
    <s v="Evariste"/>
    <s v="Décharge"/>
    <x v="3"/>
    <s v="CONGO"/>
    <m/>
  </r>
  <r>
    <d v="2016-07-15T00:00:00"/>
    <s v="Bureau/Foret de pate doit"/>
    <x v="0"/>
    <x v="3"/>
    <m/>
    <n v="500"/>
    <n v="9897878"/>
    <s v="i73x"/>
    <s v="Décharge"/>
    <x v="3"/>
    <s v="CONGO"/>
    <m/>
  </r>
  <r>
    <d v="2016-07-15T00:00:00"/>
    <s v="Repas"/>
    <x v="8"/>
    <x v="3"/>
    <m/>
    <n v="2000"/>
    <n v="9895878"/>
    <s v="i73x"/>
    <s v="décharge"/>
    <x v="3"/>
    <s v="CONGO"/>
    <s v="o"/>
  </r>
  <r>
    <d v="2016-07-16T00:00:00"/>
    <s v="Groupe Charden Farell-Oyo (Blondel)"/>
    <x v="4"/>
    <x v="2"/>
    <m/>
    <n v="2800"/>
    <n v="9893078"/>
    <s v="Stirve"/>
    <s v="110GCF"/>
    <x v="3"/>
    <s v="CONGO"/>
    <s v="o"/>
  </r>
  <r>
    <d v="2016-07-16T00:00:00"/>
    <s v="Groupe Charden Farell-Oyo (Blondel)"/>
    <x v="4"/>
    <x v="2"/>
    <m/>
    <n v="6400"/>
    <n v="9886678"/>
    <s v="Stirve"/>
    <s v="111GCF"/>
    <x v="3"/>
    <s v="CONGO"/>
    <s v="o"/>
  </r>
  <r>
    <d v="2016-07-16T00:00:00"/>
    <s v="hotel-charden farell-aeroport -hotel-aeroport-maison"/>
    <x v="0"/>
    <x v="1"/>
    <m/>
    <n v="4000"/>
    <n v="9882678"/>
    <s v="Bérényce"/>
    <s v="16.MIA.07.0001"/>
    <x v="3"/>
    <s v="CONGO"/>
    <m/>
  </r>
  <r>
    <d v="2016-07-16T00:00:00"/>
    <s v="Hotel"/>
    <x v="3"/>
    <x v="1"/>
    <m/>
    <n v="15000"/>
    <n v="9867678"/>
    <s v="Bérényce"/>
    <s v="16.MIA.07.0001"/>
    <x v="3"/>
    <s v="CONGO"/>
    <s v="o"/>
  </r>
  <r>
    <d v="2016-07-16T00:00:00"/>
    <s v="Food allowance"/>
    <x v="3"/>
    <x v="1"/>
    <m/>
    <n v="5000"/>
    <n v="9862678"/>
    <s v="Bérényce"/>
    <s v="16.MIA.07.0003"/>
    <x v="3"/>
    <s v="CONGO"/>
    <s v="o"/>
  </r>
  <r>
    <d v="2016-07-16T00:00:00"/>
    <s v="Achat billet d'avion"/>
    <x v="1"/>
    <x v="1"/>
    <m/>
    <n v="35000"/>
    <n v="9827678"/>
    <s v="Bérényce"/>
    <s v="16.MIA.07.0001"/>
    <x v="3"/>
    <s v="CONGO"/>
    <s v="o"/>
  </r>
  <r>
    <d v="2016-07-16T00:00:00"/>
    <s v="Moto Hotel-DDEF OW."/>
    <x v="0"/>
    <x v="1"/>
    <m/>
    <n v="500"/>
    <n v="9827178"/>
    <s v="Blondel"/>
    <s v="16.Blo.07.0002"/>
    <x v="3"/>
    <s v="CONGO"/>
    <m/>
  </r>
  <r>
    <d v="2016-07-16T00:00:00"/>
    <s v="Moto DDEF-TGI"/>
    <x v="0"/>
    <x v="1"/>
    <m/>
    <n v="500"/>
    <n v="9826678"/>
    <s v="Blondel"/>
    <s v="16.Blo.07.0002"/>
    <x v="3"/>
    <s v="CONGO"/>
    <m/>
  </r>
  <r>
    <d v="2016-07-16T00:00:00"/>
    <s v="Moto TGI-Marché"/>
    <x v="0"/>
    <x v="1"/>
    <m/>
    <n v="500"/>
    <n v="9826178"/>
    <s v="Blondel"/>
    <s v="16.Blo.07.0002"/>
    <x v="3"/>
    <s v="CONGO"/>
    <m/>
  </r>
  <r>
    <d v="2016-07-16T00:00:00"/>
    <s v="Repas"/>
    <x v="3"/>
    <x v="1"/>
    <m/>
    <n v="5000"/>
    <n v="9821178"/>
    <s v="Blondel"/>
    <s v="16.Blo.07.0003"/>
    <x v="4"/>
    <s v="CONGO"/>
    <s v="o"/>
  </r>
  <r>
    <d v="2016-07-16T00:00:00"/>
    <s v="Moto Marché-DDEF"/>
    <x v="0"/>
    <x v="1"/>
    <m/>
    <n v="500"/>
    <n v="9820678"/>
    <s v="Blondel"/>
    <s v="16.Blo.07.0002"/>
    <x v="3"/>
    <s v="CONGO"/>
    <m/>
  </r>
  <r>
    <d v="2016-07-16T00:00:00"/>
    <s v="Moto DDEF-Hotel"/>
    <x v="0"/>
    <x v="1"/>
    <m/>
    <n v="500"/>
    <n v="9820178"/>
    <s v="Blondel"/>
    <s v="16.Blo.07.0002"/>
    <x v="3"/>
    <s v="CONGO"/>
    <m/>
  </r>
  <r>
    <d v="2016-07-16T00:00:00"/>
    <s v="Taxi Hotel-Resto-Hotel"/>
    <x v="0"/>
    <x v="3"/>
    <m/>
    <n v="1000"/>
    <n v="9819178"/>
    <s v="i23c"/>
    <s v="Décharge"/>
    <x v="3"/>
    <s v="CONGO"/>
    <m/>
  </r>
  <r>
    <d v="2016-07-16T00:00:00"/>
    <s v="Achat repas + bière + flash crédit"/>
    <x v="11"/>
    <x v="3"/>
    <m/>
    <n v="5500"/>
    <n v="9813678"/>
    <s v="i23c"/>
    <s v="Décharge"/>
    <x v="4"/>
    <s v="CONGO"/>
    <s v="o"/>
  </r>
  <r>
    <d v="2016-07-16T00:00:00"/>
    <s v="Hotel 1 nuité à OYO"/>
    <x v="3"/>
    <x v="3"/>
    <m/>
    <n v="25000"/>
    <n v="9788678"/>
    <s v="i23c"/>
    <s v="oui"/>
    <x v="4"/>
    <s v="CONGO"/>
    <s v="o"/>
  </r>
  <r>
    <d v="2016-07-16T00:00:00"/>
    <s v="Repas"/>
    <x v="3"/>
    <x v="3"/>
    <m/>
    <n v="5000"/>
    <n v="9783678"/>
    <s v="i23c"/>
    <s v="Décharge"/>
    <x v="4"/>
    <s v="CONGO"/>
    <s v="o"/>
  </r>
  <r>
    <d v="2016-07-16T00:00:00"/>
    <s v=" radio congo-estv"/>
    <x v="0"/>
    <x v="4"/>
    <m/>
    <n v="2500"/>
    <n v="9781178"/>
    <s v="Evariste"/>
    <s v="Décharge"/>
    <x v="3"/>
    <s v="CONGO"/>
    <m/>
  </r>
  <r>
    <d v="2016-07-16T00:00:00"/>
    <s v="estv-242infosnet,cg"/>
    <x v="0"/>
    <x v="4"/>
    <m/>
    <n v="1000"/>
    <n v="9780178"/>
    <s v="Evariste"/>
    <s v="Décharge"/>
    <x v="3"/>
    <s v="CONGO"/>
    <m/>
  </r>
  <r>
    <d v="2016-07-16T00:00:00"/>
    <s v="Credit mtn et airtel"/>
    <x v="2"/>
    <x v="4"/>
    <m/>
    <n v="2000"/>
    <n v="9778178"/>
    <s v="Evariste"/>
    <s v="Décharge"/>
    <x v="3"/>
    <s v="CONGO"/>
    <m/>
  </r>
  <r>
    <d v="2016-07-17T00:00:00"/>
    <s v="Moto Hotel-TGI OW."/>
    <x v="0"/>
    <x v="1"/>
    <m/>
    <n v="500"/>
    <n v="9777678"/>
    <s v="Blondel"/>
    <s v="16.Blo.07.0002"/>
    <x v="3"/>
    <s v="CONGO"/>
    <m/>
  </r>
  <r>
    <d v="2016-07-17T00:00:00"/>
    <s v="Moto TGI-DDEF OW."/>
    <x v="0"/>
    <x v="1"/>
    <m/>
    <n v="500"/>
    <n v="9777178"/>
    <s v="Blondel"/>
    <s v="16.Blo.07.0002"/>
    <x v="3"/>
    <s v="CONGO"/>
    <m/>
  </r>
  <r>
    <d v="2016-07-17T00:00:00"/>
    <s v="Moto DDEF-Gare Rout"/>
    <x v="0"/>
    <x v="1"/>
    <m/>
    <n v="500"/>
    <n v="9776678"/>
    <s v="Blondel"/>
    <s v="16.Blo.07.0002"/>
    <x v="3"/>
    <s v="CONGO"/>
    <m/>
  </r>
  <r>
    <d v="2016-07-17T00:00:00"/>
    <s v="Repas"/>
    <x v="3"/>
    <x v="1"/>
    <m/>
    <n v="5000"/>
    <n v="9771678"/>
    <s v="Blondel"/>
    <s v="16.Blo.07.0003"/>
    <x v="4"/>
    <s v="CONGO"/>
    <s v="o"/>
  </r>
  <r>
    <d v="2016-07-17T00:00:00"/>
    <s v="Cartede credit MTN"/>
    <x v="2"/>
    <x v="1"/>
    <m/>
    <n v="1000"/>
    <n v="9770678"/>
    <s v="Blondel"/>
    <s v="16.Blo.07.0004"/>
    <x v="3"/>
    <s v="CONGO"/>
    <m/>
  </r>
  <r>
    <d v="2016-07-17T00:00:00"/>
    <s v="Moto Gare Rout-Hotel"/>
    <x v="0"/>
    <x v="1"/>
    <m/>
    <n v="500"/>
    <n v="9770178"/>
    <s v="Blondel"/>
    <s v="16.Blo.07.0002"/>
    <x v="3"/>
    <s v="CONGO"/>
    <m/>
  </r>
  <r>
    <d v="2016-07-17T00:00:00"/>
    <s v="Taxi Hotel-Gare routière"/>
    <x v="0"/>
    <x v="3"/>
    <m/>
    <n v="1000"/>
    <n v="9769178"/>
    <s v="i23c"/>
    <s v="Décharge"/>
    <x v="3"/>
    <s v="CONGO"/>
    <m/>
  </r>
  <r>
    <d v="2016-07-17T00:00:00"/>
    <s v="Achat billet"/>
    <x v="0"/>
    <x v="3"/>
    <m/>
    <n v="6000"/>
    <n v="9763178"/>
    <s v="i23c"/>
    <s v="oui"/>
    <x v="3"/>
    <s v="CONGO"/>
    <m/>
  </r>
  <r>
    <d v="2016-07-17T00:00:00"/>
    <s v="Achat bière"/>
    <x v="11"/>
    <x v="3"/>
    <m/>
    <n v="4250"/>
    <n v="9758928"/>
    <s v="i23c"/>
    <s v="Décharge"/>
    <x v="4"/>
    <s v="CONGO"/>
    <s v="o"/>
  </r>
  <r>
    <d v="2016-07-17T00:00:00"/>
    <s v="Repas"/>
    <x v="3"/>
    <x v="3"/>
    <m/>
    <n v="5000"/>
    <n v="9753928"/>
    <s v="i23c"/>
    <s v="Décharge"/>
    <x v="4"/>
    <s v="CONGO"/>
    <s v="o"/>
  </r>
  <r>
    <d v="2016-07-17T00:00:00"/>
    <s v="Taxi Gare routière-Maison"/>
    <x v="0"/>
    <x v="3"/>
    <m/>
    <n v="1000"/>
    <n v="9752928"/>
    <s v="i23c"/>
    <s v="Décharge"/>
    <x v="3"/>
    <s v="CONGO"/>
    <m/>
  </r>
  <r>
    <d v="2016-07-18T00:00:00"/>
    <s v="Moto Hotel- DDEF OW."/>
    <x v="0"/>
    <x v="1"/>
    <m/>
    <n v="500"/>
    <n v="9752428"/>
    <s v="Blondel"/>
    <s v="16.Blo.07.0002"/>
    <x v="3"/>
    <s v="CONGO"/>
    <m/>
  </r>
  <r>
    <d v="2016-07-18T00:00:00"/>
    <s v="Moto DDEF-Mson d'Arr"/>
    <x v="0"/>
    <x v="1"/>
    <m/>
    <n v="500"/>
    <n v="9751928"/>
    <s v="Blondel"/>
    <s v="16.Blo.07.0002"/>
    <x v="3"/>
    <s v="CONGO"/>
    <m/>
  </r>
  <r>
    <d v="2016-07-18T00:00:00"/>
    <s v="NDINGA et IBATA: Nourriture prisoniers Maison d'arrêt Owando "/>
    <x v="17"/>
    <x v="1"/>
    <m/>
    <n v="5000"/>
    <n v="9746928"/>
    <s v="Blondel"/>
    <s v="16.Blo.07.0003"/>
    <x v="4"/>
    <s v="CONGO"/>
    <s v="o"/>
  </r>
  <r>
    <d v="2016-07-18T00:00:00"/>
    <s v="Moto Mson d'Arr- Gend."/>
    <x v="0"/>
    <x v="1"/>
    <m/>
    <n v="500"/>
    <n v="9746428"/>
    <s v="Blondel"/>
    <s v="16.Blo.07.0002"/>
    <x v="3"/>
    <s v="CONGO"/>
    <m/>
  </r>
  <r>
    <d v="2016-07-18T00:00:00"/>
    <s v="Moto Gend.-DDEF"/>
    <x v="0"/>
    <x v="1"/>
    <m/>
    <n v="500"/>
    <n v="9745928"/>
    <s v="Blondel"/>
    <s v="16.Blo.07.0002"/>
    <x v="3"/>
    <s v="CONGO"/>
    <m/>
  </r>
  <r>
    <d v="2016-07-18T00:00:00"/>
    <s v="Moto DDEF-Gare Rout"/>
    <x v="0"/>
    <x v="1"/>
    <m/>
    <n v="500"/>
    <n v="9745428"/>
    <s v="Blondel"/>
    <s v="16.Blo.07.0002"/>
    <x v="3"/>
    <s v="CONGO"/>
    <m/>
  </r>
  <r>
    <d v="2016-07-18T00:00:00"/>
    <s v="Repas"/>
    <x v="3"/>
    <x v="1"/>
    <m/>
    <n v="5000"/>
    <n v="9740428"/>
    <s v="Blondel"/>
    <s v="16.Blo.07.0003"/>
    <x v="4"/>
    <s v="CONGO"/>
    <s v="o"/>
  </r>
  <r>
    <d v="2016-07-18T00:00:00"/>
    <s v="Moto Gare Rout-Hotel"/>
    <x v="0"/>
    <x v="1"/>
    <m/>
    <n v="500"/>
    <n v="9739928"/>
    <s v="Blondel"/>
    <s v="16.Blo.07.0002"/>
    <x v="3"/>
    <s v="CONGO"/>
    <m/>
  </r>
  <r>
    <d v="2016-07-18T00:00:00"/>
    <s v="Taxi Maison-Bureau"/>
    <x v="0"/>
    <x v="3"/>
    <m/>
    <n v="1000"/>
    <n v="9738928"/>
    <s v="i23c"/>
    <s v="Décharge"/>
    <x v="3"/>
    <s v="CONGO"/>
    <m/>
  </r>
  <r>
    <d v="2016-07-18T00:00:00"/>
    <s v="Repas"/>
    <x v="8"/>
    <x v="3"/>
    <m/>
    <n v="1500"/>
    <n v="9737428"/>
    <s v="i23c"/>
    <s v="Décharge"/>
    <x v="4"/>
    <s v="CONGO"/>
    <s v="o"/>
  </r>
  <r>
    <d v="2016-07-18T00:00:00"/>
    <s v="Taxi Bureau-Maison"/>
    <x v="0"/>
    <x v="3"/>
    <m/>
    <n v="1000"/>
    <n v="9736428"/>
    <s v="i23c"/>
    <s v="Décharge"/>
    <x v="3"/>
    <s v="CONGO"/>
    <m/>
  </r>
  <r>
    <d v="2016-07-18T00:00:00"/>
    <s v="drtv "/>
    <x v="18"/>
    <x v="4"/>
    <m/>
    <n v="35000"/>
    <n v="9701428"/>
    <s v="Evariste"/>
    <s v="Décharge"/>
    <x v="3"/>
    <s v="CONGO"/>
    <s v="o"/>
  </r>
  <r>
    <d v="2016-07-18T00:00:00"/>
    <s v="DR N°1"/>
    <x v="18"/>
    <x v="4"/>
    <m/>
    <n v="5000"/>
    <n v="9696428"/>
    <s v="Evariste"/>
    <s v="Décharge"/>
    <x v="3"/>
    <s v="CONGO"/>
    <s v="o"/>
  </r>
  <r>
    <d v="2016-07-18T00:00:00"/>
    <s v="estv "/>
    <x v="18"/>
    <x v="4"/>
    <m/>
    <n v="35000"/>
    <n v="9661428"/>
    <s v="Evariste"/>
    <s v="Décharge"/>
    <x v="3"/>
    <s v="CONGO"/>
    <s v="o"/>
  </r>
  <r>
    <d v="2016-07-18T00:00:00"/>
    <s v="top tv"/>
    <x v="18"/>
    <x v="4"/>
    <m/>
    <n v="35000"/>
    <n v="9626428"/>
    <s v="Evariste"/>
    <s v="Décharge"/>
    <x v="3"/>
    <s v="CONGO"/>
    <s v="o"/>
  </r>
  <r>
    <d v="2016-07-18T00:00:00"/>
    <s v="mn radio"/>
    <x v="18"/>
    <x v="4"/>
    <m/>
    <n v="5000"/>
    <n v="9621428"/>
    <s v="Evariste"/>
    <s v="Décharge"/>
    <x v="3"/>
    <s v="CONGO"/>
    <s v="o"/>
  </r>
  <r>
    <d v="2016-07-18T00:00:00"/>
    <s v="radio congo (français,lingala, kitouba)"/>
    <x v="18"/>
    <x v="4"/>
    <m/>
    <n v="15000"/>
    <n v="9606428"/>
    <s v="Evariste"/>
    <s v="Décharge"/>
    <x v="3"/>
    <s v="CONGO"/>
    <s v="o"/>
  </r>
  <r>
    <d v="2016-07-18T00:00:00"/>
    <s v="Credit mtn et airtel"/>
    <x v="2"/>
    <x v="4"/>
    <m/>
    <n v="2000"/>
    <n v="9604428"/>
    <s v="Evariste"/>
    <s v="Décharge"/>
    <x v="3"/>
    <s v="CONGO"/>
    <m/>
  </r>
  <r>
    <d v="2016-07-18T00:00:00"/>
    <s v="Es rv -radio congo"/>
    <x v="0"/>
    <x v="4"/>
    <m/>
    <n v="2000"/>
    <n v="9602428"/>
    <s v="Evariste"/>
    <s v="Décharge"/>
    <x v="3"/>
    <s v="CONGO"/>
    <m/>
  </r>
  <r>
    <d v="2016-07-18T00:00:00"/>
    <s v="bureau-bureau Ikoli"/>
    <x v="0"/>
    <x v="1"/>
    <m/>
    <n v="1000"/>
    <n v="9601428"/>
    <s v="Mésange"/>
    <s v="Décharge"/>
    <x v="3"/>
    <s v="CONGO"/>
    <m/>
  </r>
  <r>
    <d v="2016-07-18T00:00:00"/>
    <s v="Ikoli-parquet"/>
    <x v="0"/>
    <x v="1"/>
    <m/>
    <n v="1000"/>
    <n v="9600428"/>
    <s v="Mésange"/>
    <s v="Décharge"/>
    <x v="3"/>
    <s v="CONGO"/>
    <m/>
  </r>
  <r>
    <d v="2016-07-18T00:00:00"/>
    <s v="parquet-wcs"/>
    <x v="0"/>
    <x v="1"/>
    <m/>
    <n v="1000"/>
    <n v="9599428"/>
    <s v="Mésange"/>
    <s v="Décharge"/>
    <x v="3"/>
    <s v="CONGO"/>
    <m/>
  </r>
  <r>
    <d v="2016-07-18T00:00:00"/>
    <s v="wcs-bureau"/>
    <x v="0"/>
    <x v="1"/>
    <m/>
    <n v="1000"/>
    <n v="9598428"/>
    <s v="Mésange"/>
    <s v="Décharge"/>
    <x v="3"/>
    <s v="CONGO"/>
    <m/>
  </r>
  <r>
    <d v="2016-07-19T00:00:00"/>
    <s v="Moto Hotel-DDEF OW."/>
    <x v="0"/>
    <x v="1"/>
    <m/>
    <n v="500"/>
    <n v="9597928"/>
    <s v="Blondel"/>
    <s v="16.Blo.07.0002"/>
    <x v="3"/>
    <s v="CONGO"/>
    <m/>
  </r>
  <r>
    <d v="2016-07-19T00:00:00"/>
    <s v="Moto DDEF Hotel"/>
    <x v="0"/>
    <x v="1"/>
    <m/>
    <n v="500"/>
    <n v="9597428"/>
    <s v="Blondel"/>
    <s v="16.Blo.07.0002"/>
    <x v="3"/>
    <s v="CONGO"/>
    <m/>
  </r>
  <r>
    <d v="2016-07-19T00:00:00"/>
    <s v="Carte de credit MTN"/>
    <x v="2"/>
    <x v="1"/>
    <m/>
    <n v="1000"/>
    <n v="9596428"/>
    <s v="Blondel"/>
    <s v="16.Blo.07.0004"/>
    <x v="3"/>
    <s v="CONGO"/>
    <s v="o"/>
  </r>
  <r>
    <d v="2016-07-19T00:00:00"/>
    <s v="Repas"/>
    <x v="3"/>
    <x v="1"/>
    <m/>
    <n v="5000"/>
    <n v="9591428"/>
    <s v="Blondel"/>
    <s v="16.Blo.07.0003"/>
    <x v="4"/>
    <s v="CONGO"/>
    <s v="o"/>
  </r>
  <r>
    <d v="2016-07-19T00:00:00"/>
    <s v="Taxi Maison-Bureau"/>
    <x v="0"/>
    <x v="3"/>
    <m/>
    <n v="1000"/>
    <n v="9590428"/>
    <s v="i23c"/>
    <s v="Décharge"/>
    <x v="3"/>
    <s v="CONGO"/>
    <m/>
  </r>
  <r>
    <d v="2016-07-19T00:00:00"/>
    <s v="Taxi Bureau-Ouenze-Bureau"/>
    <x v="0"/>
    <x v="3"/>
    <m/>
    <n v="2000"/>
    <n v="9588428"/>
    <s v="i23c"/>
    <s v="Décharge"/>
    <x v="3"/>
    <s v="CONGO"/>
    <m/>
  </r>
  <r>
    <d v="2016-07-19T00:00:00"/>
    <s v="Repas"/>
    <x v="8"/>
    <x v="3"/>
    <m/>
    <n v="1500"/>
    <n v="9586928"/>
    <s v="i23c"/>
    <s v="Décharge"/>
    <x v="4"/>
    <s v="CONGO"/>
    <s v="o"/>
  </r>
  <r>
    <d v="2016-07-19T00:00:00"/>
    <s v="Taxi Bureau-Maison"/>
    <x v="0"/>
    <x v="3"/>
    <m/>
    <n v="1000"/>
    <n v="9585928"/>
    <s v="i23c"/>
    <s v="Décharge"/>
    <x v="3"/>
    <s v="CONGO"/>
    <m/>
  </r>
  <r>
    <d v="2016-07-19T00:00:00"/>
    <s v="Radio congo- Mn radio"/>
    <x v="0"/>
    <x v="4"/>
    <m/>
    <n v="2000"/>
    <n v="9583928"/>
    <s v="Evariste"/>
    <s v="Décharge"/>
    <x v="3"/>
    <s v="CONGO"/>
    <m/>
  </r>
  <r>
    <d v="2016-07-19T00:00:00"/>
    <s v="Mnradio-top tv"/>
    <x v="0"/>
    <x v="4"/>
    <m/>
    <n v="1000"/>
    <n v="9582928"/>
    <s v="Evariste"/>
    <s v="Décharge"/>
    <x v="3"/>
    <s v="CONGO"/>
    <m/>
  </r>
  <r>
    <d v="2016-07-19T00:00:00"/>
    <s v="top tv bureau"/>
    <x v="0"/>
    <x v="4"/>
    <m/>
    <n v="1000"/>
    <n v="9581928"/>
    <s v="Evariste"/>
    <s v="Décharge"/>
    <x v="3"/>
    <s v="CONGO"/>
    <m/>
  </r>
  <r>
    <d v="2016-07-20T00:00:00"/>
    <s v="Office &gt; TAF (rencontre Berthin pour différent points de PCR, PALF) "/>
    <x v="0"/>
    <x v="0"/>
    <m/>
    <n v="2000"/>
    <n v="9579928"/>
    <s v="Perrine Odier"/>
    <s v="non"/>
    <x v="3"/>
    <s v="CONGO"/>
    <m/>
  </r>
  <r>
    <d v="2016-07-20T00:00:00"/>
    <s v="Moto Hotel-Gare Rout."/>
    <x v="0"/>
    <x v="1"/>
    <m/>
    <n v="500"/>
    <n v="9579428"/>
    <s v="Blondel"/>
    <s v="16.Blo.07.0002"/>
    <x v="3"/>
    <s v="CONGO"/>
    <m/>
  </r>
  <r>
    <d v="2016-07-20T00:00:00"/>
    <s v="Hotel 13 nuités à Owando"/>
    <x v="3"/>
    <x v="1"/>
    <m/>
    <n v="195000"/>
    <n v="9384428"/>
    <s v="Blondel"/>
    <s v="16.Blo.07.0006"/>
    <x v="4"/>
    <s v="CONGO"/>
    <s v="o"/>
  </r>
  <r>
    <d v="2016-07-20T00:00:00"/>
    <s v="Moto Hotel DDEF OW."/>
    <x v="0"/>
    <x v="1"/>
    <m/>
    <n v="500"/>
    <n v="9383928"/>
    <s v="Blondel"/>
    <s v="16.Blo.07.0002"/>
    <x v="3"/>
    <s v="CONGO"/>
    <m/>
  </r>
  <r>
    <d v="2016-07-20T00:00:00"/>
    <s v="Moto DDEF Mson d'Arr"/>
    <x v="0"/>
    <x v="1"/>
    <m/>
    <n v="500"/>
    <n v="9383428"/>
    <s v="Blondel"/>
    <s v="16.Blo.07.0002"/>
    <x v="3"/>
    <s v="CONGO"/>
    <m/>
  </r>
  <r>
    <d v="2016-07-20T00:00:00"/>
    <s v="NDINGA et IBATA: Nourriture prisoniers Maison d'arrêt Owando "/>
    <x v="17"/>
    <x v="1"/>
    <m/>
    <n v="5000"/>
    <n v="9378428"/>
    <s v="Blondel"/>
    <s v="16.Blo.07.0002"/>
    <x v="4"/>
    <s v="CONGO"/>
    <s v="o"/>
  </r>
  <r>
    <d v="2016-07-20T00:00:00"/>
    <s v="Mson d'Arr-Gare Rout"/>
    <x v="0"/>
    <x v="1"/>
    <m/>
    <n v="500"/>
    <n v="9377928"/>
    <s v="Blondel"/>
    <s v="16.Blo.07.0002"/>
    <x v="3"/>
    <s v="CONGO"/>
    <m/>
  </r>
  <r>
    <d v="2016-07-20T00:00:00"/>
    <s v="Moto Gare Rout Hotel"/>
    <x v="0"/>
    <x v="1"/>
    <m/>
    <n v="500"/>
    <n v="9377428"/>
    <s v="Blondel"/>
    <s v="16.Blo.07.0002"/>
    <x v="3"/>
    <s v="CONGO"/>
    <m/>
  </r>
  <r>
    <d v="2016-07-20T00:00:00"/>
    <s v="Repas"/>
    <x v="3"/>
    <x v="1"/>
    <m/>
    <n v="5000"/>
    <n v="9372428"/>
    <s v="Blondel"/>
    <s v="16.Blo.07.0003"/>
    <x v="4"/>
    <s v="CONGO"/>
    <s v="o"/>
  </r>
  <r>
    <d v="2016-07-20T00:00:00"/>
    <s v="Taxi Maison-Bureau"/>
    <x v="0"/>
    <x v="3"/>
    <m/>
    <n v="1000"/>
    <n v="9371428"/>
    <s v="i23c"/>
    <s v="Décharge"/>
    <x v="3"/>
    <s v="CONGO"/>
    <m/>
  </r>
  <r>
    <d v="2016-07-20T00:00:00"/>
    <s v="Repas"/>
    <x v="8"/>
    <x v="3"/>
    <m/>
    <n v="1500"/>
    <n v="9369928"/>
    <s v="i23c"/>
    <s v="Décharge"/>
    <x v="4"/>
    <s v="CONGO"/>
    <s v="o"/>
  </r>
  <r>
    <d v="2016-07-20T00:00:00"/>
    <s v="Taxi Bureau-Maison"/>
    <x v="0"/>
    <x v="3"/>
    <m/>
    <n v="1000"/>
    <n v="9368928"/>
    <s v="i23c"/>
    <s v="Décharge"/>
    <x v="3"/>
    <s v="CONGO"/>
    <m/>
  </r>
  <r>
    <d v="2016-07-20T00:00:00"/>
    <s v="TAF/PALF (rencontre de TAF et localisation du bureau)"/>
    <x v="0"/>
    <x v="1"/>
    <m/>
    <n v="1000"/>
    <n v="9367928"/>
    <s v="Junior"/>
    <s v="Décharge"/>
    <x v="3"/>
    <s v="CONGO"/>
    <m/>
  </r>
  <r>
    <d v="2016-07-20T00:00:00"/>
    <s v="credit mtn et airtel"/>
    <x v="2"/>
    <x v="4"/>
    <m/>
    <n v="2000"/>
    <n v="9365928"/>
    <s v="Evariste"/>
    <s v="Décharge"/>
    <x v="3"/>
    <s v="CONGO"/>
    <m/>
  </r>
  <r>
    <d v="2016-07-20T00:00:00"/>
    <s v="Bureau-Radio liberté"/>
    <x v="0"/>
    <x v="4"/>
    <m/>
    <n v="2000"/>
    <n v="9363928"/>
    <s v="Evariste"/>
    <s v="Décharge"/>
    <x v="3"/>
    <s v="CONGO"/>
    <m/>
  </r>
  <r>
    <d v="2016-07-20T00:00:00"/>
    <s v="Bureau /Congo-Pharmacie"/>
    <x v="0"/>
    <x v="3"/>
    <m/>
    <n v="1000"/>
    <n v="9362928"/>
    <s v="i73x"/>
    <s v="Décharge"/>
    <x v="3"/>
    <s v="CONGO"/>
    <m/>
  </r>
  <r>
    <d v="2016-07-20T00:00:00"/>
    <s v="Congo-Pharmacie /Bureau"/>
    <x v="0"/>
    <x v="3"/>
    <m/>
    <n v="1000"/>
    <n v="9361928"/>
    <s v="i73x"/>
    <s v="Décharge"/>
    <x v="3"/>
    <s v="CONGO"/>
    <m/>
  </r>
  <r>
    <d v="2016-07-21T00:00:00"/>
    <s v="Virement solde IPC pour Imp. GJ"/>
    <x v="6"/>
    <x v="2"/>
    <m/>
    <n v="2000000"/>
    <n v="7361928"/>
    <s v="UBA"/>
    <n v="83"/>
    <x v="3"/>
    <s v="CONGO"/>
    <s v="o"/>
  </r>
  <r>
    <d v="2016-07-21T00:00:00"/>
    <s v="Frais virement IPC"/>
    <x v="7"/>
    <x v="2"/>
    <m/>
    <n v="10701"/>
    <n v="7351227"/>
    <s v="UBA"/>
    <n v="84"/>
    <x v="2"/>
    <s v="CONGO"/>
    <s v="o"/>
  </r>
  <r>
    <d v="2016-07-21T00:00:00"/>
    <s v="Cotisation web bank"/>
    <x v="7"/>
    <x v="2"/>
    <m/>
    <n v="6016"/>
    <n v="7345211"/>
    <s v="BCI"/>
    <n v="2"/>
    <x v="2"/>
    <s v="CONGO"/>
    <s v="o"/>
  </r>
  <r>
    <d v="2016-07-21T00:00:00"/>
    <s v="Bonus Responsable Medias"/>
    <x v="10"/>
    <x v="4"/>
    <m/>
    <n v="130000"/>
    <n v="7215211"/>
    <s v="Stirve"/>
    <n v="81"/>
    <x v="3"/>
    <s v="CONGO"/>
    <s v="o"/>
  </r>
  <r>
    <d v="2016-07-21T00:00:00"/>
    <s v="Groupe Charden Farell-Oyo (Blondel)"/>
    <x v="4"/>
    <x v="2"/>
    <m/>
    <n v="1200"/>
    <n v="7214011"/>
    <s v="Stirve"/>
    <s v="55GCF"/>
    <x v="3"/>
    <s v="CONGO"/>
    <s v="o"/>
  </r>
  <r>
    <d v="2016-07-21T00:00:00"/>
    <s v="Achat cartes de recharge MTN-PALF"/>
    <x v="2"/>
    <x v="2"/>
    <m/>
    <n v="190000"/>
    <n v="7024011"/>
    <s v="Stirve"/>
    <s v="Oui"/>
    <x v="4"/>
    <s v="CONGO"/>
    <s v="o"/>
  </r>
  <r>
    <d v="2016-07-21T00:00:00"/>
    <s v="Taxis Bureau-Centre ville-Bureau: Achat cartes tel"/>
    <x v="0"/>
    <x v="0"/>
    <m/>
    <n v="2000"/>
    <n v="7022011"/>
    <s v="Stirve"/>
    <s v="Décharge"/>
    <x v="3"/>
    <s v="CONGO"/>
    <m/>
  </r>
  <r>
    <d v="2016-07-21T00:00:00"/>
    <s v="Office &gt; Ministère EFDDE dépôt des dossiers juridique au secrétariat du Conseiller Juridique et admin de la Min (absent"/>
    <x v="0"/>
    <x v="0"/>
    <m/>
    <n v="2000"/>
    <n v="7020011"/>
    <s v="Perrine Odier"/>
    <s v="non"/>
    <x v="3"/>
    <s v="CONGO"/>
    <m/>
  </r>
  <r>
    <d v="2016-07-21T00:00:00"/>
    <s v="Owando-BZV"/>
    <x v="0"/>
    <x v="1"/>
    <m/>
    <n v="10000"/>
    <n v="7010011"/>
    <s v="Blondel"/>
    <s v="16.Blo.07.0002"/>
    <x v="3"/>
    <s v="CONGO"/>
    <m/>
  </r>
  <r>
    <d v="2016-07-21T00:00:00"/>
    <s v="Talangaî-Domicile"/>
    <x v="0"/>
    <x v="1"/>
    <m/>
    <n v="2000"/>
    <n v="7008011"/>
    <s v="Blondel"/>
    <s v="16.Blo.07.0002"/>
    <x v="3"/>
    <s v="CONGO"/>
    <m/>
  </r>
  <r>
    <d v="2016-07-21T00:00:00"/>
    <s v="Taxi Maison-Bureau"/>
    <x v="0"/>
    <x v="3"/>
    <m/>
    <n v="1000"/>
    <n v="7007011"/>
    <s v="i23c"/>
    <s v="Décharge"/>
    <x v="3"/>
    <s v="CONGO"/>
    <m/>
  </r>
  <r>
    <d v="2016-07-21T00:00:00"/>
    <s v="Repas"/>
    <x v="8"/>
    <x v="3"/>
    <m/>
    <n v="1500"/>
    <n v="7005511"/>
    <s v="i23c"/>
    <s v="Décharge"/>
    <x v="4"/>
    <s v="CONGO"/>
    <s v="o"/>
  </r>
  <r>
    <d v="2016-07-21T00:00:00"/>
    <s v="Taxi Bureau-Maison"/>
    <x v="0"/>
    <x v="3"/>
    <m/>
    <n v="1000"/>
    <n v="7004511"/>
    <s v="i23c"/>
    <s v="Décharge"/>
    <x v="3"/>
    <s v="CONGO"/>
    <m/>
  </r>
  <r>
    <d v="2016-07-21T00:00:00"/>
    <s v="Bureau-Radio liberté"/>
    <x v="0"/>
    <x v="4"/>
    <m/>
    <n v="2000"/>
    <n v="7002511"/>
    <s v="Evariste"/>
    <s v="Décharge"/>
    <x v="3"/>
    <s v="CONGO"/>
    <m/>
  </r>
  <r>
    <d v="2016-07-21T00:00:00"/>
    <s v="Radio liberté-Bureau"/>
    <x v="0"/>
    <x v="4"/>
    <m/>
    <n v="1500"/>
    <n v="7001011"/>
    <s v="Evariste"/>
    <s v="Décharge"/>
    <x v="3"/>
    <s v="CONGO"/>
    <m/>
  </r>
  <r>
    <d v="2016-07-21T00:00:00"/>
    <s v="Radio Liberté"/>
    <x v="18"/>
    <x v="4"/>
    <m/>
    <n v="5000"/>
    <n v="6996011"/>
    <s v="Evariste"/>
    <s v="Décharge"/>
    <x v="3"/>
    <s v="CONGO"/>
    <s v="o"/>
  </r>
  <r>
    <d v="2016-07-21T00:00:00"/>
    <s v="Radio Liberté"/>
    <x v="18"/>
    <x v="4"/>
    <m/>
    <n v="5000"/>
    <n v="6991011"/>
    <s v="Evariste"/>
    <s v="Décharge"/>
    <x v="3"/>
    <s v="CONGO"/>
    <s v="o"/>
  </r>
  <r>
    <d v="2016-07-21T00:00:00"/>
    <s v="Radio Liberté"/>
    <x v="18"/>
    <x v="4"/>
    <m/>
    <n v="5000"/>
    <n v="6986011"/>
    <s v="Evariste"/>
    <s v="Décharge"/>
    <x v="3"/>
    <s v="CONGO"/>
    <s v="o"/>
  </r>
  <r>
    <d v="2016-07-21T00:00:00"/>
    <s v="Journal Le Souverain"/>
    <x v="18"/>
    <x v="4"/>
    <m/>
    <n v="5000"/>
    <n v="6981011"/>
    <s v="Evariste"/>
    <s v="Décharge"/>
    <x v="3"/>
    <s v="CONGO"/>
    <s v="o"/>
  </r>
  <r>
    <d v="2016-07-22T00:00:00"/>
    <s v="Taxis Bureau-UBA-Bureau: appro caisse PALF"/>
    <x v="0"/>
    <x v="0"/>
    <m/>
    <n v="2000"/>
    <n v="6979011"/>
    <s v="Stirve"/>
    <s v="Décharge"/>
    <x v="3"/>
    <s v="CONGO"/>
    <m/>
  </r>
  <r>
    <d v="2016-07-22T00:00:00"/>
    <s v="Achat cartes de recharge Airtel Modem"/>
    <x v="5"/>
    <x v="2"/>
    <m/>
    <n v="4500"/>
    <n v="6974511"/>
    <s v="Stirve"/>
    <m/>
    <x v="3"/>
    <s v="CONGO"/>
    <s v="o"/>
  </r>
  <r>
    <d v="2016-07-22T00:00:00"/>
    <s v="Taxis Bureau-CNSS-Bureau: Reversement solde cotisat° CNSS"/>
    <x v="0"/>
    <x v="0"/>
    <m/>
    <n v="2000"/>
    <n v="6972511"/>
    <s v="Stirve"/>
    <s v="Décharge"/>
    <x v="3"/>
    <s v="CONGO"/>
    <m/>
  </r>
  <r>
    <d v="2016-07-22T00:00:00"/>
    <s v="Solde cotisations CNSS 2ème trim 2016"/>
    <x v="8"/>
    <x v="1"/>
    <m/>
    <n v="177058"/>
    <n v="6795453"/>
    <s v="Stirve"/>
    <n v="5681"/>
    <x v="3"/>
    <s v="CONGO"/>
    <s v="o"/>
  </r>
  <r>
    <d v="2016-07-22T00:00:00"/>
    <s v="Solde cotisations CNSS 2ème trim 2016"/>
    <x v="8"/>
    <x v="0"/>
    <m/>
    <n v="241696"/>
    <n v="6553757"/>
    <s v="Stirve"/>
    <n v="5681"/>
    <x v="3"/>
    <s v="CONGO"/>
    <s v="o"/>
  </r>
  <r>
    <d v="2016-07-22T00:00:00"/>
    <s v="Solde cotisations CNSS 2ème trim 2016"/>
    <x v="8"/>
    <x v="3"/>
    <m/>
    <n v="106110"/>
    <n v="6447647"/>
    <s v="Stirve"/>
    <n v="5681"/>
    <x v="3"/>
    <s v="CONGO"/>
    <s v="o"/>
  </r>
  <r>
    <d v="2016-07-22T00:00:00"/>
    <s v="paiement des 25% (ouverture dossier pour le cas de Makoua, 13kg ivoires) MAITRE AWOLA "/>
    <x v="9"/>
    <x v="1"/>
    <m/>
    <n v="125000"/>
    <n v="6322647"/>
    <s v="Perrine Odier"/>
    <s v="oui "/>
    <x v="4"/>
    <s v="CONGO"/>
    <s v="o"/>
  </r>
  <r>
    <d v="2016-07-22T00:00:00"/>
    <s v="paiement de 175000 bonus pour peine surpérieur à 17 mois cas makoua, Maitre AWOLA"/>
    <x v="9"/>
    <x v="1"/>
    <m/>
    <n v="175000"/>
    <n v="6147647"/>
    <s v="Perrine Odier"/>
    <s v="oui "/>
    <x v="4"/>
    <s v="CONGO"/>
    <s v="o"/>
  </r>
  <r>
    <d v="2016-07-22T00:00:00"/>
    <s v="Taxi Maison-Bureau"/>
    <x v="0"/>
    <x v="3"/>
    <m/>
    <n v="1000"/>
    <n v="6146647"/>
    <s v="i23c"/>
    <s v="Décharge"/>
    <x v="3"/>
    <s v="CONGO"/>
    <m/>
  </r>
  <r>
    <d v="2016-07-22T00:00:00"/>
    <s v="Repas"/>
    <x v="8"/>
    <x v="3"/>
    <m/>
    <n v="1500"/>
    <n v="6145147"/>
    <s v="i23c"/>
    <s v="Décharge"/>
    <x v="4"/>
    <s v="CONGO"/>
    <s v="o"/>
  </r>
  <r>
    <d v="2016-07-22T00:00:00"/>
    <s v="Taxi Bureau-La gare-Mongali"/>
    <x v="0"/>
    <x v="3"/>
    <m/>
    <n v="2000"/>
    <n v="6143147"/>
    <s v="i23c"/>
    <s v="Décharge"/>
    <x v="3"/>
    <s v="CONGO"/>
    <m/>
  </r>
  <r>
    <d v="2016-07-22T00:00:00"/>
    <s v="Achat Serviette de toilette (pour invité PALF)"/>
    <x v="6"/>
    <x v="2"/>
    <m/>
    <n v="5000"/>
    <n v="6138147"/>
    <s v="i23c"/>
    <s v="oui"/>
    <x v="3"/>
    <s v="CONGO"/>
    <s v="o"/>
  </r>
  <r>
    <d v="2016-07-22T00:00:00"/>
    <s v="Taxi Mongali-Bureau-Maison"/>
    <x v="0"/>
    <x v="3"/>
    <m/>
    <n v="2000"/>
    <n v="6136147"/>
    <s v="i23c"/>
    <s v="Décharge"/>
    <x v="3"/>
    <s v="CONGO"/>
    <m/>
  </r>
  <r>
    <d v="2016-07-22T00:00:00"/>
    <s v="IPC &gt; Bureau"/>
    <x v="0"/>
    <x v="1"/>
    <m/>
    <n v="1000"/>
    <n v="6135147"/>
    <s v="Mésange"/>
    <s v="Décharge"/>
    <x v="3"/>
    <s v="CONGO"/>
    <m/>
  </r>
  <r>
    <d v="2016-07-22T00:00:00"/>
    <s v="Bureau&gt; IPC"/>
    <x v="0"/>
    <x v="1"/>
    <m/>
    <n v="1000"/>
    <n v="6134147"/>
    <s v="Mésange"/>
    <s v="Décharge"/>
    <x v="3"/>
    <s v="CONGO"/>
    <m/>
  </r>
  <r>
    <d v="2016-07-22T00:00:00"/>
    <s v="IPC &gt; Bureau"/>
    <x v="0"/>
    <x v="1"/>
    <m/>
    <n v="1000"/>
    <n v="6133147"/>
    <s v="Mésange"/>
    <s v="Décharge"/>
    <x v="3"/>
    <s v="CONGO"/>
    <m/>
  </r>
  <r>
    <d v="2016-07-24T00:00:00"/>
    <s v="Commande bureaux / Tablette"/>
    <x v="6"/>
    <x v="2"/>
    <m/>
    <n v="6000"/>
    <n v="6127147"/>
    <s v="i73x"/>
    <s v="Décharge"/>
    <x v="3"/>
    <s v="CONGO"/>
    <s v="o"/>
  </r>
  <r>
    <d v="2016-07-25T00:00:00"/>
    <s v="Domicile-Bureau"/>
    <x v="0"/>
    <x v="1"/>
    <m/>
    <n v="300"/>
    <n v="6126847"/>
    <s v="Blondel"/>
    <s v="16.Blo.07.0002"/>
    <x v="3"/>
    <s v="CONGO"/>
    <m/>
  </r>
  <r>
    <d v="2016-07-25T00:00:00"/>
    <s v="Bureau-Domicile"/>
    <x v="0"/>
    <x v="1"/>
    <m/>
    <n v="300"/>
    <n v="6126547"/>
    <s v="Blondel"/>
    <s v="16.Blo.07.0002"/>
    <x v="3"/>
    <s v="CONGO"/>
    <m/>
  </r>
  <r>
    <d v="2016-07-25T00:00:00"/>
    <s v="Taxi Maison-Bureau"/>
    <x v="0"/>
    <x v="3"/>
    <m/>
    <n v="1000"/>
    <n v="6125547"/>
    <s v="i23c"/>
    <s v="Décharge"/>
    <x v="3"/>
    <s v="CONGO"/>
    <m/>
  </r>
  <r>
    <d v="2016-07-25T00:00:00"/>
    <s v="Repas"/>
    <x v="8"/>
    <x v="3"/>
    <m/>
    <n v="1500"/>
    <n v="6124047"/>
    <s v="i23c"/>
    <s v="Décharge"/>
    <x v="4"/>
    <s v="CONGO"/>
    <s v="o"/>
  </r>
  <r>
    <d v="2016-07-25T00:00:00"/>
    <s v="Taxi Bureau-Maison"/>
    <x v="0"/>
    <x v="3"/>
    <m/>
    <n v="1000"/>
    <n v="6123047"/>
    <s v="i23c"/>
    <s v="Décharge"/>
    <x v="3"/>
    <s v="CONGO"/>
    <m/>
  </r>
  <r>
    <d v="2016-07-25T00:00:00"/>
    <s v="PALF/TAF/PALF"/>
    <x v="0"/>
    <x v="1"/>
    <m/>
    <n v="2000"/>
    <n v="6121047"/>
    <s v="Junior"/>
    <s v="Décharge"/>
    <x v="3"/>
    <s v="CONGO"/>
    <m/>
  </r>
  <r>
    <d v="2016-07-25T00:00:00"/>
    <s v="PALF/Aeroport/PALF"/>
    <x v="0"/>
    <x v="1"/>
    <m/>
    <n v="2000"/>
    <n v="6119047"/>
    <s v="Junior"/>
    <s v="Décharge"/>
    <x v="3"/>
    <s v="CONGO"/>
    <m/>
  </r>
  <r>
    <d v="2016-07-25T00:00:00"/>
    <s v="Netoyage des draps PALF"/>
    <x v="6"/>
    <x v="2"/>
    <m/>
    <n v="6000"/>
    <n v="6113047"/>
    <s v="i73x"/>
    <s v="oui"/>
    <x v="3"/>
    <s v="CONGO"/>
    <s v="o"/>
  </r>
  <r>
    <d v="2016-07-25T00:00:00"/>
    <s v="Netoyage serviette PALF"/>
    <x v="6"/>
    <x v="2"/>
    <m/>
    <n v="1500"/>
    <n v="6111547"/>
    <s v="i73x"/>
    <s v="oui"/>
    <x v="3"/>
    <s v="CONGO"/>
    <s v="o"/>
  </r>
  <r>
    <d v="2016-07-25T00:00:00"/>
    <s v="Bureau /Marche poto-poto"/>
    <x v="0"/>
    <x v="3"/>
    <m/>
    <n v="1000"/>
    <n v="6110547"/>
    <s v="i73x"/>
    <s v="Décharge"/>
    <x v="3"/>
    <s v="CONGO"/>
    <m/>
  </r>
  <r>
    <d v="2016-07-25T00:00:00"/>
    <s v="Achat Lamp de Bureau"/>
    <x v="6"/>
    <x v="2"/>
    <m/>
    <n v="18000"/>
    <n v="6092547"/>
    <s v="i73x"/>
    <s v="oui"/>
    <x v="3"/>
    <s v="CONGO"/>
    <s v="o"/>
  </r>
  <r>
    <d v="2016-07-25T00:00:00"/>
    <s v="Marche poto-poto/Bureau"/>
    <x v="0"/>
    <x v="3"/>
    <m/>
    <n v="1000"/>
    <n v="6091547"/>
    <s v="i73x"/>
    <s v="Décharge"/>
    <x v="3"/>
    <s v="CONGO"/>
    <m/>
  </r>
  <r>
    <d v="2016-07-25T00:00:00"/>
    <s v="Bureau/Mfilou chez le menuisier"/>
    <x v="0"/>
    <x v="3"/>
    <m/>
    <n v="1500"/>
    <n v="6090047"/>
    <s v="i73x"/>
    <s v="Décharge"/>
    <x v="3"/>
    <s v="CONGO"/>
    <m/>
  </r>
  <r>
    <d v="2016-07-26T00:00:00"/>
    <s v="office&gt; MEFDDE Conseiller , DG, DFAP&gt; WCS&gt; MEFDDE&gt; Office"/>
    <x v="0"/>
    <x v="0"/>
    <m/>
    <n v="4000"/>
    <n v="6086047"/>
    <s v="Perrine Odier"/>
    <s v="non"/>
    <x v="3"/>
    <s v="CONGO"/>
    <m/>
  </r>
  <r>
    <d v="2016-07-26T00:00:00"/>
    <s v="Office &gt; aéroport &gt; office pour aller chercher Broll Juriste GABON CONSERVATION-Justice"/>
    <x v="0"/>
    <x v="0"/>
    <m/>
    <n v="2000"/>
    <n v="6084047"/>
    <s v="Perrine Odier"/>
    <s v="non"/>
    <x v="3"/>
    <s v="CONGO"/>
    <m/>
  </r>
  <r>
    <d v="2016-07-26T00:00:00"/>
    <s v="Bureau-inspection de travail-bureau"/>
    <x v="0"/>
    <x v="1"/>
    <m/>
    <n v="2000"/>
    <n v="6082047"/>
    <s v="Bérényce"/>
    <s v="16.MIA.07.0001"/>
    <x v="3"/>
    <s v="CONGO"/>
    <m/>
  </r>
  <r>
    <d v="2016-07-26T00:00:00"/>
    <s v="Domicile-Bureau"/>
    <x v="0"/>
    <x v="1"/>
    <m/>
    <n v="300"/>
    <n v="6081747"/>
    <s v="Blondel"/>
    <s v="16.Blo.07.0002"/>
    <x v="3"/>
    <s v="CONGO"/>
    <m/>
  </r>
  <r>
    <d v="2016-07-26T00:00:00"/>
    <s v="Bureau-Espace Trait."/>
    <x v="0"/>
    <x v="1"/>
    <m/>
    <n v="1000"/>
    <n v="6080747"/>
    <s v="Blondel"/>
    <s v="16.Blo.07.0002"/>
    <x v="3"/>
    <s v="CONGO"/>
    <m/>
  </r>
  <r>
    <d v="2016-07-26T00:00:00"/>
    <s v="Espace Trait.-Bureau"/>
    <x v="0"/>
    <x v="1"/>
    <m/>
    <n v="1000"/>
    <n v="6079747"/>
    <s v="Blondel"/>
    <s v="16.Blo.07.0002"/>
    <x v="3"/>
    <s v="CONGO"/>
    <m/>
  </r>
  <r>
    <d v="2016-07-26T00:00:00"/>
    <s v="Bureau-Domicile"/>
    <x v="0"/>
    <x v="1"/>
    <m/>
    <n v="300"/>
    <n v="6079447"/>
    <s v="Blondel"/>
    <s v="16.Blo.07.0002"/>
    <x v="3"/>
    <s v="CONGO"/>
    <m/>
  </r>
  <r>
    <d v="2016-07-26T00:00:00"/>
    <s v="Taxi Maison-Bureau"/>
    <x v="0"/>
    <x v="3"/>
    <m/>
    <n v="1000"/>
    <n v="6078447"/>
    <s v="i23c"/>
    <s v="Décharge"/>
    <x v="3"/>
    <s v="CONGO"/>
    <m/>
  </r>
  <r>
    <d v="2016-07-26T00:00:00"/>
    <s v="Taxi Bureau-Marché Lycée (souspicion lieu de déposition d'ivoire)-Bureau"/>
    <x v="0"/>
    <x v="3"/>
    <m/>
    <n v="6500"/>
    <n v="6071947"/>
    <s v="i23c"/>
    <s v="Décharge"/>
    <x v="3"/>
    <s v="CONGO"/>
    <s v="o"/>
  </r>
  <r>
    <d v="2016-07-26T00:00:00"/>
    <s v="Repas"/>
    <x v="8"/>
    <x v="3"/>
    <m/>
    <n v="1500"/>
    <n v="6070447"/>
    <s v="i23c"/>
    <s v="Décharge"/>
    <x v="4"/>
    <s v="CONGO"/>
    <s v="o"/>
  </r>
  <r>
    <d v="2016-07-26T00:00:00"/>
    <s v="Taxi Bureau-Maison"/>
    <x v="0"/>
    <x v="3"/>
    <m/>
    <n v="1000"/>
    <n v="6069447"/>
    <s v="i23c"/>
    <s v="Décharge"/>
    <x v="3"/>
    <s v="CONGO"/>
    <m/>
  </r>
  <r>
    <d v="2016-07-26T00:00:00"/>
    <s v="PALF/DFAP/PALF"/>
    <x v="0"/>
    <x v="1"/>
    <m/>
    <n v="2000"/>
    <n v="6067447"/>
    <s v="Junior"/>
    <s v="Décharge"/>
    <x v="3"/>
    <s v="CONGO"/>
    <m/>
  </r>
  <r>
    <d v="2016-07-26T00:00:00"/>
    <s v="Achat multi-prise de Bureau"/>
    <x v="6"/>
    <x v="2"/>
    <m/>
    <n v="1500"/>
    <n v="6065947"/>
    <s v="i73x"/>
    <s v="Oui"/>
    <x v="3"/>
    <s v="CONGO"/>
    <s v="o"/>
  </r>
  <r>
    <d v="2016-07-27T00:00:00"/>
    <s v="Virement salaire Juillet 2016-Mésange"/>
    <x v="8"/>
    <x v="1"/>
    <m/>
    <n v="305000"/>
    <n v="5760947"/>
    <s v="UBA"/>
    <n v="86"/>
    <x v="4"/>
    <s v="CONGO"/>
    <s v="o"/>
  </r>
  <r>
    <d v="2016-07-27T00:00:00"/>
    <s v="Virement salaire Juillet 2016-Bérényce"/>
    <x v="8"/>
    <x v="1"/>
    <m/>
    <n v="190000"/>
    <n v="5570947"/>
    <s v="UBA"/>
    <n v="87"/>
    <x v="4"/>
    <s v="CONGO"/>
    <s v="o"/>
  </r>
  <r>
    <d v="2016-07-27T00:00:00"/>
    <s v="Virement salaire Juillet 2016-Stirve"/>
    <x v="8"/>
    <x v="0"/>
    <m/>
    <n v="450000"/>
    <n v="5120947"/>
    <s v="UBA"/>
    <n v="88"/>
    <x v="4"/>
    <s v="CONGO"/>
    <s v="o"/>
  </r>
  <r>
    <d v="2016-07-27T00:00:00"/>
    <s v="Virement salaire Juillet 2016-i6"/>
    <x v="8"/>
    <x v="3"/>
    <m/>
    <n v="180000"/>
    <n v="4940947"/>
    <s v="UBA"/>
    <n v="89"/>
    <x v="4"/>
    <s v="CONGO"/>
    <s v="o"/>
  </r>
  <r>
    <d v="2016-07-27T00:00:00"/>
    <s v="Virement salaire Juillet 2016-Junior"/>
    <x v="8"/>
    <x v="1"/>
    <m/>
    <n v="166755"/>
    <n v="4774192"/>
    <s v="UBA"/>
    <n v="90"/>
    <x v="4"/>
    <s v="CONGO"/>
    <s v="o"/>
  </r>
  <r>
    <d v="2016-07-27T00:00:00"/>
    <s v="office&gt;WCS rendez-vous Destin et Zanne&gt; Office"/>
    <x v="0"/>
    <x v="0"/>
    <m/>
    <n v="2000"/>
    <n v="4772192"/>
    <s v="Perrine Odier"/>
    <s v="non"/>
    <x v="3"/>
    <s v="CONGO"/>
    <m/>
  </r>
  <r>
    <d v="2016-07-27T00:00:00"/>
    <s v="Allocation Broll ration 10000 X 12 jours"/>
    <x v="3"/>
    <x v="1"/>
    <m/>
    <n v="120000"/>
    <n v="4652192"/>
    <s v="Perrine Odier"/>
    <s v="oui"/>
    <x v="2"/>
    <s v="CONGO"/>
    <s v="o"/>
  </r>
  <r>
    <d v="2016-07-27T00:00:00"/>
    <s v="Bureau-UBA-bureau"/>
    <x v="0"/>
    <x v="1"/>
    <m/>
    <n v="2000"/>
    <n v="4650192"/>
    <s v="Bérényce"/>
    <s v="16.MIA.07.0001"/>
    <x v="3"/>
    <s v="CONGO"/>
    <m/>
  </r>
  <r>
    <d v="2016-07-27T00:00:00"/>
    <s v="Domicile-Bureau"/>
    <x v="0"/>
    <x v="1"/>
    <m/>
    <n v="300"/>
    <n v="4649892"/>
    <s v="Blondel"/>
    <s v="16.Blo.07.0002"/>
    <x v="3"/>
    <s v="CONGO"/>
    <m/>
  </r>
  <r>
    <d v="2016-07-27T00:00:00"/>
    <s v="Bureau-Domicile"/>
    <x v="0"/>
    <x v="1"/>
    <m/>
    <n v="300"/>
    <n v="4649592"/>
    <s v="Blondel"/>
    <s v="16.Blo.07.0002"/>
    <x v="3"/>
    <s v="CONGO"/>
    <m/>
  </r>
  <r>
    <d v="2016-07-27T00:00:00"/>
    <s v="Taxi Maison-Bureau"/>
    <x v="0"/>
    <x v="3"/>
    <m/>
    <n v="1000"/>
    <n v="4648592"/>
    <s v="i23c"/>
    <s v="Décharge"/>
    <x v="3"/>
    <s v="CONGO"/>
    <m/>
  </r>
  <r>
    <d v="2016-07-27T00:00:00"/>
    <s v="Repas"/>
    <x v="8"/>
    <x v="3"/>
    <m/>
    <n v="1500"/>
    <n v="4647092"/>
    <s v="i23c"/>
    <s v="Décharge"/>
    <x v="4"/>
    <s v="CONGO"/>
    <s v="o"/>
  </r>
  <r>
    <d v="2016-07-27T00:00:00"/>
    <s v="Taxi Bureau-Maison"/>
    <x v="0"/>
    <x v="3"/>
    <m/>
    <n v="1000"/>
    <n v="4646092"/>
    <s v="i23c"/>
    <s v="Décharge"/>
    <x v="3"/>
    <s v="CONGO"/>
    <m/>
  </r>
  <r>
    <d v="2016-07-27T00:00:00"/>
    <s v="Bureau-Palais de justice"/>
    <x v="0"/>
    <x v="1"/>
    <m/>
    <n v="1000"/>
    <n v="4645092"/>
    <s v="Herick"/>
    <s v="Décharge"/>
    <x v="3"/>
    <s v="CONGO"/>
    <m/>
  </r>
  <r>
    <d v="2016-07-27T00:00:00"/>
    <s v="Palais de justice-Bureau"/>
    <x v="0"/>
    <x v="1"/>
    <m/>
    <n v="1000"/>
    <n v="4644092"/>
    <s v="Herick"/>
    <s v="Décharge"/>
    <x v="3"/>
    <s v="CONGO"/>
    <m/>
  </r>
  <r>
    <d v="2016-07-27T00:00:00"/>
    <s v="Food"/>
    <x v="8"/>
    <x v="1"/>
    <m/>
    <n v="1000"/>
    <n v="4643092"/>
    <s v="Herick"/>
    <s v="Décharge"/>
    <x v="4"/>
    <s v="CONGO"/>
    <s v="o"/>
  </r>
  <r>
    <d v="2016-07-27T00:00:00"/>
    <s v="Bureau-Domicile"/>
    <x v="0"/>
    <x v="1"/>
    <m/>
    <n v="150"/>
    <n v="4642942"/>
    <s v="Herick"/>
    <s v="Décharge"/>
    <x v="3"/>
    <s v="CONGO"/>
    <m/>
  </r>
  <r>
    <d v="2016-07-27T00:00:00"/>
    <s v="Burea-Marché total"/>
    <x v="0"/>
    <x v="4"/>
    <m/>
    <n v="1000"/>
    <n v="4641942"/>
    <s v="Evariste"/>
    <s v="Décharge"/>
    <x v="3"/>
    <s v="CONGO"/>
    <m/>
  </r>
  <r>
    <d v="2016-07-27T00:00:00"/>
    <s v="Marché total-Bureau"/>
    <x v="0"/>
    <x v="4"/>
    <m/>
    <n v="1000"/>
    <n v="4640942"/>
    <s v="Evariste"/>
    <s v="Décharge"/>
    <x v="3"/>
    <s v="CONGO"/>
    <m/>
  </r>
  <r>
    <d v="2016-07-27T00:00:00"/>
    <s v="Réliure des rapports 2016-2015 et 2016"/>
    <x v="6"/>
    <x v="2"/>
    <m/>
    <n v="12000"/>
    <n v="4628942"/>
    <s v="Evariste"/>
    <s v="oui"/>
    <x v="3"/>
    <s v="CONGO"/>
    <s v="o"/>
  </r>
  <r>
    <d v="2016-07-27T00:00:00"/>
    <s v="Bureau /direction MTN"/>
    <x v="0"/>
    <x v="3"/>
    <m/>
    <n v="1000"/>
    <n v="4627942"/>
    <s v="i73x"/>
    <s v="Décharge"/>
    <x v="3"/>
    <s v="CONGO"/>
    <m/>
  </r>
  <r>
    <d v="2016-07-27T00:00:00"/>
    <s v="Achat carte SIM de Brole"/>
    <x v="6"/>
    <x v="2"/>
    <m/>
    <n v="300"/>
    <n v="4627642"/>
    <s v="i73x"/>
    <s v="oui"/>
    <x v="3"/>
    <s v="CONGO"/>
    <s v="o"/>
  </r>
  <r>
    <d v="2016-07-27T00:00:00"/>
    <s v="Direction MTN/Bureau"/>
    <x v="0"/>
    <x v="3"/>
    <m/>
    <n v="1000"/>
    <n v="4626642"/>
    <s v="i73x"/>
    <s v="Décharge"/>
    <x v="3"/>
    <s v="CONGO"/>
    <m/>
  </r>
  <r>
    <d v="2016-07-27T00:00:00"/>
    <s v="Achat savon pour le bureau"/>
    <x v="6"/>
    <x v="2"/>
    <m/>
    <n v="1600"/>
    <n v="4625042"/>
    <s v="i73x"/>
    <s v="Décharge"/>
    <x v="3"/>
    <s v="CONGO"/>
    <s v="o"/>
  </r>
  <r>
    <d v="2016-07-28T00:00:00"/>
    <s v="Frais virement salaires Juillet"/>
    <x v="7"/>
    <x v="2"/>
    <m/>
    <n v="10701"/>
    <n v="4614341"/>
    <s v="UBA"/>
    <n v="91"/>
    <x v="2"/>
    <s v="CONGO"/>
    <s v="o"/>
  </r>
  <r>
    <d v="2016-07-28T00:00:00"/>
    <s v="taxi Office &gt; Moukondo ASPINALL Foundation &gt; Office rencontre avec Berthin"/>
    <x v="0"/>
    <x v="0"/>
    <m/>
    <n v="2000"/>
    <n v="4612341"/>
    <s v="Perrine Odier"/>
    <s v="non"/>
    <x v="3"/>
    <s v="CONGO"/>
    <m/>
  </r>
  <r>
    <d v="2016-07-28T00:00:00"/>
    <s v="office &gt; PCR Place &gt;office pour échanger sur le transfert de matériel (don)"/>
    <x v="0"/>
    <x v="0"/>
    <m/>
    <n v="1000"/>
    <n v="4611341"/>
    <s v="Perrine Odier"/>
    <s v="non"/>
    <x v="3"/>
    <s v="CONGO"/>
    <m/>
  </r>
  <r>
    <d v="2016-07-28T00:00:00"/>
    <s v="Bureau-DFAP-bureau"/>
    <x v="0"/>
    <x v="1"/>
    <m/>
    <n v="2000"/>
    <n v="4609341"/>
    <s v="Bérényce"/>
    <s v="16.MIA.07.0001"/>
    <x v="3"/>
    <s v="CONGO"/>
    <m/>
  </r>
  <r>
    <d v="2016-07-28T00:00:00"/>
    <s v="Domicile-Bureau"/>
    <x v="0"/>
    <x v="1"/>
    <m/>
    <n v="300"/>
    <n v="4609041"/>
    <s v="Blondel"/>
    <s v="16.Blo.07.0002"/>
    <x v="3"/>
    <s v="CONGO"/>
    <m/>
  </r>
  <r>
    <d v="2016-07-28T00:00:00"/>
    <s v="Repas"/>
    <x v="8"/>
    <x v="1"/>
    <m/>
    <n v="1000"/>
    <n v="4608041"/>
    <s v="Blondel"/>
    <s v="16.Blo.07.0003"/>
    <x v="4"/>
    <s v="CONGO"/>
    <s v="o"/>
  </r>
  <r>
    <d v="2016-07-28T00:00:00"/>
    <s v="Bureau-Domicile"/>
    <x v="0"/>
    <x v="1"/>
    <m/>
    <n v="300"/>
    <n v="4607741"/>
    <s v="Blondel"/>
    <s v="16.Blo.07.0002"/>
    <x v="3"/>
    <s v="CONGO"/>
    <m/>
  </r>
  <r>
    <d v="2016-07-28T00:00:00"/>
    <s v="Taxi Maison-Bureau"/>
    <x v="0"/>
    <x v="3"/>
    <m/>
    <n v="1000"/>
    <n v="4606741"/>
    <s v="i23c"/>
    <s v="Décharge"/>
    <x v="3"/>
    <s v="CONGO"/>
    <m/>
  </r>
  <r>
    <d v="2016-07-28T00:00:00"/>
    <s v="Repas"/>
    <x v="8"/>
    <x v="3"/>
    <m/>
    <n v="1500"/>
    <n v="4605241"/>
    <s v="i23c"/>
    <s v="Décharge"/>
    <x v="4"/>
    <s v="CONGO"/>
    <s v="o"/>
  </r>
  <r>
    <d v="2016-07-28T00:00:00"/>
    <s v="Taxi Bureau-Maison"/>
    <x v="0"/>
    <x v="3"/>
    <m/>
    <n v="1000"/>
    <n v="4604241"/>
    <s v="i23c"/>
    <s v="Décharge"/>
    <x v="3"/>
    <s v="CONGO"/>
    <m/>
  </r>
  <r>
    <d v="2016-07-28T00:00:00"/>
    <s v="Domicile-Bureau"/>
    <x v="0"/>
    <x v="1"/>
    <m/>
    <n v="150"/>
    <n v="4604091"/>
    <s v="Herick"/>
    <s v="Décharge"/>
    <x v="3"/>
    <s v="CONGO"/>
    <m/>
  </r>
  <r>
    <d v="2016-07-28T00:00:00"/>
    <s v="Food"/>
    <x v="8"/>
    <x v="1"/>
    <m/>
    <n v="1000"/>
    <n v="4603091"/>
    <s v="Herick"/>
    <s v="Décharge"/>
    <x v="4"/>
    <s v="CONGO"/>
    <s v="o"/>
  </r>
  <r>
    <d v="2016-07-28T00:00:00"/>
    <s v="Bureau-Domicile"/>
    <x v="0"/>
    <x v="1"/>
    <m/>
    <n v="150"/>
    <n v="4602941"/>
    <s v="Herick"/>
    <s v="Décharge"/>
    <x v="3"/>
    <s v="CONGO"/>
    <m/>
  </r>
  <r>
    <d v="2016-07-29T00:00:00"/>
    <s v="Frais de tenue de compte Juillet"/>
    <x v="7"/>
    <x v="2"/>
    <m/>
    <n v="8564"/>
    <n v="4594377"/>
    <s v="UBA"/>
    <n v="92"/>
    <x v="2"/>
    <s v="CONGO"/>
    <s v="o"/>
  </r>
  <r>
    <d v="2016-07-29T00:00:00"/>
    <s v="3 Reliure"/>
    <x v="6"/>
    <x v="2"/>
    <m/>
    <n v="3000"/>
    <n v="4591377"/>
    <s v="Bérényce"/>
    <s v="16.MIA.07.0007"/>
    <x v="3"/>
    <s v="CONGO"/>
    <s v="o"/>
  </r>
  <r>
    <d v="2016-07-29T00:00:00"/>
    <s v="Domicile-Bureau"/>
    <x v="0"/>
    <x v="1"/>
    <m/>
    <n v="300"/>
    <n v="4591077"/>
    <s v="Blondel"/>
    <s v="16.Blo.07.0002"/>
    <x v="3"/>
    <s v="CONGO"/>
    <m/>
  </r>
  <r>
    <d v="2016-07-29T00:00:00"/>
    <s v="Bureau-Domicile"/>
    <x v="0"/>
    <x v="1"/>
    <m/>
    <n v="300"/>
    <n v="4590777"/>
    <s v="Blondel"/>
    <s v="16.Blo.07.0002"/>
    <x v="3"/>
    <s v="CONGO"/>
    <m/>
  </r>
  <r>
    <d v="2016-07-29T00:00:00"/>
    <s v="Domicile-Bureau"/>
    <x v="0"/>
    <x v="1"/>
    <m/>
    <n v="150"/>
    <n v="4590627"/>
    <s v="Herick"/>
    <s v="Décharge"/>
    <x v="3"/>
    <s v="CONGO"/>
    <m/>
  </r>
  <r>
    <d v="2016-07-29T00:00:00"/>
    <s v="Food"/>
    <x v="8"/>
    <x v="1"/>
    <m/>
    <n v="1000"/>
    <n v="4589627"/>
    <s v="Herick"/>
    <s v="Décharge"/>
    <x v="4"/>
    <s v="CONGO"/>
    <s v="o"/>
  </r>
  <r>
    <d v="2016-07-29T00:00:00"/>
    <s v="Bureau-Palais de justice"/>
    <x v="0"/>
    <x v="1"/>
    <m/>
    <n v="1000"/>
    <n v="4588627"/>
    <s v="Herick"/>
    <s v="Décharge"/>
    <x v="3"/>
    <s v="CONGO"/>
    <m/>
  </r>
  <r>
    <d v="2016-07-29T00:00:00"/>
    <s v="Palais de justice-Bureau"/>
    <x v="0"/>
    <x v="1"/>
    <m/>
    <n v="1000"/>
    <n v="4587627"/>
    <s v="Herick"/>
    <s v="Décharge"/>
    <x v="3"/>
    <s v="CONGO"/>
    <m/>
  </r>
  <r>
    <d v="2016-07-29T00:00:00"/>
    <s v="Bureau-Domicile"/>
    <x v="0"/>
    <x v="1"/>
    <m/>
    <n v="150"/>
    <n v="4587477"/>
    <s v="Herick"/>
    <s v="Décharge"/>
    <x v="3"/>
    <s v="CONGO"/>
    <m/>
  </r>
  <r>
    <d v="2016-07-29T00:00:00"/>
    <s v="Bureau-ESTV"/>
    <x v="0"/>
    <x v="4"/>
    <m/>
    <n v="1000"/>
    <n v="4586477"/>
    <s v="Evariste"/>
    <s v="Décharge"/>
    <x v="3"/>
    <s v="CONGO"/>
    <m/>
  </r>
  <r>
    <d v="2016-07-29T00:00:00"/>
    <s v="ESTV-Bureau"/>
    <x v="0"/>
    <x v="4"/>
    <m/>
    <n v="1000"/>
    <n v="4585477"/>
    <s v="Evariste"/>
    <s v="Décharge"/>
    <x v="3"/>
    <s v="CONGO"/>
    <m/>
  </r>
  <r>
    <d v="2016-08-01T00:00:00"/>
    <s v="SMS/charges July 2016"/>
    <x v="7"/>
    <x v="2"/>
    <m/>
    <n v="2378"/>
    <n v="4583099"/>
    <s v="UBA"/>
    <n v="93"/>
    <x v="2"/>
    <s v="CONGO"/>
    <s v="o"/>
  </r>
  <r>
    <d v="2016-08-01T00:00:00"/>
    <s v="AGIOS DU 30/06/16 AU 31/07/16"/>
    <x v="7"/>
    <x v="2"/>
    <m/>
    <n v="3555"/>
    <n v="4579544"/>
    <s v="BCI"/>
    <s v="Relevé"/>
    <x v="2"/>
    <s v="CONGO"/>
    <s v="o"/>
  </r>
  <r>
    <d v="2016-08-01T00:00:00"/>
    <s v="bureau-Interpol"/>
    <x v="0"/>
    <x v="1"/>
    <m/>
    <n v="1000"/>
    <n v="4578544"/>
    <s v="Mésange"/>
    <s v="Décharge"/>
    <x v="3"/>
    <s v="CONGO"/>
    <s v="o"/>
  </r>
  <r>
    <d v="2016-08-01T00:00:00"/>
    <s v="Interpol-UBA ( pour verifier les boutiques voisines concernant l'imprimande)"/>
    <x v="0"/>
    <x v="1"/>
    <m/>
    <n v="1000"/>
    <n v="4577544"/>
    <s v="Mésange"/>
    <s v="Décharge"/>
    <x v="3"/>
    <s v="CONGO"/>
    <s v="o"/>
  </r>
  <r>
    <d v="2016-08-01T00:00:00"/>
    <s v="UBA-gare"/>
    <x v="0"/>
    <x v="1"/>
    <m/>
    <n v="500"/>
    <n v="4577044"/>
    <s v="Mésange"/>
    <s v="Décharge"/>
    <x v="3"/>
    <s v="CONGO"/>
    <s v="o"/>
  </r>
  <r>
    <d v="2016-08-01T00:00:00"/>
    <s v="Gare-bureau"/>
    <x v="0"/>
    <x v="1"/>
    <m/>
    <n v="1000"/>
    <n v="4576044"/>
    <s v="Mésange"/>
    <s v="Décharge"/>
    <x v="3"/>
    <s v="CONGO"/>
    <s v="o"/>
  </r>
  <r>
    <d v="2016-08-01T00:00:00"/>
    <s v="Domicile-Bureau"/>
    <x v="0"/>
    <x v="1"/>
    <m/>
    <n v="300"/>
    <n v="4575744"/>
    <s v="Blondel"/>
    <s v="16.Blo.08.0001"/>
    <x v="3"/>
    <s v="CONGO"/>
    <m/>
  </r>
  <r>
    <d v="2016-08-01T00:00:00"/>
    <s v="Bureau-Aspinall"/>
    <x v="0"/>
    <x v="1"/>
    <m/>
    <n v="1000"/>
    <n v="4574744"/>
    <s v="Blondel"/>
    <s v="16.Blo.08.0001"/>
    <x v="3"/>
    <s v="CONGO"/>
    <m/>
  </r>
  <r>
    <d v="2016-08-01T00:00:00"/>
    <s v="Aspinall-Bureau"/>
    <x v="0"/>
    <x v="1"/>
    <m/>
    <n v="1000"/>
    <n v="4573744"/>
    <s v="Blondel"/>
    <s v="16.Blo.08.0001"/>
    <x v="3"/>
    <s v="CONGO"/>
    <m/>
  </r>
  <r>
    <d v="2016-08-01T00:00:00"/>
    <s v="Bureau-Domicile"/>
    <x v="0"/>
    <x v="1"/>
    <m/>
    <n v="300"/>
    <n v="4573444"/>
    <s v="Blondel"/>
    <s v="16.Blo.08.0001"/>
    <x v="3"/>
    <s v="CONGO"/>
    <m/>
  </r>
  <r>
    <d v="2016-08-01T00:00:00"/>
    <s v="Taxi Maison-Bureau"/>
    <x v="0"/>
    <x v="3"/>
    <m/>
    <n v="1000"/>
    <n v="4572444"/>
    <s v="i23c"/>
    <s v="Décharge"/>
    <x v="3"/>
    <s v="CONGO"/>
    <m/>
  </r>
  <r>
    <d v="2016-08-01T00:00:00"/>
    <s v="Repas"/>
    <x v="8"/>
    <x v="3"/>
    <m/>
    <n v="1500"/>
    <n v="4570944"/>
    <s v="i23c"/>
    <s v="Décharge"/>
    <x v="3"/>
    <s v="CONGO"/>
    <s v="o"/>
  </r>
  <r>
    <d v="2016-08-01T00:00:00"/>
    <s v="Taxi Bureau-Maison"/>
    <x v="0"/>
    <x v="3"/>
    <m/>
    <n v="1000"/>
    <n v="4569944"/>
    <s v="i23c"/>
    <s v="Décharge"/>
    <x v="3"/>
    <s v="CONGO"/>
    <m/>
  </r>
  <r>
    <d v="2016-08-01T00:00:00"/>
    <s v=" Bureau-DR N°1"/>
    <x v="0"/>
    <x v="4"/>
    <m/>
    <n v="1000"/>
    <n v="4568944"/>
    <s v="Evariste"/>
    <s v="Décharge"/>
    <x v="3"/>
    <s v="CONGO"/>
    <m/>
  </r>
  <r>
    <d v="2016-08-01T00:00:00"/>
    <s v="DRN°1-Bureau"/>
    <x v="0"/>
    <x v="4"/>
    <m/>
    <n v="1000"/>
    <n v="4567944"/>
    <s v="Evariste"/>
    <s v="Décharge"/>
    <x v="3"/>
    <s v="CONGO"/>
    <m/>
  </r>
  <r>
    <d v="2016-08-01T00:00:00"/>
    <s v="Domicile-Bureau"/>
    <x v="0"/>
    <x v="1"/>
    <m/>
    <n v="150"/>
    <n v="4567794"/>
    <s v="Herick"/>
    <s v="Décharge"/>
    <x v="3"/>
    <s v="CONGO"/>
    <m/>
  </r>
  <r>
    <d v="2016-08-01T00:00:00"/>
    <s v="Food à Bzv &lt;Herick&gt;"/>
    <x v="8"/>
    <x v="1"/>
    <m/>
    <n v="1000"/>
    <n v="4566794"/>
    <s v="Herick"/>
    <s v="Décharge"/>
    <x v="3"/>
    <s v="CONGO"/>
    <s v="o"/>
  </r>
  <r>
    <d v="2016-08-01T00:00:00"/>
    <s v="Bureau-Domicile"/>
    <x v="0"/>
    <x v="1"/>
    <m/>
    <n v="150"/>
    <n v="4566644"/>
    <s v="Herick"/>
    <s v="Décharge"/>
    <x v="3"/>
    <s v="CONGO"/>
    <m/>
  </r>
  <r>
    <d v="2016-08-02T00:00:00"/>
    <s v="Bureau-Groupe Africain du Commerce"/>
    <x v="0"/>
    <x v="4"/>
    <m/>
    <n v="1000"/>
    <n v="4565644"/>
    <s v="Evariste"/>
    <s v="Décharge"/>
    <x v="3"/>
    <s v="CONGO"/>
    <m/>
  </r>
  <r>
    <d v="2016-08-02T00:00:00"/>
    <s v="Groupe Africain du Commerce-Ets. Victoria"/>
    <x v="0"/>
    <x v="4"/>
    <m/>
    <n v="1000"/>
    <n v="4564644"/>
    <s v="Evariste"/>
    <s v="Décharge"/>
    <x v="3"/>
    <s v="CONGO"/>
    <m/>
  </r>
  <r>
    <d v="2016-08-02T00:00:00"/>
    <s v="Ets. Victoria-Bureau"/>
    <x v="0"/>
    <x v="4"/>
    <m/>
    <n v="1000"/>
    <n v="4563644"/>
    <s v="Evariste"/>
    <s v="Décharge"/>
    <x v="3"/>
    <s v="CONGO"/>
    <m/>
  </r>
  <r>
    <d v="2016-08-02T00:00:00"/>
    <s v="Indemnité prestation Juillet-Odile"/>
    <x v="13"/>
    <x v="2"/>
    <m/>
    <n v="36000"/>
    <n v="4527644"/>
    <s v="Stirve "/>
    <n v="89"/>
    <x v="3"/>
    <s v="CONGO"/>
    <m/>
  </r>
  <r>
    <d v="2016-08-02T00:00:00"/>
    <s v="Bonus Juillet-i73x"/>
    <x v="10"/>
    <x v="3"/>
    <m/>
    <n v="15000"/>
    <n v="4512644"/>
    <s v="Stirve "/>
    <n v="93"/>
    <x v="3"/>
    <s v="CONGO"/>
    <m/>
  </r>
  <r>
    <d v="2016-08-02T00:00:00"/>
    <s v="Salaire Juillet-i73x"/>
    <x v="8"/>
    <x v="3"/>
    <m/>
    <n v="160000"/>
    <n v="4352644"/>
    <s v="Stirve "/>
    <n v="94"/>
    <x v="3"/>
    <s v="CONGO"/>
    <m/>
  </r>
  <r>
    <d v="2016-08-02T00:00:00"/>
    <s v="Taxis Bureau-UBA-Bureau: appro caisse PALF"/>
    <x v="0"/>
    <x v="0"/>
    <m/>
    <n v="2000"/>
    <n v="4350644"/>
    <s v="Stirve"/>
    <s v="Décharge"/>
    <x v="3"/>
    <s v="CONGO"/>
    <m/>
  </r>
  <r>
    <d v="2016-08-02T00:00:00"/>
    <s v="Bonus Juillet-Blondel"/>
    <x v="10"/>
    <x v="1"/>
    <m/>
    <n v="15000"/>
    <n v="4335644"/>
    <s v="Stirve "/>
    <n v="96"/>
    <x v="3"/>
    <s v="CONGO"/>
    <m/>
  </r>
  <r>
    <d v="2016-08-02T00:00:00"/>
    <s v="Bonus Juillet-Hérick"/>
    <x v="10"/>
    <x v="1"/>
    <m/>
    <n v="10000"/>
    <n v="4325644"/>
    <s v="Stirve "/>
    <n v="97"/>
    <x v="3"/>
    <s v="CONGO"/>
    <m/>
  </r>
  <r>
    <d v="2016-08-02T00:00:00"/>
    <s v="5 carnets de reçus de caisse"/>
    <x v="6"/>
    <x v="2"/>
    <m/>
    <n v="10000"/>
    <n v="4315644"/>
    <s v="Stirve "/>
    <s v="Oui"/>
    <x v="3"/>
    <s v="CONGO"/>
    <m/>
  </r>
  <r>
    <d v="2016-08-02T00:00:00"/>
    <s v="Bureau-wcs "/>
    <x v="0"/>
    <x v="1"/>
    <m/>
    <n v="1000"/>
    <n v="4314644"/>
    <s v="Mésange"/>
    <s v="Décharge"/>
    <x v="3"/>
    <s v="CONGO"/>
    <s v="o"/>
  </r>
  <r>
    <d v="2016-08-02T00:00:00"/>
    <s v="wcs-bureau"/>
    <x v="0"/>
    <x v="1"/>
    <m/>
    <n v="1000"/>
    <n v="4313644"/>
    <s v="Mésange"/>
    <s v="Décharge"/>
    <x v="3"/>
    <s v="CONGO"/>
    <s v="o"/>
  </r>
  <r>
    <d v="2016-08-02T00:00:00"/>
    <s v="Domicile-Bureau"/>
    <x v="0"/>
    <x v="1"/>
    <m/>
    <n v="300"/>
    <n v="4313344"/>
    <s v="Blondel"/>
    <s v="16.Blo.08.0001"/>
    <x v="3"/>
    <s v="CONGO"/>
    <m/>
  </r>
  <r>
    <d v="2016-08-02T00:00:00"/>
    <s v="Bureau-OCN"/>
    <x v="0"/>
    <x v="1"/>
    <m/>
    <n v="2000"/>
    <n v="4311344"/>
    <s v="Blondel"/>
    <s v="16.Blo.08.0001"/>
    <x v="3"/>
    <s v="CONGO"/>
    <m/>
  </r>
  <r>
    <d v="2016-08-02T00:00:00"/>
    <s v="OCN-TransAlima"/>
    <x v="0"/>
    <x v="1"/>
    <m/>
    <n v="1000"/>
    <n v="4310344"/>
    <s v="Blondel"/>
    <s v="16.Blo.08.0001"/>
    <x v="3"/>
    <s v="CONGO"/>
    <m/>
  </r>
  <r>
    <d v="2016-08-02T00:00:00"/>
    <s v="TransAlima-OCN"/>
    <x v="0"/>
    <x v="1"/>
    <m/>
    <n v="1000"/>
    <n v="4309344"/>
    <s v="Blondel"/>
    <s v="16.Blo.08.0001"/>
    <x v="3"/>
    <s v="CONGO"/>
    <m/>
  </r>
  <r>
    <d v="2016-08-02T00:00:00"/>
    <s v="Océan Nord-Bureau"/>
    <x v="0"/>
    <x v="1"/>
    <m/>
    <n v="2000"/>
    <n v="4307344"/>
    <s v="Blondel"/>
    <s v="16.Blo.08.0001"/>
    <x v="3"/>
    <s v="CONGO"/>
    <m/>
  </r>
  <r>
    <d v="2016-08-02T00:00:00"/>
    <s v="Taxi Maison-Bureau"/>
    <x v="0"/>
    <x v="3"/>
    <m/>
    <n v="1000"/>
    <n v="4306344"/>
    <s v="i23c"/>
    <s v="Décharge"/>
    <x v="3"/>
    <s v="CONGO"/>
    <m/>
  </r>
  <r>
    <d v="2016-08-02T00:00:00"/>
    <s v="Taxi Bureau-Aéroport-Bureau (renseignements sur le programme de vols pour pointe-noire)"/>
    <x v="0"/>
    <x v="3"/>
    <m/>
    <n v="2000"/>
    <n v="4304344"/>
    <s v="i23c"/>
    <s v="Décharge"/>
    <x v="3"/>
    <s v="CONGO"/>
    <m/>
  </r>
  <r>
    <d v="2016-08-02T00:00:00"/>
    <s v="Taxi Bureau-Aéroport-Bureau (Achat billet + Timbre pour pointe-noire)"/>
    <x v="0"/>
    <x v="3"/>
    <m/>
    <n v="2000"/>
    <n v="4302344"/>
    <s v="i23c"/>
    <s v="Décharge"/>
    <x v="3"/>
    <s v="CONGO"/>
    <m/>
  </r>
  <r>
    <d v="2016-08-02T00:00:00"/>
    <s v="Repas"/>
    <x v="8"/>
    <x v="3"/>
    <m/>
    <n v="1500"/>
    <n v="4300844"/>
    <s v="i23c"/>
    <s v="Décharge"/>
    <x v="3"/>
    <s v="CONGO"/>
    <s v="o"/>
  </r>
  <r>
    <d v="2016-08-02T00:00:00"/>
    <s v="Achat billet Bzv-Pointe-Noire (i23c)"/>
    <x v="1"/>
    <x v="3"/>
    <m/>
    <n v="35000"/>
    <n v="4265844"/>
    <s v="i23c"/>
    <s v="oui"/>
    <x v="3"/>
    <s v="CONGO"/>
    <s v="o"/>
  </r>
  <r>
    <d v="2016-08-02T00:00:00"/>
    <s v="Taxi Bureau-Maison"/>
    <x v="0"/>
    <x v="3"/>
    <m/>
    <n v="1000"/>
    <n v="4264844"/>
    <s v="i23c"/>
    <s v="Décharge"/>
    <x v="3"/>
    <s v="CONGO"/>
    <m/>
  </r>
  <r>
    <d v="2016-08-02T00:00:00"/>
    <s v="Bureau-wcs-bureau-aspinal-maison"/>
    <x v="0"/>
    <x v="1"/>
    <m/>
    <n v="4000"/>
    <n v="4260844"/>
    <s v="Bérényce"/>
    <s v="16.MIA.08.0001"/>
    <x v="3"/>
    <s v="CONGO"/>
    <m/>
  </r>
  <r>
    <d v="2016-08-02T00:00:00"/>
    <s v="Domicile-Bureau"/>
    <x v="0"/>
    <x v="1"/>
    <m/>
    <n v="150"/>
    <n v="4260694"/>
    <s v="Herick"/>
    <s v="Décharge"/>
    <x v="3"/>
    <s v="CONGO"/>
    <m/>
  </r>
  <r>
    <d v="2016-08-02T00:00:00"/>
    <s v="Food à Bzv &lt;Herick&gt;"/>
    <x v="8"/>
    <x v="1"/>
    <m/>
    <n v="1000"/>
    <n v="4259694"/>
    <s v="Herick"/>
    <s v="Décharge"/>
    <x v="3"/>
    <s v="CONGO"/>
    <s v="o"/>
  </r>
  <r>
    <d v="2016-08-02T00:00:00"/>
    <s v="Bureau-Domicile"/>
    <x v="0"/>
    <x v="1"/>
    <m/>
    <n v="150"/>
    <n v="4259544"/>
    <s v="Herick"/>
    <s v="Décharge"/>
    <x v="3"/>
    <s v="CONGO"/>
    <m/>
  </r>
  <r>
    <d v="2016-08-02T00:00:00"/>
    <s v="Achat billet pour Owando"/>
    <x v="0"/>
    <x v="1"/>
    <m/>
    <n v="10000"/>
    <n v="4249544"/>
    <s v="Herick"/>
    <s v="0308074573-63"/>
    <x v="3"/>
    <s v="CONGO"/>
    <s v="o"/>
  </r>
  <r>
    <d v="2016-08-02T00:00:00"/>
    <s v="Bureau/ Mikalou"/>
    <x v="0"/>
    <x v="3"/>
    <m/>
    <n v="1500"/>
    <n v="4248044"/>
    <s v="i73x"/>
    <s v="Décharge"/>
    <x v="3"/>
    <s v="CONGO"/>
    <m/>
  </r>
  <r>
    <d v="2016-08-02T00:00:00"/>
    <s v="Achat Billet Bus /Brazza-Ouesso"/>
    <x v="0"/>
    <x v="3"/>
    <m/>
    <n v="20000"/>
    <n v="4228044"/>
    <s v="i73x"/>
    <s v="OUI"/>
    <x v="3"/>
    <s v="CONGO"/>
    <s v="o"/>
  </r>
  <r>
    <d v="2016-08-02T00:00:00"/>
    <s v="Mikalou/ bureau"/>
    <x v="0"/>
    <x v="3"/>
    <m/>
    <n v="2000"/>
    <n v="4226044"/>
    <s v="i73x"/>
    <s v="Décharge"/>
    <x v="3"/>
    <s v="CONGO"/>
    <m/>
  </r>
  <r>
    <d v="2016-08-02T00:00:00"/>
    <s v="Counter chèque charges"/>
    <x v="7"/>
    <x v="2"/>
    <m/>
    <n v="4756"/>
    <n v="4221288"/>
    <s v="UBA"/>
    <n v="95"/>
    <x v="2"/>
    <s v="CONGO"/>
    <s v="o"/>
  </r>
  <r>
    <d v="2016-08-02T00:00:00"/>
    <s v="Achat billet Brazza-Owando"/>
    <x v="0"/>
    <x v="1"/>
    <m/>
    <n v="10000"/>
    <n v="4211288"/>
    <s v="Blondel"/>
    <s v="16.Blo.08.0001"/>
    <x v="3"/>
    <s v="CONGO"/>
    <s v="o"/>
  </r>
  <r>
    <d v="2016-08-03T00:00:00"/>
    <s v="Taxis Bureau-UBA-Bureau: appro caisse PALF"/>
    <x v="0"/>
    <x v="0"/>
    <m/>
    <n v="2000"/>
    <n v="4209288"/>
    <s v="Stirve"/>
    <s v="Décharge"/>
    <x v="3"/>
    <s v="CONGO"/>
    <m/>
  </r>
  <r>
    <d v="2016-08-03T00:00:00"/>
    <s v="taxi Perrine Office &gt; WCS &gt; Office, meeting avec Berthin et Mark pour le CTS"/>
    <x v="0"/>
    <x v="0"/>
    <m/>
    <n v="2000"/>
    <n v="4207288"/>
    <s v="Perrine Odier"/>
    <s v="Décharge"/>
    <x v="3"/>
    <s v="CONGO"/>
    <m/>
  </r>
  <r>
    <d v="2016-08-03T00:00:00"/>
    <s v="bureau-onemo"/>
    <x v="0"/>
    <x v="1"/>
    <m/>
    <n v="1500"/>
    <n v="4205788"/>
    <s v="Mésange"/>
    <s v="Décharge"/>
    <x v="3"/>
    <s v="CONGO"/>
    <s v="o"/>
  </r>
  <r>
    <d v="2016-08-03T00:00:00"/>
    <s v="Onemo-bureau"/>
    <x v="0"/>
    <x v="1"/>
    <m/>
    <n v="1500"/>
    <n v="4204288"/>
    <s v="Mésange"/>
    <s v="Décharge"/>
    <x v="3"/>
    <s v="CONGO"/>
    <s v="o"/>
  </r>
  <r>
    <d v="2016-08-03T00:00:00"/>
    <s v="OCN-Hotel"/>
    <x v="0"/>
    <x v="1"/>
    <m/>
    <n v="500"/>
    <n v="4203788"/>
    <s v="Blondel"/>
    <s v="16.Blo.08.0001"/>
    <x v="3"/>
    <s v="CONGO"/>
    <m/>
  </r>
  <r>
    <d v="2016-08-03T00:00:00"/>
    <s v="Hotel-Mson d'Arr"/>
    <x v="0"/>
    <x v="1"/>
    <m/>
    <n v="500"/>
    <n v="4203288"/>
    <s v="Blondel"/>
    <s v="16.Blo.08.0001"/>
    <x v="3"/>
    <s v="CONGO"/>
    <m/>
  </r>
  <r>
    <d v="2016-08-03T00:00:00"/>
    <s v="Mson d'Arr-DDEF"/>
    <x v="0"/>
    <x v="1"/>
    <m/>
    <n v="500"/>
    <n v="4202788"/>
    <s v="Blondel"/>
    <s v="16.Blo.08.0001"/>
    <x v="3"/>
    <s v="CONGO"/>
    <m/>
  </r>
  <r>
    <d v="2016-08-03T00:00:00"/>
    <s v="DDEF-Hotel"/>
    <x v="0"/>
    <x v="1"/>
    <m/>
    <n v="500"/>
    <n v="4202288"/>
    <s v="Blondel"/>
    <s v="16.Blo.08.0001"/>
    <x v="3"/>
    <s v="CONGO"/>
    <m/>
  </r>
  <r>
    <d v="2016-08-03T00:00:00"/>
    <s v="Repas"/>
    <x v="3"/>
    <x v="1"/>
    <m/>
    <n v="5000"/>
    <n v="4197288"/>
    <s v="Blondel"/>
    <s v="16.Blo.08.0002"/>
    <x v="3"/>
    <s v="CONGO"/>
    <s v="o"/>
  </r>
  <r>
    <d v="2016-08-03T00:00:00"/>
    <s v="Domicile-OCN"/>
    <x v="0"/>
    <x v="1"/>
    <m/>
    <n v="2000"/>
    <n v="4195288"/>
    <s v="Blondel"/>
    <s v="16.Blo.08.0001"/>
    <x v="3"/>
    <s v="CONGO"/>
    <m/>
  </r>
  <r>
    <d v="2016-08-03T00:00:00"/>
    <s v="Taxi Maison-Aéroport"/>
    <x v="0"/>
    <x v="3"/>
    <m/>
    <n v="1500"/>
    <n v="4193788"/>
    <s v="i23c"/>
    <s v="Décharge"/>
    <x v="3"/>
    <s v="CONGO"/>
    <m/>
  </r>
  <r>
    <d v="2016-08-03T00:00:00"/>
    <s v="Taxi aéroport-Hotel"/>
    <x v="0"/>
    <x v="3"/>
    <m/>
    <n v="6000"/>
    <n v="4187788"/>
    <s v="i23c"/>
    <s v="Décharge"/>
    <x v="3"/>
    <s v="CONGO"/>
    <m/>
  </r>
  <r>
    <d v="2016-08-03T00:00:00"/>
    <s v="Repas"/>
    <x v="3"/>
    <x v="3"/>
    <m/>
    <n v="5000"/>
    <n v="4182788"/>
    <s v="i23c"/>
    <s v="Décharge"/>
    <x v="3"/>
    <s v="CONGO"/>
    <s v="o"/>
  </r>
  <r>
    <d v="2016-08-03T00:00:00"/>
    <s v="Taxi Hotel-Marché Plateau ville-Grand marché"/>
    <x v="0"/>
    <x v="3"/>
    <m/>
    <n v="2000"/>
    <n v="4180788"/>
    <s v="i23c"/>
    <s v="Décharge"/>
    <x v="3"/>
    <s v="CONGO"/>
    <m/>
  </r>
  <r>
    <d v="2016-08-03T00:00:00"/>
    <s v="Taxi Grand marché-Marché des arts-Hotel"/>
    <x v="0"/>
    <x v="3"/>
    <m/>
    <n v="2000"/>
    <n v="4178788"/>
    <s v="i23c"/>
    <s v="Décharge"/>
    <x v="3"/>
    <s v="CONGO"/>
    <m/>
  </r>
  <r>
    <d v="2016-08-03T00:00:00"/>
    <s v="Achat boisson"/>
    <x v="11"/>
    <x v="3"/>
    <m/>
    <n v="6350"/>
    <n v="4172438"/>
    <s v="i23c"/>
    <s v="Décharge"/>
    <x v="3"/>
    <s v="CONGO"/>
    <s v="o"/>
  </r>
  <r>
    <d v="2016-08-03T00:00:00"/>
    <s v="Domicile-Océan du nord"/>
    <x v="0"/>
    <x v="1"/>
    <m/>
    <n v="1000"/>
    <n v="4171438"/>
    <s v="Herick"/>
    <s v="Décharge"/>
    <x v="3"/>
    <s v="CONGO"/>
    <m/>
  </r>
  <r>
    <d v="2016-08-03T00:00:00"/>
    <s v="Gare routière(Owando)-Hôtel"/>
    <x v="0"/>
    <x v="1"/>
    <m/>
    <n v="500"/>
    <n v="4170938"/>
    <s v="Herick"/>
    <s v="Décharge"/>
    <x v="3"/>
    <s v="CONGO"/>
    <m/>
  </r>
  <r>
    <d v="2016-08-03T00:00:00"/>
    <s v="Hôtel-Maison d'arrêt"/>
    <x v="0"/>
    <x v="1"/>
    <m/>
    <n v="500"/>
    <n v="4170438"/>
    <s v="Herick"/>
    <s v="Décharge"/>
    <x v="3"/>
    <s v="CONGO"/>
    <m/>
  </r>
  <r>
    <d v="2016-08-03T00:00:00"/>
    <s v="Maison d'arrêt-DDEF"/>
    <x v="0"/>
    <x v="1"/>
    <m/>
    <n v="500"/>
    <n v="4169938"/>
    <s v="Herick"/>
    <s v="Décharge"/>
    <x v="3"/>
    <s v="CONGO"/>
    <m/>
  </r>
  <r>
    <d v="2016-08-03T00:00:00"/>
    <s v="DDEF-Hôtel"/>
    <x v="0"/>
    <x v="1"/>
    <m/>
    <n v="500"/>
    <n v="4169438"/>
    <s v="Herick"/>
    <s v="Décharge"/>
    <x v="3"/>
    <s v="CONGO"/>
    <m/>
  </r>
  <r>
    <d v="2016-08-03T00:00:00"/>
    <s v="Maison /Mikalou"/>
    <x v="0"/>
    <x v="3"/>
    <m/>
    <n v="3000"/>
    <n v="4166438"/>
    <s v="i73x"/>
    <s v="Décharge"/>
    <x v="3"/>
    <s v="CONGO"/>
    <m/>
  </r>
  <r>
    <d v="2016-08-03T00:00:00"/>
    <s v="Repas"/>
    <x v="3"/>
    <x v="3"/>
    <m/>
    <n v="5000"/>
    <n v="4161438"/>
    <s v="i73x"/>
    <s v="Décharge"/>
    <x v="3"/>
    <s v="CONGO"/>
    <s v="o"/>
  </r>
  <r>
    <d v="2016-08-03T00:00:00"/>
    <s v="Gare routière-hotel"/>
    <x v="0"/>
    <x v="3"/>
    <m/>
    <n v="500"/>
    <n v="4160938"/>
    <s v="i73x"/>
    <s v="Décharge"/>
    <x v="3"/>
    <s v="CONGO"/>
    <m/>
  </r>
  <r>
    <d v="2016-08-04T00:00:00"/>
    <s v="Taxis Bureau-Cyber café-Bureau: envoi dossiers num à New Ace"/>
    <x v="0"/>
    <x v="0"/>
    <m/>
    <n v="2000"/>
    <n v="4158938"/>
    <s v="Stirve"/>
    <s v="Décharge"/>
    <x v="3"/>
    <s v="CONGO"/>
    <m/>
  </r>
  <r>
    <d v="2016-08-04T00:00:00"/>
    <s v="3 heures de navigation dans le Cyber café"/>
    <x v="5"/>
    <x v="2"/>
    <m/>
    <n v="3000"/>
    <n v="4155938"/>
    <s v="Stirve "/>
    <s v="0049/08/16"/>
    <x v="3"/>
    <s v="CONGO"/>
    <m/>
  </r>
  <r>
    <d v="2016-08-04T00:00:00"/>
    <s v="Paiement frais Service Traiteur pour déjeuner lors du CTS PALF"/>
    <x v="13"/>
    <x v="2"/>
    <m/>
    <n v="102000"/>
    <n v="4053938"/>
    <s v="Stirve "/>
    <n v="98"/>
    <x v="3"/>
    <s v="CONGO"/>
    <m/>
  </r>
  <r>
    <d v="2016-08-04T00:00:00"/>
    <s v="taxi Broll et Perrine Office &gt; Min EFDDE DG &gt; Office"/>
    <x v="0"/>
    <x v="0"/>
    <m/>
    <n v="2000"/>
    <n v="4051938"/>
    <s v="Perrine Odier"/>
    <s v="Décharge"/>
    <x v="3"/>
    <s v="CONGO"/>
    <m/>
  </r>
  <r>
    <d v="2016-08-04T00:00:00"/>
    <s v="bureau-cnss"/>
    <x v="0"/>
    <x v="1"/>
    <m/>
    <n v="1000"/>
    <n v="4050938"/>
    <s v="Mésange"/>
    <s v="Décharge"/>
    <x v="3"/>
    <s v="CONGO"/>
    <s v="o"/>
  </r>
  <r>
    <d v="2016-08-04T00:00:00"/>
    <s v="cnss-impot"/>
    <x v="0"/>
    <x v="1"/>
    <m/>
    <n v="1000"/>
    <n v="4049938"/>
    <s v="Mésange"/>
    <s v="Décharge"/>
    <x v="3"/>
    <s v="CONGO"/>
    <s v="o"/>
  </r>
  <r>
    <d v="2016-08-04T00:00:00"/>
    <s v="impot-aéroport"/>
    <x v="0"/>
    <x v="1"/>
    <m/>
    <n v="1000"/>
    <n v="4048938"/>
    <s v="Mésange"/>
    <s v="Décharge"/>
    <x v="3"/>
    <s v="CONGO"/>
    <s v="o"/>
  </r>
  <r>
    <d v="2016-08-04T00:00:00"/>
    <s v="aéroport-bureau"/>
    <x v="0"/>
    <x v="1"/>
    <m/>
    <n v="1000"/>
    <n v="4047938"/>
    <s v="Mésange"/>
    <s v="Décharge"/>
    <x v="3"/>
    <s v="CONGO"/>
    <s v="o"/>
  </r>
  <r>
    <d v="2016-08-04T00:00:00"/>
    <s v="bureau-tac centre ville"/>
    <x v="0"/>
    <x v="1"/>
    <m/>
    <n v="1000"/>
    <n v="4046938"/>
    <s v="Mésange"/>
    <s v="Décharge"/>
    <x v="3"/>
    <s v="CONGO"/>
    <s v="o"/>
  </r>
  <r>
    <d v="2016-08-04T00:00:00"/>
    <s v="tac centre ville-aéroport"/>
    <x v="0"/>
    <x v="1"/>
    <m/>
    <n v="1000"/>
    <n v="4045938"/>
    <s v="Mésange"/>
    <s v="Décharge"/>
    <x v="3"/>
    <s v="CONGO"/>
    <s v="o"/>
  </r>
  <r>
    <d v="2016-08-04T00:00:00"/>
    <s v="aéroport-bureau"/>
    <x v="0"/>
    <x v="1"/>
    <m/>
    <n v="1000"/>
    <n v="4044938"/>
    <s v="Mésange"/>
    <s v="Décharge"/>
    <x v="3"/>
    <s v="CONGO"/>
    <s v="o"/>
  </r>
  <r>
    <d v="2016-08-04T00:00:00"/>
    <s v="Hotel-Mson d'Arr"/>
    <x v="0"/>
    <x v="1"/>
    <m/>
    <n v="500"/>
    <n v="4044438"/>
    <s v="Blondel"/>
    <s v="16.Blo.08.0001"/>
    <x v="3"/>
    <s v="CONGO"/>
    <m/>
  </r>
  <r>
    <d v="2016-08-04T00:00:00"/>
    <s v="Mson d'Arr-TGI"/>
    <x v="0"/>
    <x v="1"/>
    <m/>
    <n v="500"/>
    <n v="4043938"/>
    <s v="Blondel"/>
    <s v="16.Blo.08.0001"/>
    <x v="3"/>
    <s v="CONGO"/>
    <m/>
  </r>
  <r>
    <d v="2016-08-04T00:00:00"/>
    <s v="TGI-Hotel"/>
    <x v="0"/>
    <x v="1"/>
    <m/>
    <n v="500"/>
    <n v="4043438"/>
    <s v="Blondel"/>
    <s v="16.Blo.08.0001"/>
    <x v="3"/>
    <s v="CONGO"/>
    <m/>
  </r>
  <r>
    <d v="2016-08-04T00:00:00"/>
    <s v="Visite geôle, ndinga salem  à Owando"/>
    <x v="17"/>
    <x v="1"/>
    <m/>
    <n v="2500"/>
    <n v="4040938"/>
    <s v="Blondel"/>
    <s v="16.Blo.08.0002"/>
    <x v="3"/>
    <s v="CONGO"/>
    <s v="o"/>
  </r>
  <r>
    <d v="2016-08-04T00:00:00"/>
    <s v="Repas"/>
    <x v="3"/>
    <x v="1"/>
    <m/>
    <n v="5000"/>
    <n v="4035938"/>
    <s v="Blondel"/>
    <s v="16.Blo.08.0002"/>
    <x v="3"/>
    <s v="CONGO"/>
    <s v="o"/>
  </r>
  <r>
    <d v="2016-08-04T00:00:00"/>
    <s v="Repas"/>
    <x v="3"/>
    <x v="3"/>
    <m/>
    <n v="5000"/>
    <n v="4030938"/>
    <s v="i23c"/>
    <s v="Décharge"/>
    <x v="3"/>
    <s v="CONGO"/>
    <s v="o"/>
  </r>
  <r>
    <d v="2016-08-04T00:00:00"/>
    <s v="Taxi Hotel-Carrefour feu rouge-Gallérie d'art"/>
    <x v="0"/>
    <x v="3"/>
    <m/>
    <n v="2000"/>
    <n v="4028938"/>
    <s v="i23c"/>
    <s v="Décharge"/>
    <x v="3"/>
    <s v="CONGO"/>
    <m/>
  </r>
  <r>
    <d v="2016-08-04T00:00:00"/>
    <s v="Taxi Gallérie d'art-Bijouterie-Hotel"/>
    <x v="0"/>
    <x v="3"/>
    <m/>
    <n v="2000"/>
    <n v="4026938"/>
    <s v="i23c"/>
    <s v="Décharge"/>
    <x v="3"/>
    <s v="CONGO"/>
    <m/>
  </r>
  <r>
    <d v="2016-08-04T00:00:00"/>
    <s v="Taxi Hotel-Bijouterie -Hotel"/>
    <x v="0"/>
    <x v="3"/>
    <m/>
    <n v="2000"/>
    <n v="4024938"/>
    <s v="i23c"/>
    <s v="Décharge"/>
    <x v="3"/>
    <s v="CONGO"/>
    <m/>
  </r>
  <r>
    <d v="2016-08-04T00:00:00"/>
    <s v="Achat bracelet"/>
    <x v="11"/>
    <x v="3"/>
    <m/>
    <n v="2500"/>
    <n v="4022438"/>
    <s v="i23c"/>
    <s v="Décharge"/>
    <x v="3"/>
    <s v="CONGO"/>
    <s v="o"/>
  </r>
  <r>
    <d v="2016-08-04T00:00:00"/>
    <s v="Taxi Hotel-Moé Praft-Hotel"/>
    <x v="0"/>
    <x v="3"/>
    <m/>
    <n v="2000"/>
    <n v="4020438"/>
    <s v="i23c"/>
    <s v="Décharge"/>
    <x v="3"/>
    <s v="CONGO"/>
    <m/>
  </r>
  <r>
    <d v="2016-08-04T00:00:00"/>
    <s v="Achat boisson"/>
    <x v="11"/>
    <x v="3"/>
    <m/>
    <n v="4500"/>
    <n v="4015938"/>
    <s v="i23c"/>
    <s v="Décharge"/>
    <x v="3"/>
    <s v="CONGO"/>
    <s v="o"/>
  </r>
  <r>
    <d v="2016-08-04T00:00:00"/>
    <s v="Bureau- oiflegt avec le traiteur- bureau-aeroport"/>
    <x v="0"/>
    <x v="1"/>
    <m/>
    <n v="2700"/>
    <n v="4013238"/>
    <s v="Bérényce"/>
    <s v="16.MIA.08.0001"/>
    <x v="3"/>
    <s v="CONGO"/>
    <m/>
  </r>
  <r>
    <d v="2016-08-04T00:00:00"/>
    <s v="Billet Brazza-PN &lt;Mésange&gt;"/>
    <x v="1"/>
    <x v="1"/>
    <m/>
    <n v="59400"/>
    <n v="3953838"/>
    <s v="Mésange"/>
    <s v="Décharge"/>
    <x v="3"/>
    <s v="CONGO"/>
    <s v="o"/>
  </r>
  <r>
    <d v="2016-08-04T00:00:00"/>
    <s v="Hôtel-Maison d'arrêt"/>
    <x v="0"/>
    <x v="1"/>
    <m/>
    <n v="500"/>
    <n v="3953338"/>
    <s v="Herick"/>
    <s v="Décharge"/>
    <x v="3"/>
    <s v="CONGO"/>
    <m/>
  </r>
  <r>
    <d v="2016-08-04T00:00:00"/>
    <s v="Ration prisonniers"/>
    <x v="17"/>
    <x v="1"/>
    <m/>
    <n v="2500"/>
    <n v="3950838"/>
    <s v="Herick"/>
    <s v="Décharge"/>
    <x v="3"/>
    <s v="CONGO"/>
    <s v="o"/>
  </r>
  <r>
    <d v="2016-08-04T00:00:00"/>
    <s v="Maison d'arrêt-Tribunal"/>
    <x v="0"/>
    <x v="1"/>
    <m/>
    <n v="500"/>
    <n v="3950338"/>
    <s v="Herick"/>
    <s v="Décharge"/>
    <x v="3"/>
    <s v="CONGO"/>
    <m/>
  </r>
  <r>
    <d v="2016-08-04T00:00:00"/>
    <s v="Tribunal-Hôtel"/>
    <x v="0"/>
    <x v="1"/>
    <m/>
    <n v="500"/>
    <n v="3949838"/>
    <s v="Herick"/>
    <s v="Décharge"/>
    <x v="3"/>
    <s v="CONGO"/>
    <m/>
  </r>
  <r>
    <d v="2016-08-04T00:00:00"/>
    <s v="Hotel /Marche Ouesso"/>
    <x v="0"/>
    <x v="3"/>
    <m/>
    <n v="500"/>
    <n v="3949338"/>
    <s v="i73x"/>
    <s v="Décharge"/>
    <x v="3"/>
    <s v="CONGO"/>
    <m/>
  </r>
  <r>
    <d v="2016-08-04T00:00:00"/>
    <s v="Marche-Ouesso/Port Libongo"/>
    <x v="0"/>
    <x v="3"/>
    <m/>
    <n v="500"/>
    <n v="3948838"/>
    <s v="i73x"/>
    <s v="Décharge"/>
    <x v="3"/>
    <s v="CONGO"/>
    <m/>
  </r>
  <r>
    <d v="2016-08-04T00:00:00"/>
    <s v="Credi Telephone /Traf"/>
    <x v="11"/>
    <x v="3"/>
    <m/>
    <n v="1000"/>
    <n v="3947838"/>
    <s v="i73x"/>
    <s v="Décharge"/>
    <x v="3"/>
    <s v="CONGO"/>
    <s v="o"/>
  </r>
  <r>
    <d v="2016-08-04T00:00:00"/>
    <s v="Repas"/>
    <x v="11"/>
    <x v="3"/>
    <m/>
    <n v="1500"/>
    <n v="3946338"/>
    <s v="i73x"/>
    <s v="Décharge"/>
    <x v="3"/>
    <s v="CONGO"/>
    <s v="o"/>
  </r>
  <r>
    <d v="2016-08-04T00:00:00"/>
    <s v="Repas "/>
    <x v="8"/>
    <x v="3"/>
    <m/>
    <n v="1000"/>
    <n v="3945338"/>
    <s v="i73x"/>
    <s v="Décharge"/>
    <x v="3"/>
    <s v="CONGO"/>
    <s v="o"/>
  </r>
  <r>
    <d v="2016-08-04T00:00:00"/>
    <s v="Port libongo /libongo pokola/T"/>
    <x v="11"/>
    <x v="3"/>
    <m/>
    <n v="500"/>
    <n v="3944838"/>
    <s v="i73x"/>
    <s v="Décharge"/>
    <x v="3"/>
    <s v="CONGO"/>
    <s v="o"/>
  </r>
  <r>
    <d v="2016-08-04T00:00:00"/>
    <s v="Port libongo / Hotel"/>
    <x v="0"/>
    <x v="3"/>
    <m/>
    <n v="500"/>
    <n v="3944338"/>
    <s v="i73x"/>
    <s v="Décharge"/>
    <x v="3"/>
    <s v="CONGO"/>
    <m/>
  </r>
  <r>
    <d v="2016-08-05T00:00:00"/>
    <s v="maison-aéroport"/>
    <x v="0"/>
    <x v="1"/>
    <m/>
    <n v="1000"/>
    <n v="3943338"/>
    <s v="Mésange"/>
    <s v="Décharge"/>
    <x v="3"/>
    <s v="CONGO"/>
    <s v="o"/>
  </r>
  <r>
    <d v="2016-08-05T00:00:00"/>
    <s v="aéroport-bureau"/>
    <x v="0"/>
    <x v="1"/>
    <m/>
    <n v="1000"/>
    <n v="3942338"/>
    <s v="Mésange"/>
    <s v="Décharge"/>
    <x v="3"/>
    <s v="CONGO"/>
    <s v="o"/>
  </r>
  <r>
    <d v="2016-08-05T00:00:00"/>
    <s v="Hotel-Mson d'Arr"/>
    <x v="0"/>
    <x v="1"/>
    <m/>
    <n v="500"/>
    <n v="3941838"/>
    <s v="Blondel"/>
    <s v="16.Blo.08.0001"/>
    <x v="3"/>
    <s v="CONGO"/>
    <m/>
  </r>
  <r>
    <d v="2016-08-05T00:00:00"/>
    <s v="Mson d'Arr-TGI"/>
    <x v="0"/>
    <x v="1"/>
    <m/>
    <n v="500"/>
    <n v="3941338"/>
    <s v="Blondel"/>
    <s v="16.Blo.08.0001"/>
    <x v="3"/>
    <s v="CONGO"/>
    <m/>
  </r>
  <r>
    <d v="2016-08-05T00:00:00"/>
    <s v="TGI-Hotel"/>
    <x v="0"/>
    <x v="1"/>
    <m/>
    <n v="500"/>
    <n v="3940838"/>
    <s v="Blondel"/>
    <s v="16.Blo.08.0001"/>
    <x v="3"/>
    <s v="CONGO"/>
    <m/>
  </r>
  <r>
    <d v="2016-08-05T00:00:00"/>
    <s v="Repas"/>
    <x v="3"/>
    <x v="1"/>
    <m/>
    <n v="5000"/>
    <n v="3935838"/>
    <s v="Blondel"/>
    <s v="16.Blo.08.0002"/>
    <x v="3"/>
    <s v="CONGO"/>
    <s v="o"/>
  </r>
  <r>
    <d v="2016-08-05T00:00:00"/>
    <s v="Repas"/>
    <x v="3"/>
    <x v="3"/>
    <m/>
    <n v="5000"/>
    <n v="3930838"/>
    <s v="i23c"/>
    <s v="Décharge"/>
    <x v="3"/>
    <s v="CONGO"/>
    <s v="o"/>
  </r>
  <r>
    <d v="2016-08-05T00:00:00"/>
    <s v="Taxi Hotel-Bijouterie Zoubel-Marché Fond Tiétié"/>
    <x v="0"/>
    <x v="3"/>
    <m/>
    <n v="2000"/>
    <n v="3928838"/>
    <s v="i23c"/>
    <s v="Décharge"/>
    <x v="3"/>
    <s v="CONGO"/>
    <m/>
  </r>
  <r>
    <d v="2016-08-05T00:00:00"/>
    <s v="Taxi Fond Tiétié-La foire-Cimetière-Hotel"/>
    <x v="0"/>
    <x v="3"/>
    <m/>
    <n v="3000"/>
    <n v="3925838"/>
    <s v="i23c"/>
    <s v="Décharge"/>
    <x v="3"/>
    <s v="CONGO"/>
    <m/>
  </r>
  <r>
    <d v="2016-08-05T00:00:00"/>
    <s v="PALF/MEFDDE/PALF pour retrait de la lettre corrigée de la convocation du CTS"/>
    <x v="0"/>
    <x v="1"/>
    <m/>
    <n v="2000"/>
    <n v="3923838"/>
    <s v="Junior"/>
    <s v="non"/>
    <x v="3"/>
    <s v="CONGO"/>
    <m/>
  </r>
  <r>
    <d v="2016-08-05T00:00:00"/>
    <s v="OIF/PALF (Retour de la réunion du CTS)"/>
    <x v="0"/>
    <x v="1"/>
    <m/>
    <n v="800"/>
    <n v="3923038"/>
    <s v="Junior"/>
    <s v="non"/>
    <x v="3"/>
    <s v="CONGO"/>
    <m/>
  </r>
  <r>
    <d v="2016-08-05T00:00:00"/>
    <s v="Bureau-Bureau stop"/>
    <x v="0"/>
    <x v="4"/>
    <m/>
    <n v="1000"/>
    <n v="3922038"/>
    <s v="Evariste"/>
    <s v="Décharge"/>
    <x v="3"/>
    <s v="CONGO"/>
    <m/>
  </r>
  <r>
    <d v="2016-08-05T00:00:00"/>
    <s v="Bureau stop-boutique de la coupole"/>
    <x v="0"/>
    <x v="4"/>
    <m/>
    <n v="1000"/>
    <n v="3921038"/>
    <s v="Evariste"/>
    <s v="Décharge"/>
    <x v="3"/>
    <s v="CONGO"/>
    <m/>
  </r>
  <r>
    <d v="2016-08-05T00:00:00"/>
    <s v="Boutique de la coupole-Boutique de la gare"/>
    <x v="0"/>
    <x v="4"/>
    <m/>
    <n v="1000"/>
    <n v="3920038"/>
    <s v="Evariste"/>
    <s v="Décharge"/>
    <x v="3"/>
    <s v="CONGO"/>
    <m/>
  </r>
  <r>
    <d v="2016-08-05T00:00:00"/>
    <s v="Boutique de la Gare-ETS Dieu est Grand"/>
    <x v="0"/>
    <x v="4"/>
    <m/>
    <n v="1000"/>
    <n v="3919038"/>
    <s v="Evariste"/>
    <s v="Décharge"/>
    <x v="3"/>
    <s v="CONGO"/>
    <m/>
  </r>
  <r>
    <d v="2016-08-05T00:00:00"/>
    <s v="Ets Dieu est Grand-Bureau"/>
    <x v="0"/>
    <x v="4"/>
    <m/>
    <n v="1000"/>
    <n v="3918038"/>
    <s v="Evariste"/>
    <s v="Décharge"/>
    <x v="3"/>
    <s v="CONGO"/>
    <m/>
  </r>
  <r>
    <d v="2016-08-05T00:00:00"/>
    <s v="MTN- bureau"/>
    <x v="0"/>
    <x v="1"/>
    <m/>
    <n v="1000"/>
    <n v="3917038"/>
    <s v="Bérényce"/>
    <s v="16.MIA.08.0001"/>
    <x v="3"/>
    <s v="CONGO"/>
    <m/>
  </r>
  <r>
    <d v="2016-08-05T00:00:00"/>
    <s v="Hôtel-Maison d'arrêt"/>
    <x v="0"/>
    <x v="1"/>
    <m/>
    <n v="500"/>
    <n v="3916538"/>
    <s v="Herick"/>
    <s v="Décharge"/>
    <x v="3"/>
    <s v="CONGO"/>
    <m/>
  </r>
  <r>
    <d v="2016-08-05T00:00:00"/>
    <s v="Maison d'arrêt-Tribunal"/>
    <x v="0"/>
    <x v="1"/>
    <m/>
    <n v="500"/>
    <n v="3916038"/>
    <s v="Herick"/>
    <s v="Décharge"/>
    <x v="3"/>
    <s v="CONGO"/>
    <m/>
  </r>
  <r>
    <d v="2016-08-05T00:00:00"/>
    <s v="Tribunal-Hôtel"/>
    <x v="0"/>
    <x v="1"/>
    <m/>
    <n v="500"/>
    <n v="3915538"/>
    <s v="Herick"/>
    <s v="Décharge"/>
    <x v="3"/>
    <s v="CONGO"/>
    <m/>
  </r>
  <r>
    <d v="2016-08-05T00:00:00"/>
    <s v="Hotel /libongo"/>
    <x v="0"/>
    <x v="3"/>
    <m/>
    <n v="500"/>
    <n v="3915038"/>
    <s v="i73x"/>
    <s v="Décharge"/>
    <x v="3"/>
    <s v="CONGO"/>
    <m/>
  </r>
  <r>
    <d v="2016-08-05T00:00:00"/>
    <s v="Libongo-Ouesso/Libongo Pokola"/>
    <x v="0"/>
    <x v="3"/>
    <m/>
    <n v="2000"/>
    <n v="3913038"/>
    <s v="i73x"/>
    <s v="Décharge"/>
    <x v="3"/>
    <s v="CONGO"/>
    <m/>
  </r>
  <r>
    <d v="2016-08-05T00:00:00"/>
    <s v="libongo-pokola/village Pokola"/>
    <x v="0"/>
    <x v="3"/>
    <m/>
    <n v="5000"/>
    <n v="3908038"/>
    <s v="i73x"/>
    <s v="Décharge"/>
    <x v="3"/>
    <s v="CONGO"/>
    <m/>
  </r>
  <r>
    <d v="2016-08-05T00:00:00"/>
    <s v="Village Pokola /Libongo pokola"/>
    <x v="0"/>
    <x v="3"/>
    <m/>
    <n v="5000"/>
    <n v="3903038"/>
    <s v="i73x"/>
    <s v="Décharge"/>
    <x v="3"/>
    <s v="CONGO"/>
    <m/>
  </r>
  <r>
    <d v="2016-08-05T00:00:00"/>
    <s v="Libongo pokola/Libongo Ouesso"/>
    <x v="0"/>
    <x v="3"/>
    <m/>
    <n v="2000"/>
    <n v="3901038"/>
    <s v="i73x"/>
    <s v="Décharge"/>
    <x v="3"/>
    <s v="CONGO"/>
    <m/>
  </r>
  <r>
    <d v="2016-08-05T00:00:00"/>
    <s v="Repas de la femme de la cible"/>
    <x v="11"/>
    <x v="3"/>
    <m/>
    <n v="3000"/>
    <n v="3898038"/>
    <s v="i73x"/>
    <s v="Décharge"/>
    <x v="3"/>
    <s v="CONGO"/>
    <s v="o"/>
  </r>
  <r>
    <d v="2016-08-05T00:00:00"/>
    <s v="Libongo Ouesso/Hotel"/>
    <x v="0"/>
    <x v="3"/>
    <m/>
    <n v="500"/>
    <n v="3897538"/>
    <s v="i73x"/>
    <s v="Décharge"/>
    <x v="3"/>
    <s v="CONGO"/>
    <m/>
  </r>
  <r>
    <d v="2016-08-06T00:00:00"/>
    <s v="Groupe Charden Farell-Owando (Blondel)"/>
    <x v="4"/>
    <x v="2"/>
    <m/>
    <n v="1200"/>
    <n v="3896338"/>
    <s v="Stirve "/>
    <s v="13/GCF"/>
    <x v="3"/>
    <s v="CONGO"/>
    <m/>
  </r>
  <r>
    <d v="2016-08-06T00:00:00"/>
    <s v="Groupe Charden Farell-PNR (i23c)"/>
    <x v="4"/>
    <x v="2"/>
    <m/>
    <n v="2400"/>
    <n v="3893938"/>
    <s v="Stirve "/>
    <s v="48/GCF"/>
    <x v="3"/>
    <s v="CONGO"/>
    <m/>
  </r>
  <r>
    <d v="2016-08-06T00:00:00"/>
    <s v="Groupe Charden Farell-Ouesso (i73x)"/>
    <x v="4"/>
    <x v="2"/>
    <m/>
    <n v="5200"/>
    <n v="3888738"/>
    <s v="Stirve "/>
    <s v="49/GCF"/>
    <x v="3"/>
    <s v="CONGO"/>
    <m/>
  </r>
  <r>
    <d v="2016-08-06T00:00:00"/>
    <s v="maison-aéroport"/>
    <x v="0"/>
    <x v="1"/>
    <m/>
    <n v="1000"/>
    <n v="3887738"/>
    <s v="Mésange"/>
    <s v="Décharge"/>
    <x v="3"/>
    <s v="CONGO"/>
    <s v="o"/>
  </r>
  <r>
    <d v="2016-08-06T00:00:00"/>
    <s v="aéroport-hotel aiwa"/>
    <x v="0"/>
    <x v="1"/>
    <m/>
    <n v="1000"/>
    <n v="3886738"/>
    <s v="Mésange"/>
    <s v="Décharge"/>
    <x v="3"/>
    <s v="CONGO"/>
    <s v="o"/>
  </r>
  <r>
    <d v="2016-08-06T00:00:00"/>
    <s v="hotel aiwa -hotel le rigo"/>
    <x v="0"/>
    <x v="1"/>
    <m/>
    <n v="1000"/>
    <n v="3885738"/>
    <s v="Mésange"/>
    <s v="Décharge"/>
    <x v="3"/>
    <s v="CONGO"/>
    <s v="o"/>
  </r>
  <r>
    <d v="2016-08-06T00:00:00"/>
    <s v="le rigo-quartier culotte"/>
    <x v="0"/>
    <x v="1"/>
    <m/>
    <n v="1500"/>
    <n v="3884238"/>
    <s v="Mésange"/>
    <s v="Décharge"/>
    <x v="3"/>
    <s v="CONGO"/>
    <s v="o"/>
  </r>
  <r>
    <d v="2016-08-06T00:00:00"/>
    <s v="QT culotte-parquet"/>
    <x v="0"/>
    <x v="1"/>
    <m/>
    <n v="1500"/>
    <n v="3882738"/>
    <s v="Mésange"/>
    <s v="Décharge"/>
    <x v="3"/>
    <s v="CONGO"/>
    <s v="o"/>
  </r>
  <r>
    <d v="2016-08-06T00:00:00"/>
    <s v="cabinet kimpolo-marché och"/>
    <x v="0"/>
    <x v="1"/>
    <m/>
    <n v="1000"/>
    <n v="3881738"/>
    <s v="Mésange"/>
    <s v="Décharge"/>
    <x v="3"/>
    <s v="CONGO"/>
    <s v="o"/>
  </r>
  <r>
    <d v="2016-08-06T00:00:00"/>
    <s v="marché och-Qt culotte"/>
    <x v="0"/>
    <x v="1"/>
    <m/>
    <n v="1000"/>
    <n v="3880738"/>
    <s v="Mésange"/>
    <s v="Décharge"/>
    <x v="3"/>
    <s v="CONGO"/>
    <s v="o"/>
  </r>
  <r>
    <d v="2016-08-06T00:00:00"/>
    <s v="qt culotte-hotel"/>
    <x v="0"/>
    <x v="1"/>
    <m/>
    <n v="1500"/>
    <n v="3879238"/>
    <s v="Mésange"/>
    <s v="Décharge"/>
    <x v="3"/>
    <s v="CONGO"/>
    <s v="o"/>
  </r>
  <r>
    <d v="2016-08-06T00:00:00"/>
    <s v="ration 1 jours à PNR &lt;Mésange&gt;"/>
    <x v="3"/>
    <x v="1"/>
    <m/>
    <n v="5000"/>
    <n v="3874238"/>
    <s v="Mésange"/>
    <s v="Décharge"/>
    <x v="3"/>
    <s v="CONGO"/>
    <s v="o"/>
  </r>
  <r>
    <d v="2016-08-06T00:00:00"/>
    <s v="Hotel-Mson d'Arr"/>
    <x v="0"/>
    <x v="1"/>
    <m/>
    <n v="500"/>
    <n v="3873738"/>
    <s v="Blondel"/>
    <s v="16.Blo.08.0001"/>
    <x v="3"/>
    <s v="CONGO"/>
    <m/>
  </r>
  <r>
    <d v="2016-08-06T00:00:00"/>
    <s v="Mson d'Arr-Hotel"/>
    <x v="0"/>
    <x v="1"/>
    <m/>
    <n v="500"/>
    <n v="3873238"/>
    <s v="Blondel"/>
    <s v="16.Blo.08.0001"/>
    <x v="3"/>
    <s v="CONGO"/>
    <m/>
  </r>
  <r>
    <d v="2016-08-06T00:00:00"/>
    <s v="Hotel-Gare Routière"/>
    <x v="0"/>
    <x v="1"/>
    <m/>
    <n v="500"/>
    <n v="3872738"/>
    <s v="Blondel"/>
    <s v="16.Blo.08.0001"/>
    <x v="3"/>
    <s v="CONGO"/>
    <m/>
  </r>
  <r>
    <d v="2016-08-06T00:00:00"/>
    <s v="Repas"/>
    <x v="3"/>
    <x v="1"/>
    <m/>
    <n v="5000"/>
    <n v="3867738"/>
    <s v="Blondel"/>
    <s v="16.Blo.08.0002"/>
    <x v="3"/>
    <s v="CONGO"/>
    <s v="o"/>
  </r>
  <r>
    <d v="2016-08-06T00:00:00"/>
    <s v="Hotel M'Owando: 3 nuitées Blondel"/>
    <x v="3"/>
    <x v="1"/>
    <m/>
    <n v="45000"/>
    <n v="3822738"/>
    <s v="Blondel"/>
    <s v="16.Blo.08.0003"/>
    <x v="3"/>
    <s v="CONGO"/>
    <s v="o"/>
  </r>
  <r>
    <d v="2016-08-06T00:00:00"/>
    <s v="Owando-Brazza"/>
    <x v="0"/>
    <x v="1"/>
    <m/>
    <n v="11000"/>
    <n v="3811738"/>
    <s v="Blondel"/>
    <s v="16.Blo.08.0001"/>
    <x v="3"/>
    <s v="CONGO"/>
    <s v="o"/>
  </r>
  <r>
    <d v="2016-08-06T00:00:00"/>
    <s v="Ouenzé-Domicile"/>
    <x v="0"/>
    <x v="1"/>
    <m/>
    <n v="1500"/>
    <n v="3810238"/>
    <s v="Blondel"/>
    <s v="16.Blo.08.0001"/>
    <x v="3"/>
    <s v="CONGO"/>
    <m/>
  </r>
  <r>
    <d v="2016-08-06T00:00:00"/>
    <s v="Repas"/>
    <x v="3"/>
    <x v="3"/>
    <m/>
    <n v="5000"/>
    <n v="3805238"/>
    <s v="i23c"/>
    <s v="Décharge"/>
    <x v="3"/>
    <s v="CONGO"/>
    <s v="o"/>
  </r>
  <r>
    <d v="2016-08-06T00:00:00"/>
    <s v="Taxi Hotel-Marché Fond Tiétié-Feu rouge Révolution"/>
    <x v="0"/>
    <x v="3"/>
    <m/>
    <n v="2000"/>
    <n v="3803238"/>
    <s v="i23c"/>
    <s v="Décharge"/>
    <x v="3"/>
    <s v="CONGO"/>
    <m/>
  </r>
  <r>
    <d v="2016-08-06T00:00:00"/>
    <s v="Taxi Feu Rouge-Gogélo-Presing Fathia "/>
    <x v="0"/>
    <x v="3"/>
    <m/>
    <n v="2000"/>
    <n v="3801238"/>
    <s v="i23c"/>
    <s v="Décharge"/>
    <x v="3"/>
    <s v="CONGO"/>
    <m/>
  </r>
  <r>
    <d v="2016-08-06T00:00:00"/>
    <s v="Taxi Fathia-Hotel-Derrière Galérie d'art (Trust building)"/>
    <x v="0"/>
    <x v="3"/>
    <m/>
    <n v="2000"/>
    <n v="3799238"/>
    <s v="i23c"/>
    <s v="Décharge"/>
    <x v="3"/>
    <s v="CONGO"/>
    <m/>
  </r>
  <r>
    <d v="2016-08-06T00:00:00"/>
    <s v="Achat repas et boisson"/>
    <x v="11"/>
    <x v="3"/>
    <m/>
    <n v="5000"/>
    <n v="3794238"/>
    <s v="i23c"/>
    <s v="Décharge"/>
    <x v="3"/>
    <s v="CONGO"/>
    <s v="o"/>
  </r>
  <r>
    <d v="2016-08-06T00:00:00"/>
    <s v="Taxi Gallérie d'art-Hotel"/>
    <x v="0"/>
    <x v="3"/>
    <m/>
    <n v="1000"/>
    <n v="3793238"/>
    <s v="i23c"/>
    <s v="Décharge"/>
    <x v="3"/>
    <s v="CONGO"/>
    <m/>
  </r>
  <r>
    <d v="2016-08-06T00:00:00"/>
    <s v="Hôtel-Maison d'arrêt"/>
    <x v="0"/>
    <x v="1"/>
    <m/>
    <n v="500"/>
    <n v="3792738"/>
    <s v="Herick"/>
    <s v="Décharge"/>
    <x v="3"/>
    <s v="CONGO"/>
    <m/>
  </r>
  <r>
    <d v="2016-08-06T00:00:00"/>
    <s v="Maison d'arrêt-Hôtel"/>
    <x v="0"/>
    <x v="1"/>
    <m/>
    <n v="500"/>
    <n v="3792238"/>
    <s v="Herick"/>
    <s v="Décharge"/>
    <x v="3"/>
    <s v="CONGO"/>
    <m/>
  </r>
  <r>
    <d v="2016-08-06T00:00:00"/>
    <s v="Food 4jrs pendant la mission d'owando &lt;Herick&gt;"/>
    <x v="3"/>
    <x v="1"/>
    <m/>
    <n v="20000"/>
    <n v="3772238"/>
    <s v="Herick"/>
    <s v="Décharge"/>
    <x v="3"/>
    <s v="CONGO"/>
    <s v="o"/>
  </r>
  <r>
    <d v="2016-08-06T00:00:00"/>
    <s v="Hôtel M'Owando: 3 nuitées&lt;Herick&gt;"/>
    <x v="3"/>
    <x v="1"/>
    <m/>
    <n v="45000"/>
    <n v="3727238"/>
    <s v="Herick"/>
    <s v="Oui"/>
    <x v="3"/>
    <s v="CONGO"/>
    <s v="o"/>
  </r>
  <r>
    <d v="2016-08-06T00:00:00"/>
    <s v="Hôtel-Gare routière"/>
    <x v="0"/>
    <x v="1"/>
    <m/>
    <n v="500"/>
    <n v="3726738"/>
    <s v="Herick"/>
    <s v="Décharge"/>
    <x v="3"/>
    <s v="CONGO"/>
    <m/>
  </r>
  <r>
    <d v="2016-08-06T00:00:00"/>
    <s v="Owando-Oyo-Brazzaville"/>
    <x v="0"/>
    <x v="1"/>
    <m/>
    <n v="11000"/>
    <n v="3715738"/>
    <s v="Herick"/>
    <s v="Décharge"/>
    <x v="3"/>
    <s v="CONGO"/>
    <s v="o"/>
  </r>
  <r>
    <d v="2016-08-06T00:00:00"/>
    <s v="Grare routière-Domicile"/>
    <x v="0"/>
    <x v="1"/>
    <m/>
    <n v="1000"/>
    <n v="3714738"/>
    <s v="Herick"/>
    <s v="Décharge"/>
    <x v="3"/>
    <s v="CONGO"/>
    <m/>
  </r>
  <r>
    <d v="2016-08-06T00:00:00"/>
    <s v="Hotel /Libongo Ouesso"/>
    <x v="0"/>
    <x v="3"/>
    <m/>
    <n v="500"/>
    <n v="3714238"/>
    <s v="i73x"/>
    <s v="Décharge"/>
    <x v="3"/>
    <s v="CONGO"/>
    <m/>
  </r>
  <r>
    <d v="2016-08-06T00:00:00"/>
    <s v="Libongo-Ouesso/Libongo kabo/O"/>
    <x v="0"/>
    <x v="3"/>
    <m/>
    <n v="10000"/>
    <n v="3704238"/>
    <s v="i73x"/>
    <s v="Décharge"/>
    <x v="3"/>
    <s v="CONGO"/>
    <m/>
  </r>
  <r>
    <d v="2016-08-06T00:00:00"/>
    <s v="Libongo-Ouesso/Hotel"/>
    <x v="0"/>
    <x v="3"/>
    <m/>
    <n v="500"/>
    <n v="3703738"/>
    <s v="i73x"/>
    <s v="Décharge"/>
    <x v="3"/>
    <s v="CONGO"/>
    <m/>
  </r>
  <r>
    <d v="2016-08-07T00:00:00"/>
    <s v="hotel-restaurant"/>
    <x v="0"/>
    <x v="1"/>
    <m/>
    <n v="1000"/>
    <n v="3702738"/>
    <s v="Mésange"/>
    <s v="Décharge"/>
    <x v="3"/>
    <s v="CONGO"/>
    <s v="o"/>
  </r>
  <r>
    <d v="2016-08-07T00:00:00"/>
    <s v="restaurant-hotel"/>
    <x v="0"/>
    <x v="1"/>
    <m/>
    <n v="1000"/>
    <n v="3701738"/>
    <s v="Mésange"/>
    <s v="Décharge"/>
    <x v="3"/>
    <s v="CONGO"/>
    <s v="o"/>
  </r>
  <r>
    <d v="2016-08-07T00:00:00"/>
    <s v="ration 1 jours à PNR &lt;Mésange&gt;"/>
    <x v="3"/>
    <x v="1"/>
    <m/>
    <n v="5000"/>
    <n v="3696738"/>
    <s v="Mésange"/>
    <s v="Décharge"/>
    <x v="3"/>
    <s v="CONGO"/>
    <s v="o"/>
  </r>
  <r>
    <d v="2016-08-07T00:00:00"/>
    <s v="Repas"/>
    <x v="3"/>
    <x v="3"/>
    <m/>
    <n v="5000"/>
    <n v="3691738"/>
    <s v="i23c"/>
    <s v="Décharge"/>
    <x v="3"/>
    <s v="CONGO"/>
    <s v="o"/>
  </r>
  <r>
    <d v="2016-08-07T00:00:00"/>
    <s v="Taxi Hotel-Feu rouge révolution (Rencontre avec Archil bijoutier)-La foire"/>
    <x v="0"/>
    <x v="3"/>
    <m/>
    <n v="2000"/>
    <n v="3689738"/>
    <s v="i23c"/>
    <s v="Décharge"/>
    <x v="3"/>
    <s v="CONGO"/>
    <m/>
  </r>
  <r>
    <d v="2016-08-07T00:00:00"/>
    <s v="Achat repas"/>
    <x v="11"/>
    <x v="3"/>
    <m/>
    <n v="7500"/>
    <n v="3682238"/>
    <s v="i23c"/>
    <s v="Décharge"/>
    <x v="3"/>
    <s v="CONGO"/>
    <s v="o"/>
  </r>
  <r>
    <d v="2016-08-07T00:00:00"/>
    <s v="Taxi la foire-Hotel"/>
    <x v="0"/>
    <x v="3"/>
    <m/>
    <n v="1000"/>
    <n v="3681238"/>
    <s v="i23c"/>
    <s v="Décharge"/>
    <x v="3"/>
    <s v="CONGO"/>
    <m/>
  </r>
  <r>
    <d v="2016-08-07T00:00:00"/>
    <s v="Hotel/port libongo"/>
    <x v="0"/>
    <x v="3"/>
    <m/>
    <n v="500"/>
    <n v="3680738"/>
    <s v="i73x"/>
    <s v="Décharge"/>
    <x v="3"/>
    <s v="CONGO"/>
    <m/>
  </r>
  <r>
    <d v="2016-08-07T00:00:00"/>
    <s v=" libongo / gare routiere liouesso"/>
    <x v="0"/>
    <x v="3"/>
    <m/>
    <n v="500"/>
    <n v="3680238"/>
    <s v="i73x"/>
    <s v="Décharge"/>
    <x v="3"/>
    <s v="CONGO"/>
    <m/>
  </r>
  <r>
    <d v="2016-08-07T00:00:00"/>
    <s v="Gare routière/Liouesso village"/>
    <x v="0"/>
    <x v="3"/>
    <m/>
    <n v="5000"/>
    <n v="3675238"/>
    <s v="i73x"/>
    <s v="Décharge"/>
    <x v="3"/>
    <s v="CONGO"/>
    <m/>
  </r>
  <r>
    <d v="2016-08-07T00:00:00"/>
    <s v="Liouesso village/Gare routiere"/>
    <x v="0"/>
    <x v="3"/>
    <m/>
    <n v="5000"/>
    <n v="3670238"/>
    <s v="i73x"/>
    <s v="Décharge"/>
    <x v="3"/>
    <s v="CONGO"/>
    <m/>
  </r>
  <r>
    <d v="2016-08-07T00:00:00"/>
    <s v="Gare routiere/Hotel"/>
    <x v="0"/>
    <x v="3"/>
    <m/>
    <n v="500"/>
    <n v="3669738"/>
    <s v="i73x"/>
    <s v="Décharge"/>
    <x v="3"/>
    <s v="CONGO"/>
    <m/>
  </r>
  <r>
    <d v="2016-08-08T00:00:00"/>
    <s v="Bonus Juillet-Junior"/>
    <x v="10"/>
    <x v="1"/>
    <m/>
    <n v="40000"/>
    <n v="3629738"/>
    <s v="Stirve "/>
    <n v="103"/>
    <x v="3"/>
    <s v="CONGO"/>
    <m/>
  </r>
  <r>
    <d v="2016-08-08T00:00:00"/>
    <s v="Bonus Juillet-Stirve"/>
    <x v="10"/>
    <x v="0"/>
    <m/>
    <n v="7000"/>
    <n v="3622738"/>
    <s v="Stirve "/>
    <n v="104"/>
    <x v="3"/>
    <s v="CONGO"/>
    <m/>
  </r>
  <r>
    <d v="2016-08-08T00:00:00"/>
    <s v="Bonus Juillet-Bérényce"/>
    <x v="10"/>
    <x v="1"/>
    <m/>
    <n v="13000"/>
    <n v="3609738"/>
    <s v="Stirve "/>
    <n v="105"/>
    <x v="3"/>
    <s v="CONGO"/>
    <m/>
  </r>
  <r>
    <d v="2016-08-08T00:00:00"/>
    <s v="Complément  frais Service Traiteur déjeuner lors du CTS PALF"/>
    <x v="13"/>
    <x v="2"/>
    <m/>
    <n v="5000"/>
    <n v="3604738"/>
    <s v="Stirve "/>
    <n v="106"/>
    <x v="3"/>
    <s v="CONGO"/>
    <m/>
  </r>
  <r>
    <d v="2016-08-08T00:00:00"/>
    <s v="Bonus Juillet-Evariste"/>
    <x v="10"/>
    <x v="4"/>
    <m/>
    <n v="15000"/>
    <n v="3589738"/>
    <s v="Stirve "/>
    <n v="107"/>
    <x v="3"/>
    <s v="CONGO"/>
    <m/>
  </r>
  <r>
    <d v="2016-08-08T00:00:00"/>
    <s v="Groupe Charden Farell-PNR (i23c)"/>
    <x v="4"/>
    <x v="2"/>
    <m/>
    <n v="4000"/>
    <n v="3585738"/>
    <s v="Stirve "/>
    <s v="308/GCF"/>
    <x v="3"/>
    <s v="CONGO"/>
    <m/>
  </r>
  <r>
    <d v="2016-08-08T00:00:00"/>
    <s v="taxi Office &gt; Moukondo ASPINALL Foundation &gt; Office dépôt nourriture CTS"/>
    <x v="0"/>
    <x v="0"/>
    <m/>
    <n v="2000"/>
    <n v="3583738"/>
    <s v="Perrine Odier"/>
    <s v="Décharge"/>
    <x v="3"/>
    <s v="CONGO"/>
    <m/>
  </r>
  <r>
    <d v="2016-08-08T00:00:00"/>
    <s v="hotel-qt culotte"/>
    <x v="0"/>
    <x v="1"/>
    <m/>
    <n v="1500"/>
    <n v="3582238"/>
    <s v="Mésange"/>
    <s v="Décharge"/>
    <x v="3"/>
    <s v="CONGO"/>
    <s v="o"/>
  </r>
  <r>
    <d v="2016-08-08T00:00:00"/>
    <s v="QT culotte-parquet"/>
    <x v="0"/>
    <x v="1"/>
    <m/>
    <n v="1500"/>
    <n v="3580738"/>
    <s v="Mésange"/>
    <s v="Décharge"/>
    <x v="3"/>
    <s v="CONGO"/>
    <s v="o"/>
  </r>
  <r>
    <d v="2016-08-08T00:00:00"/>
    <s v="parquet-maison d'arret"/>
    <x v="0"/>
    <x v="1"/>
    <m/>
    <n v="1000"/>
    <n v="3579738"/>
    <s v="Mésange"/>
    <s v="Décharge"/>
    <x v="3"/>
    <s v="CONGO"/>
    <s v="o"/>
  </r>
  <r>
    <d v="2016-08-08T00:00:00"/>
    <s v="maison d'arret-parquet"/>
    <x v="0"/>
    <x v="1"/>
    <m/>
    <n v="1000"/>
    <n v="3578738"/>
    <s v="Mésange"/>
    <s v="Décharge"/>
    <x v="3"/>
    <s v="CONGO"/>
    <s v="o"/>
  </r>
  <r>
    <d v="2016-08-08T00:00:00"/>
    <s v="parquet-direction departementale de la police"/>
    <x v="0"/>
    <x v="1"/>
    <m/>
    <n v="1000"/>
    <n v="3577738"/>
    <s v="Mésange"/>
    <s v="Décharge"/>
    <x v="3"/>
    <s v="CONGO"/>
    <s v="o"/>
  </r>
  <r>
    <d v="2016-08-08T00:00:00"/>
    <s v="dd police-parquet"/>
    <x v="0"/>
    <x v="1"/>
    <m/>
    <n v="1000"/>
    <n v="3576738"/>
    <s v="Mésange"/>
    <s v="Décharge"/>
    <x v="3"/>
    <s v="CONGO"/>
    <s v="o"/>
  </r>
  <r>
    <d v="2016-08-08T00:00:00"/>
    <s v="cabinet kimpolo-aéroport"/>
    <x v="0"/>
    <x v="1"/>
    <m/>
    <n v="1000"/>
    <n v="3575738"/>
    <s v="Mésange"/>
    <s v="Décharge"/>
    <x v="3"/>
    <s v="CONGO"/>
    <s v="o"/>
  </r>
  <r>
    <d v="2016-08-08T00:00:00"/>
    <s v="aéroport-restaurant"/>
    <x v="0"/>
    <x v="1"/>
    <m/>
    <n v="1000"/>
    <n v="3574738"/>
    <s v="Mésange"/>
    <s v="Décharge"/>
    <x v="3"/>
    <s v="CONGO"/>
    <s v="o"/>
  </r>
  <r>
    <d v="2016-08-08T00:00:00"/>
    <s v="restaurant-qt culotte"/>
    <x v="0"/>
    <x v="1"/>
    <m/>
    <n v="1500"/>
    <n v="3573238"/>
    <s v="Mésange"/>
    <s v="Décharge"/>
    <x v="3"/>
    <s v="CONGO"/>
    <s v="o"/>
  </r>
  <r>
    <d v="2016-08-08T00:00:00"/>
    <s v="ration 1 jours à PNR &lt;Mésange&gt;"/>
    <x v="3"/>
    <x v="1"/>
    <m/>
    <n v="5000"/>
    <n v="3568238"/>
    <s v="Mésange"/>
    <s v="Décharge"/>
    <x v="3"/>
    <s v="CONGO"/>
    <s v="o"/>
  </r>
  <r>
    <d v="2016-08-08T00:00:00"/>
    <s v="qt culotte-hotel"/>
    <x v="0"/>
    <x v="1"/>
    <m/>
    <n v="1500"/>
    <n v="3566738"/>
    <s v="Mésange"/>
    <s v="Décharge"/>
    <x v="3"/>
    <s v="CONGO"/>
    <s v="o"/>
  </r>
  <r>
    <d v="2016-08-08T00:00:00"/>
    <s v="Billet PN-BRAZZA&lt;Mésange&gt;"/>
    <x v="1"/>
    <x v="1"/>
    <m/>
    <n v="64500"/>
    <n v="3502238"/>
    <s v="Mésange"/>
    <s v="Décharge"/>
    <x v="3"/>
    <s v="CONGO"/>
    <s v="o"/>
  </r>
  <r>
    <d v="2016-08-08T00:00:00"/>
    <s v="reçu appel dossier MASSOUEME"/>
    <x v="19"/>
    <x v="1"/>
    <m/>
    <n v="10000"/>
    <n v="3492238"/>
    <s v="Mésange"/>
    <s v="Oui"/>
    <x v="3"/>
    <s v="CONGO"/>
    <s v="o"/>
  </r>
  <r>
    <d v="2016-08-08T00:00:00"/>
    <s v="Domicile-Bureau"/>
    <x v="0"/>
    <x v="1"/>
    <m/>
    <n v="300"/>
    <n v="3491938"/>
    <s v="Blondel"/>
    <s v="16.Blo.08.0001"/>
    <x v="3"/>
    <s v="CONGO"/>
    <m/>
  </r>
  <r>
    <d v="2016-08-08T00:00:00"/>
    <s v="Sandwich"/>
    <x v="8"/>
    <x v="1"/>
    <m/>
    <n v="1000"/>
    <n v="3490938"/>
    <s v="Blondel"/>
    <s v="16.Blo.08.0002"/>
    <x v="3"/>
    <s v="CONGO"/>
    <s v="o"/>
  </r>
  <r>
    <d v="2016-08-08T00:00:00"/>
    <s v="Bureau-Domicile"/>
    <x v="0"/>
    <x v="1"/>
    <m/>
    <n v="300"/>
    <n v="3490638"/>
    <s v="Blondel"/>
    <s v="16.Blo.08.0001"/>
    <x v="3"/>
    <s v="CONGO"/>
    <m/>
  </r>
  <r>
    <d v="2016-08-08T00:00:00"/>
    <s v="Repas"/>
    <x v="3"/>
    <x v="3"/>
    <m/>
    <n v="5000"/>
    <n v="3485638"/>
    <s v="i23c"/>
    <s v="Décharge"/>
    <x v="3"/>
    <s v="CONGO"/>
    <s v="o"/>
  </r>
  <r>
    <d v="2016-08-08T00:00:00"/>
    <s v="Taxi Hotel-La cote-Hotel"/>
    <x v="0"/>
    <x v="3"/>
    <m/>
    <n v="3000"/>
    <n v="3482638"/>
    <s v="i23c"/>
    <s v="Décharge"/>
    <x v="3"/>
    <s v="CONGO"/>
    <m/>
  </r>
  <r>
    <d v="2016-08-08T00:00:00"/>
    <s v="Achat bière et transport"/>
    <x v="11"/>
    <x v="3"/>
    <m/>
    <n v="5500"/>
    <n v="3477138"/>
    <s v="i23c"/>
    <s v="Décharge"/>
    <x v="3"/>
    <s v="CONGO"/>
    <s v="o"/>
  </r>
  <r>
    <d v="2016-08-08T00:00:00"/>
    <s v="Taxi Hotel-Fond Tiétié-Hotel"/>
    <x v="0"/>
    <x v="3"/>
    <m/>
    <n v="2000"/>
    <n v="3475138"/>
    <s v="i23c"/>
    <s v="Décharge"/>
    <x v="3"/>
    <s v="CONGO"/>
    <m/>
  </r>
  <r>
    <d v="2016-08-08T00:00:00"/>
    <s v="Achat: rouleau et barquette aluminum + sac"/>
    <x v="6"/>
    <x v="2"/>
    <m/>
    <n v="23900"/>
    <n v="3451238"/>
    <s v="Evariste"/>
    <s v="OUI"/>
    <x v="3"/>
    <s v="CONGO"/>
    <s v="o"/>
  </r>
  <r>
    <d v="2016-08-08T00:00:00"/>
    <s v="Bureau-parken shop"/>
    <x v="0"/>
    <x v="4"/>
    <m/>
    <n v="1000"/>
    <n v="3450238"/>
    <s v="Evariste"/>
    <s v="Décharge"/>
    <x v="3"/>
    <s v="CONGO"/>
    <m/>
  </r>
  <r>
    <d v="2016-08-08T00:00:00"/>
    <s v="Parken shop-Casino"/>
    <x v="0"/>
    <x v="4"/>
    <m/>
    <n v="1000"/>
    <n v="3449238"/>
    <s v="Evariste"/>
    <s v="Décharge"/>
    <x v="3"/>
    <s v="CONGO"/>
    <m/>
  </r>
  <r>
    <d v="2016-08-08T00:00:00"/>
    <s v="Casino-Bureau"/>
    <x v="0"/>
    <x v="4"/>
    <m/>
    <n v="1000"/>
    <n v="3448238"/>
    <s v="Evariste"/>
    <s v="Décharge"/>
    <x v="3"/>
    <s v="CONGO"/>
    <m/>
  </r>
  <r>
    <d v="2016-08-08T00:00:00"/>
    <s v="Domicile-Bureau"/>
    <x v="0"/>
    <x v="1"/>
    <m/>
    <n v="150"/>
    <n v="3448088"/>
    <s v="Herick"/>
    <s v="Décharge"/>
    <x v="3"/>
    <s v="CONGO"/>
    <m/>
  </r>
  <r>
    <d v="2016-08-08T00:00:00"/>
    <s v="Food à Bzv &lt;Herick&gt;"/>
    <x v="8"/>
    <x v="1"/>
    <m/>
    <n v="1000"/>
    <n v="3447088"/>
    <s v="Herick"/>
    <s v="Décharge"/>
    <x v="3"/>
    <s v="CONGO"/>
    <s v="o"/>
  </r>
  <r>
    <d v="2016-08-08T00:00:00"/>
    <s v="Bureau-Domicile"/>
    <x v="0"/>
    <x v="1"/>
    <m/>
    <n v="150"/>
    <n v="3446938"/>
    <s v="Herick"/>
    <s v="Décharge"/>
    <x v="3"/>
    <s v="CONGO"/>
    <m/>
  </r>
  <r>
    <d v="2016-08-08T00:00:00"/>
    <s v="Hotel/Charden-farel Agence"/>
    <x v="0"/>
    <x v="3"/>
    <m/>
    <n v="500"/>
    <n v="3446438"/>
    <s v="i73x"/>
    <s v="Décharge"/>
    <x v="3"/>
    <s v="CONGO"/>
    <m/>
  </r>
  <r>
    <d v="2016-08-08T00:00:00"/>
    <s v="Agence charden-F/Gare routiere"/>
    <x v="0"/>
    <x v="3"/>
    <m/>
    <n v="500"/>
    <n v="3445938"/>
    <s v="i73x"/>
    <s v="Décharge"/>
    <x v="3"/>
    <s v="CONGO"/>
    <m/>
  </r>
  <r>
    <d v="2016-08-08T00:00:00"/>
    <s v="Gare routiere/Ngombe village"/>
    <x v="0"/>
    <x v="3"/>
    <m/>
    <n v="5000"/>
    <n v="3440938"/>
    <s v="i73x"/>
    <s v="Décharge"/>
    <x v="3"/>
    <s v="CONGO"/>
    <m/>
  </r>
  <r>
    <d v="2016-08-08T00:00:00"/>
    <s v="Ngombe village/gare routiere"/>
    <x v="0"/>
    <x v="3"/>
    <m/>
    <n v="5000"/>
    <n v="3435938"/>
    <s v="i73x"/>
    <s v="Décharge"/>
    <x v="3"/>
    <s v="CONGO"/>
    <m/>
  </r>
  <r>
    <d v="2016-08-08T00:00:00"/>
    <s v="Gare-routiere /Hotel"/>
    <x v="0"/>
    <x v="3"/>
    <m/>
    <n v="500"/>
    <n v="3435438"/>
    <s v="i73x"/>
    <s v="Décharge"/>
    <x v="3"/>
    <s v="CONGO"/>
    <m/>
  </r>
  <r>
    <d v="2016-08-09T00:00:00"/>
    <s v="hotel rigo: 3 nuitées à PNR &lt;Mésange&gt;"/>
    <x v="3"/>
    <x v="1"/>
    <m/>
    <n v="60000"/>
    <n v="3375438"/>
    <s v="Mésange"/>
    <s v="Décharge"/>
    <x v="3"/>
    <s v="CONGO"/>
    <s v="o"/>
  </r>
  <r>
    <d v="2016-08-09T00:00:00"/>
    <s v="Taxis Bureau-UBA-Bureau: appro caisse PALF"/>
    <x v="0"/>
    <x v="0"/>
    <m/>
    <n v="2000"/>
    <n v="3373438"/>
    <s v="Stirve"/>
    <s v="Décharge"/>
    <x v="3"/>
    <s v="CONGO"/>
    <m/>
  </r>
  <r>
    <d v="2016-08-09T00:00:00"/>
    <s v="Achat 135 cartes de recharge MTN[950F(100); 1900F(10); 4750F(20)] &amp; Airtel[4750F(05)]"/>
    <x v="2"/>
    <x v="2"/>
    <m/>
    <n v="232750"/>
    <n v="3140688"/>
    <s v="Stirve "/>
    <s v="Oui"/>
    <x v="3"/>
    <s v="CONGO"/>
    <m/>
  </r>
  <r>
    <d v="2016-08-09T00:00:00"/>
    <s v="Bonus Juillet-Odile"/>
    <x v="13"/>
    <x v="2"/>
    <m/>
    <n v="9000"/>
    <n v="3131688"/>
    <s v="Stirve "/>
    <n v="110"/>
    <x v="3"/>
    <s v="CONGO"/>
    <m/>
  </r>
  <r>
    <d v="2016-08-09T00:00:00"/>
    <s v="Complément  frais Service Traiteur déjeuner lors du CTS PALF"/>
    <x v="13"/>
    <x v="2"/>
    <m/>
    <n v="30000"/>
    <n v="3101688"/>
    <s v="Stirve "/>
    <n v="111"/>
    <x v="3"/>
    <s v="CONGO"/>
    <m/>
  </r>
  <r>
    <d v="2016-08-09T00:00:00"/>
    <s v="taxi Office &gt; WCS réunion avec Tim de WCS "/>
    <x v="0"/>
    <x v="0"/>
    <m/>
    <n v="2000"/>
    <n v="3099688"/>
    <s v="Perrine Odier"/>
    <s v="Décharge"/>
    <x v="3"/>
    <s v="CONGO"/>
    <m/>
  </r>
  <r>
    <d v="2016-08-09T00:00:00"/>
    <s v="hotel-patisserie citronelle"/>
    <x v="0"/>
    <x v="1"/>
    <m/>
    <n v="1000"/>
    <n v="3098688"/>
    <s v="Mésange"/>
    <s v="Décharge"/>
    <x v="3"/>
    <s v="CONGO"/>
    <s v="o"/>
  </r>
  <r>
    <d v="2016-08-09T00:00:00"/>
    <s v="citronelle-hotel"/>
    <x v="0"/>
    <x v="1"/>
    <m/>
    <n v="1000"/>
    <n v="3097688"/>
    <s v="Mésange"/>
    <s v="Décharge"/>
    <x v="3"/>
    <s v="CONGO"/>
    <s v="o"/>
  </r>
  <r>
    <d v="2016-08-09T00:00:00"/>
    <s v="ration 1 jours à PNR &lt;Mésange&gt;"/>
    <x v="3"/>
    <x v="1"/>
    <m/>
    <n v="5000"/>
    <n v="3092688"/>
    <s v="Mésange"/>
    <s v="Décharge"/>
    <x v="3"/>
    <s v="CONGO"/>
    <s v="o"/>
  </r>
  <r>
    <d v="2016-08-09T00:00:00"/>
    <s v="hotel-aéroport"/>
    <x v="0"/>
    <x v="1"/>
    <m/>
    <n v="1000"/>
    <n v="3091688"/>
    <s v="Mésange"/>
    <s v="Décharge"/>
    <x v="3"/>
    <s v="CONGO"/>
    <s v="o"/>
  </r>
  <r>
    <d v="2016-08-09T00:00:00"/>
    <s v="aéroport-maison"/>
    <x v="0"/>
    <x v="1"/>
    <m/>
    <n v="1000"/>
    <n v="3090688"/>
    <s v="Mésange"/>
    <s v="Décharge"/>
    <x v="3"/>
    <s v="CONGO"/>
    <s v="o"/>
  </r>
  <r>
    <d v="2016-08-09T00:00:00"/>
    <s v="Domicile-Bureau"/>
    <x v="0"/>
    <x v="1"/>
    <m/>
    <n v="300"/>
    <n v="3090388"/>
    <s v="Blondel"/>
    <s v="16.Blo.08.0001"/>
    <x v="3"/>
    <s v="CONGO"/>
    <m/>
  </r>
  <r>
    <d v="2016-08-09T00:00:00"/>
    <s v="Sandwich"/>
    <x v="8"/>
    <x v="1"/>
    <m/>
    <n v="1000"/>
    <n v="3089388"/>
    <s v="Blondel"/>
    <s v="16.Blo.08.0002"/>
    <x v="3"/>
    <s v="CONGO"/>
    <s v="o"/>
  </r>
  <r>
    <d v="2016-08-09T00:00:00"/>
    <s v="Bureau-Domicile"/>
    <x v="0"/>
    <x v="1"/>
    <m/>
    <n v="300"/>
    <n v="3089088"/>
    <s v="Blondel"/>
    <s v="16.Blo.08.0001"/>
    <x v="3"/>
    <s v="CONGO"/>
    <m/>
  </r>
  <r>
    <d v="2016-08-09T00:00:00"/>
    <s v="Paiement de 7 nuitées Hôtel du milieu à PNR-i23c"/>
    <x v="3"/>
    <x v="3"/>
    <m/>
    <n v="105000"/>
    <n v="2984088"/>
    <s v="i23c"/>
    <s v="oui"/>
    <x v="3"/>
    <s v="CONGO"/>
    <s v="o"/>
  </r>
  <r>
    <d v="2016-08-09T00:00:00"/>
    <s v="Repas"/>
    <x v="3"/>
    <x v="3"/>
    <m/>
    <n v="5000"/>
    <n v="2979088"/>
    <s v="i23c"/>
    <s v="Décharge"/>
    <x v="3"/>
    <s v="CONGO"/>
    <s v="o"/>
  </r>
  <r>
    <d v="2016-08-09T00:00:00"/>
    <s v="Taxi Gare Océan du nord-Gard CSC-Hotel"/>
    <x v="0"/>
    <x v="3"/>
    <m/>
    <n v="2000"/>
    <n v="2977088"/>
    <s v="i23c"/>
    <s v="Décharge"/>
    <x v="3"/>
    <s v="CONGO"/>
    <m/>
  </r>
  <r>
    <d v="2016-08-09T00:00:00"/>
    <s v="Flash crédit et achat bière"/>
    <x v="11"/>
    <x v="3"/>
    <m/>
    <n v="3500"/>
    <n v="2973588"/>
    <s v="i23c"/>
    <s v="Décharge"/>
    <x v="3"/>
    <s v="CONGO"/>
    <s v="o"/>
  </r>
  <r>
    <d v="2016-08-09T00:00:00"/>
    <s v="Taxi Hotel-La foire-Hotel (rencontre avec le traf Mr Emmanuel)"/>
    <x v="0"/>
    <x v="3"/>
    <m/>
    <n v="2000"/>
    <n v="2971588"/>
    <s v="i23c"/>
    <s v="Décharge"/>
    <x v="3"/>
    <s v="CONGO"/>
    <m/>
  </r>
  <r>
    <d v="2016-08-09T00:00:00"/>
    <s v="Achat billet Pointe-Noire-Brazzaville"/>
    <x v="0"/>
    <x v="3"/>
    <m/>
    <n v="15000"/>
    <n v="2956588"/>
    <s v="i23c"/>
    <s v="oui"/>
    <x v="3"/>
    <s v="CONGO"/>
    <s v="o"/>
  </r>
  <r>
    <d v="2016-08-09T00:00:00"/>
    <s v="Domicile-Bureau"/>
    <x v="0"/>
    <x v="1"/>
    <m/>
    <n v="150"/>
    <n v="2956438"/>
    <s v="Herick"/>
    <s v="Décharge"/>
    <x v="3"/>
    <s v="CONGO"/>
    <m/>
  </r>
  <r>
    <d v="2016-08-09T00:00:00"/>
    <s v="Food à Bzv &lt;Herick&gt;"/>
    <x v="8"/>
    <x v="1"/>
    <m/>
    <n v="1000"/>
    <n v="2955438"/>
    <s v="Herick"/>
    <s v="Décharge"/>
    <x v="3"/>
    <s v="CONGO"/>
    <s v="o"/>
  </r>
  <r>
    <d v="2016-08-09T00:00:00"/>
    <s v="Bureau-Domicile"/>
    <x v="0"/>
    <x v="1"/>
    <m/>
    <n v="150"/>
    <n v="2955288"/>
    <s v="Herick"/>
    <s v="Décharge"/>
    <x v="3"/>
    <s v="CONGO"/>
    <m/>
  </r>
  <r>
    <d v="2016-08-09T00:00:00"/>
    <s v="Hotel/Gare routiere"/>
    <x v="0"/>
    <x v="3"/>
    <m/>
    <n v="500"/>
    <n v="2954788"/>
    <s v="i73x"/>
    <s v="Décharge"/>
    <x v="3"/>
    <s v="CONGO"/>
    <m/>
  </r>
  <r>
    <d v="2016-08-09T00:00:00"/>
    <s v="Gare routiere/ Marche-libongo"/>
    <x v="0"/>
    <x v="3"/>
    <m/>
    <n v="500"/>
    <n v="2954288"/>
    <s v="i73x"/>
    <s v="Décharge"/>
    <x v="3"/>
    <s v="CONGO"/>
    <m/>
  </r>
  <r>
    <d v="2016-08-09T00:00:00"/>
    <s v="Libongo/Hotel"/>
    <x v="0"/>
    <x v="3"/>
    <m/>
    <n v="500"/>
    <n v="2953788"/>
    <s v="i73x"/>
    <s v="Décharge"/>
    <x v="3"/>
    <s v="CONGO"/>
    <m/>
  </r>
  <r>
    <d v="2016-08-10T00:00:00"/>
    <s v="Taxis Bureau-Diata-Bureau: déposer le document à Bérényce"/>
    <x v="0"/>
    <x v="0"/>
    <m/>
    <n v="2000"/>
    <n v="2951788"/>
    <s v="Stirve"/>
    <s v="Décharge"/>
    <x v="3"/>
    <s v="CONGO"/>
    <m/>
  </r>
  <r>
    <d v="2016-08-10T00:00:00"/>
    <s v="location salle CTS du 10 août , comité technique de suivi"/>
    <x v="16"/>
    <x v="2"/>
    <m/>
    <n v="25000"/>
    <n v="2926788"/>
    <s v="Perrine Odier"/>
    <s v="oui"/>
    <x v="3"/>
    <s v="CONGO"/>
    <s v="o"/>
  </r>
  <r>
    <d v="2016-08-10T00:00:00"/>
    <s v="taxi Office&gt; OIF pour le CTS"/>
    <x v="0"/>
    <x v="0"/>
    <m/>
    <n v="1000"/>
    <n v="2925788"/>
    <s v="Perrine Odier"/>
    <s v="Décharge"/>
    <x v="3"/>
    <s v="CONGO"/>
    <m/>
  </r>
  <r>
    <d v="2016-08-10T00:00:00"/>
    <s v="préfecture-affaire etrangère"/>
    <x v="0"/>
    <x v="1"/>
    <m/>
    <n v="500"/>
    <n v="2925288"/>
    <s v="Mésange"/>
    <s v="Décharge"/>
    <x v="3"/>
    <s v="CONGO"/>
    <s v="o"/>
  </r>
  <r>
    <d v="2016-08-10T00:00:00"/>
    <s v="légalisations de deux lettres"/>
    <x v="6"/>
    <x v="2"/>
    <m/>
    <n v="5000"/>
    <n v="2920288"/>
    <s v="Mésange"/>
    <m/>
    <x v="3"/>
    <s v="CONGO"/>
    <s v="o"/>
  </r>
  <r>
    <d v="2016-08-10T00:00:00"/>
    <s v="Domicile-Bureau"/>
    <x v="0"/>
    <x v="1"/>
    <m/>
    <n v="300"/>
    <n v="2919988"/>
    <s v="Blondel"/>
    <s v="16.Blo.08.0001"/>
    <x v="3"/>
    <s v="CONGO"/>
    <m/>
  </r>
  <r>
    <d v="2016-08-10T00:00:00"/>
    <s v="Sandwich"/>
    <x v="8"/>
    <x v="1"/>
    <m/>
    <n v="1000"/>
    <n v="2918988"/>
    <s v="Blondel"/>
    <s v="16.Blo.08.0002"/>
    <x v="3"/>
    <s v="CONGO"/>
    <s v="o"/>
  </r>
  <r>
    <d v="2016-08-10T00:00:00"/>
    <s v="Bureau-Domicile"/>
    <x v="0"/>
    <x v="1"/>
    <m/>
    <n v="300"/>
    <n v="2918688"/>
    <s v="Blondel"/>
    <s v="16.Blo.08.0001"/>
    <x v="3"/>
    <s v="CONGO"/>
    <m/>
  </r>
  <r>
    <d v="2016-08-10T00:00:00"/>
    <s v="Taxi Hotel-Gare routière CSC"/>
    <x v="0"/>
    <x v="3"/>
    <m/>
    <n v="1000"/>
    <n v="2917688"/>
    <s v="i23c"/>
    <s v="Décharge"/>
    <x v="3"/>
    <s v="CONGO"/>
    <m/>
  </r>
  <r>
    <d v="2016-08-10T00:00:00"/>
    <s v="Repas"/>
    <x v="3"/>
    <x v="3"/>
    <m/>
    <n v="5000"/>
    <n v="2912688"/>
    <s v="i23c"/>
    <s v="Décharge"/>
    <x v="3"/>
    <s v="CONGO"/>
    <s v="o"/>
  </r>
  <r>
    <d v="2016-08-10T00:00:00"/>
    <s v="Taxi Gare routière Brazzaville (Diata)-Maison"/>
    <x v="0"/>
    <x v="3"/>
    <m/>
    <n v="1500"/>
    <n v="2911188"/>
    <s v="i23c"/>
    <s v="Décharge"/>
    <x v="3"/>
    <s v="CONGO"/>
    <m/>
  </r>
  <r>
    <d v="2016-08-10T00:00:00"/>
    <s v="Achat: 30 petites bouteilles d'eau + S25 stylos"/>
    <x v="6"/>
    <x v="2"/>
    <m/>
    <n v="11250"/>
    <n v="2899938"/>
    <s v="Evariste"/>
    <s v="Oui"/>
    <x v="3"/>
    <s v="CONGO"/>
    <s v="o"/>
  </r>
  <r>
    <d v="2016-08-10T00:00:00"/>
    <s v="Bureau- Moukondo"/>
    <x v="0"/>
    <x v="4"/>
    <m/>
    <n v="1000"/>
    <n v="2898938"/>
    <s v="Evariste"/>
    <s v="Décharge"/>
    <x v="3"/>
    <s v="CONGO"/>
    <m/>
  </r>
  <r>
    <d v="2016-08-10T00:00:00"/>
    <s v="Moukondo-Bureau"/>
    <x v="0"/>
    <x v="4"/>
    <m/>
    <n v="1000"/>
    <n v="2897938"/>
    <s v="Evariste"/>
    <s v="Décharge"/>
    <x v="3"/>
    <s v="CONGO"/>
    <m/>
  </r>
  <r>
    <d v="2016-08-10T00:00:00"/>
    <s v="Bureau-OIF"/>
    <x v="0"/>
    <x v="4"/>
    <m/>
    <n v="1000"/>
    <n v="2896938"/>
    <s v="Evariste"/>
    <s v="Décharge"/>
    <x v="3"/>
    <s v="CONGO"/>
    <m/>
  </r>
  <r>
    <d v="2016-08-10T00:00:00"/>
    <s v="OIF-Bureau"/>
    <x v="0"/>
    <x v="4"/>
    <m/>
    <n v="1000"/>
    <n v="2895938"/>
    <s v="Evariste"/>
    <s v="Décharge"/>
    <x v="3"/>
    <s v="CONGO"/>
    <m/>
  </r>
  <r>
    <d v="2016-08-10T00:00:00"/>
    <s v="Domicile-Bureau"/>
    <x v="0"/>
    <x v="1"/>
    <m/>
    <n v="150"/>
    <n v="2895788"/>
    <s v="Herick"/>
    <s v="Décharge"/>
    <x v="3"/>
    <s v="CONGO"/>
    <m/>
  </r>
  <r>
    <d v="2016-08-10T00:00:00"/>
    <s v="Food à Bzv &lt;Herick&gt;"/>
    <x v="8"/>
    <x v="1"/>
    <m/>
    <n v="1000"/>
    <n v="2894788"/>
    <s v="Herick"/>
    <s v="Décharge"/>
    <x v="3"/>
    <s v="CONGO"/>
    <s v="o"/>
  </r>
  <r>
    <d v="2016-08-10T00:00:00"/>
    <s v="Bureau-Domicile"/>
    <x v="0"/>
    <x v="1"/>
    <m/>
    <n v="150"/>
    <n v="2894638"/>
    <s v="Herick"/>
    <s v="Décharge"/>
    <x v="3"/>
    <s v="CONGO"/>
    <m/>
  </r>
  <r>
    <d v="2016-08-10T00:00:00"/>
    <s v="Hotel /Libongo-Marche"/>
    <x v="0"/>
    <x v="3"/>
    <m/>
    <n v="500"/>
    <n v="2894138"/>
    <s v="i73x"/>
    <s v="Décharge"/>
    <x v="3"/>
    <s v="CONGO"/>
    <m/>
  </r>
  <r>
    <d v="2016-08-10T00:00:00"/>
    <s v="Libongo-Marche /Hotel"/>
    <x v="0"/>
    <x v="3"/>
    <m/>
    <n v="500"/>
    <n v="2893638"/>
    <s v="i73x"/>
    <s v="Décharge"/>
    <x v="3"/>
    <s v="CONGO"/>
    <m/>
  </r>
  <r>
    <d v="2016-08-11T00:00:00"/>
    <s v="Taxis Bureau-Diata-Bureau: déposer la lettre à Bérényce"/>
    <x v="0"/>
    <x v="0"/>
    <m/>
    <n v="2000"/>
    <n v="2891638"/>
    <s v="Stirve"/>
    <s v="Décharge"/>
    <x v="3"/>
    <s v="CONGO"/>
    <m/>
  </r>
  <r>
    <d v="2016-08-11T00:00:00"/>
    <s v="bureau-maison"/>
    <x v="0"/>
    <x v="1"/>
    <m/>
    <n v="1000"/>
    <n v="2890638"/>
    <s v="Mésange"/>
    <s v="Décharge"/>
    <x v="3"/>
    <s v="CONGO"/>
    <s v="o"/>
  </r>
  <r>
    <d v="2016-08-11T00:00:00"/>
    <s v="maison-MAF"/>
    <x v="0"/>
    <x v="1"/>
    <m/>
    <n v="1000"/>
    <n v="2889638"/>
    <s v="Mésange"/>
    <s v="Décharge"/>
    <x v="3"/>
    <s v="CONGO"/>
    <s v="o"/>
  </r>
  <r>
    <d v="2016-08-11T00:00:00"/>
    <s v="MAF-bureau"/>
    <x v="0"/>
    <x v="1"/>
    <m/>
    <n v="700"/>
    <n v="2888938"/>
    <s v="Mésange"/>
    <s v="Décharge"/>
    <x v="3"/>
    <s v="CONGO"/>
    <s v="o"/>
  </r>
  <r>
    <d v="2016-08-11T00:00:00"/>
    <s v="Domicile-Bureau"/>
    <x v="0"/>
    <x v="1"/>
    <m/>
    <n v="300"/>
    <n v="2888638"/>
    <s v="Blondel"/>
    <s v="16.Blo.08.0001"/>
    <x v="3"/>
    <s v="CONGO"/>
    <m/>
  </r>
  <r>
    <d v="2016-08-11T00:00:00"/>
    <s v="Sandwich"/>
    <x v="8"/>
    <x v="1"/>
    <m/>
    <n v="1000"/>
    <n v="2887638"/>
    <s v="Blondel"/>
    <s v="16.Blo.08.0002"/>
    <x v="3"/>
    <s v="CONGO"/>
    <s v="o"/>
  </r>
  <r>
    <d v="2016-08-11T00:00:00"/>
    <s v="Bureau-Domicile"/>
    <x v="0"/>
    <x v="1"/>
    <m/>
    <n v="300"/>
    <n v="2887338"/>
    <s v="Blondel"/>
    <s v="16.Blo.08.0001"/>
    <x v="3"/>
    <s v="CONGO"/>
    <m/>
  </r>
  <r>
    <d v="2016-08-11T00:00:00"/>
    <s v="Taxi Maison-Bureau"/>
    <x v="0"/>
    <x v="3"/>
    <m/>
    <n v="1000"/>
    <n v="2886338"/>
    <s v="i23c"/>
    <s v="Décharge"/>
    <x v="3"/>
    <s v="CONGO"/>
    <m/>
  </r>
  <r>
    <d v="2016-08-11T00:00:00"/>
    <s v="Repas"/>
    <x v="8"/>
    <x v="3"/>
    <m/>
    <n v="1500"/>
    <n v="2884838"/>
    <s v="i23c"/>
    <s v="Décharge"/>
    <x v="3"/>
    <s v="CONGO"/>
    <s v="o"/>
  </r>
  <r>
    <d v="2016-08-11T00:00:00"/>
    <s v="Taxi Bureau-Maison"/>
    <x v="0"/>
    <x v="3"/>
    <m/>
    <n v="1000"/>
    <n v="2883838"/>
    <s v="i23c"/>
    <s v="Décharge"/>
    <x v="3"/>
    <s v="CONGO"/>
    <m/>
  </r>
  <r>
    <d v="2016-08-11T00:00:00"/>
    <s v="Domicile-Bureau"/>
    <x v="0"/>
    <x v="1"/>
    <m/>
    <n v="150"/>
    <n v="2883688"/>
    <s v="Herick"/>
    <s v="Décharge"/>
    <x v="3"/>
    <s v="CONGO"/>
    <m/>
  </r>
  <r>
    <d v="2016-08-11T00:00:00"/>
    <s v="Food à Bzv &lt;Herick&gt;"/>
    <x v="8"/>
    <x v="1"/>
    <m/>
    <n v="1000"/>
    <n v="2882688"/>
    <s v="Herick"/>
    <s v="Décharge"/>
    <x v="3"/>
    <s v="CONGO"/>
    <s v="o"/>
  </r>
  <r>
    <d v="2016-08-11T00:00:00"/>
    <s v="Bueau-Domicile"/>
    <x v="0"/>
    <x v="1"/>
    <m/>
    <n v="150"/>
    <n v="2882538"/>
    <s v="Herick"/>
    <s v="Décharge"/>
    <x v="3"/>
    <s v="CONGO"/>
    <m/>
  </r>
  <r>
    <d v="2016-08-11T00:00:00"/>
    <s v="Achat billet Ouesso/Brazzaville"/>
    <x v="0"/>
    <x v="3"/>
    <m/>
    <n v="20000"/>
    <n v="2862538"/>
    <s v="i73x"/>
    <s v="oui"/>
    <x v="3"/>
    <s v="CONGO"/>
    <s v="o"/>
  </r>
  <r>
    <d v="2016-08-11T00:00:00"/>
    <s v="Hotel Nectar Ouesso/ 8 nuités"/>
    <x v="3"/>
    <x v="3"/>
    <m/>
    <n v="120000"/>
    <n v="2742538"/>
    <s v="i73x"/>
    <s v="oui"/>
    <x v="3"/>
    <s v="CONGO"/>
    <s v="o"/>
  </r>
  <r>
    <d v="2016-08-11T00:00:00"/>
    <s v="Repas mission Ouesso"/>
    <x v="3"/>
    <x v="3"/>
    <m/>
    <n v="29000"/>
    <n v="2713538"/>
    <s v="i73x"/>
    <s v="Oui"/>
    <x v="3"/>
    <s v="CONGO"/>
    <s v="o"/>
  </r>
  <r>
    <d v="2016-08-11T00:00:00"/>
    <s v=" Pressing/Netoyage vetements"/>
    <x v="13"/>
    <x v="2"/>
    <m/>
    <n v="5000"/>
    <n v="2708538"/>
    <s v="i73x"/>
    <s v="Oui"/>
    <x v="3"/>
    <s v="CONGO"/>
    <s v="o"/>
  </r>
  <r>
    <d v="2016-08-11T00:00:00"/>
    <s v="Gare routiere-Brazza/Maison"/>
    <x v="0"/>
    <x v="3"/>
    <m/>
    <n v="3000"/>
    <n v="2705538"/>
    <s v="i73x"/>
    <s v="Décharge"/>
    <x v="3"/>
    <s v="CONGO"/>
    <m/>
  </r>
  <r>
    <d v="2016-08-12T00:00:00"/>
    <s v="burequ-maya maya pour achat du billet"/>
    <x v="0"/>
    <x v="1"/>
    <m/>
    <n v="1000"/>
    <n v="2704538"/>
    <s v="Mésange"/>
    <s v="Décharge"/>
    <x v="3"/>
    <s v="CONGO"/>
    <s v="o"/>
  </r>
  <r>
    <d v="2016-08-12T00:00:00"/>
    <s v="maya maya-bureau"/>
    <x v="0"/>
    <x v="1"/>
    <m/>
    <n v="1000"/>
    <n v="2703538"/>
    <s v="Mésange"/>
    <s v="Décharge"/>
    <x v="3"/>
    <s v="CONGO"/>
    <s v="o"/>
  </r>
  <r>
    <d v="2016-08-12T00:00:00"/>
    <s v="Billet BRAZZA-PN/PN-BRAZZA &lt;Mésange&gt;"/>
    <x v="1"/>
    <x v="1"/>
    <m/>
    <n v="97800"/>
    <n v="2605738"/>
    <s v="Mésange"/>
    <s v="Décharge"/>
    <x v="3"/>
    <s v="CONGO"/>
    <s v="o"/>
  </r>
  <r>
    <d v="2016-08-12T00:00:00"/>
    <s v="Maison-Bureau"/>
    <x v="0"/>
    <x v="4"/>
    <m/>
    <n v="1000"/>
    <n v="2604738"/>
    <s v="Evariste"/>
    <s v="Décharge"/>
    <x v="3"/>
    <s v="CONGO"/>
    <m/>
  </r>
  <r>
    <d v="2016-08-12T00:00:00"/>
    <s v="Domicile-Bureau"/>
    <x v="0"/>
    <x v="1"/>
    <m/>
    <n v="150"/>
    <n v="2604588"/>
    <s v="Herick"/>
    <s v="Décharge"/>
    <x v="3"/>
    <s v="CONGO"/>
    <m/>
  </r>
  <r>
    <d v="2016-08-12T00:00:00"/>
    <s v="Food à Bzv &lt;Herick&gt;"/>
    <x v="8"/>
    <x v="1"/>
    <m/>
    <n v="1000"/>
    <n v="2603588"/>
    <s v="Herick"/>
    <s v="Décharge"/>
    <x v="3"/>
    <s v="CONGO"/>
    <s v="o"/>
  </r>
  <r>
    <d v="2016-08-12T00:00:00"/>
    <s v="Bureau-Océan du Nord"/>
    <x v="0"/>
    <x v="1"/>
    <m/>
    <n v="1000"/>
    <n v="2602588"/>
    <s v="Herick"/>
    <s v="Décharge"/>
    <x v="3"/>
    <s v="CONGO"/>
    <m/>
  </r>
  <r>
    <d v="2016-08-12T00:00:00"/>
    <s v="Achat billet pour Owando"/>
    <x v="0"/>
    <x v="1"/>
    <m/>
    <n v="10000"/>
    <n v="2592588"/>
    <s v="Herick"/>
    <s v="Oui"/>
    <x v="3"/>
    <s v="CONGO"/>
    <s v="o"/>
  </r>
  <r>
    <d v="2016-08-12T00:00:00"/>
    <s v="Océan du Nord- Bureau"/>
    <x v="0"/>
    <x v="1"/>
    <m/>
    <n v="1000"/>
    <n v="2591588"/>
    <s v="Herick"/>
    <s v="Décharge"/>
    <x v="3"/>
    <s v="CONGO"/>
    <m/>
  </r>
  <r>
    <d v="2016-08-12T00:00:00"/>
    <s v="Bureau-Domicile"/>
    <x v="0"/>
    <x v="1"/>
    <m/>
    <n v="150"/>
    <n v="2591438"/>
    <s v="Herick"/>
    <s v="Décharge"/>
    <x v="3"/>
    <s v="CONGO"/>
    <m/>
  </r>
  <r>
    <d v="2016-08-16T00:00:00"/>
    <s v="Frais émission chèque"/>
    <x v="7"/>
    <x v="2"/>
    <m/>
    <n v="5945"/>
    <n v="2585493"/>
    <s v="UBA"/>
    <n v="99"/>
    <x v="2"/>
    <s v="CONGO"/>
    <s v="o"/>
  </r>
  <r>
    <d v="2016-08-16T00:00:00"/>
    <s v="Taxis Bureau-UBA-Bureau: appro caisse PALF"/>
    <x v="0"/>
    <x v="0"/>
    <m/>
    <n v="2000"/>
    <n v="2583493"/>
    <s v="Stirve"/>
    <s v="Décharge"/>
    <x v="3"/>
    <s v="CONGO"/>
    <m/>
  </r>
  <r>
    <d v="2016-08-16T00:00:00"/>
    <s v="maison-aéroport pour voyage PN"/>
    <x v="0"/>
    <x v="1"/>
    <m/>
    <n v="1000"/>
    <n v="2582493"/>
    <s v="Mésange"/>
    <s v="Décharge"/>
    <x v="3"/>
    <s v="CONGO"/>
    <s v="o"/>
  </r>
  <r>
    <d v="2016-08-16T00:00:00"/>
    <s v="aéroport-hotel rigo"/>
    <x v="0"/>
    <x v="1"/>
    <m/>
    <n v="1000"/>
    <n v="2581493"/>
    <s v="Mésange"/>
    <s v="Décharge"/>
    <x v="3"/>
    <s v="CONGO"/>
    <s v="o"/>
  </r>
  <r>
    <d v="2016-08-16T00:00:00"/>
    <s v="hotel rigo-parquet"/>
    <x v="0"/>
    <x v="1"/>
    <m/>
    <n v="1000"/>
    <n v="2580493"/>
    <s v="Mésange"/>
    <s v="Décharge"/>
    <x v="3"/>
    <s v="CONGO"/>
    <s v="o"/>
  </r>
  <r>
    <d v="2016-08-16T00:00:00"/>
    <s v="parquet-maison d'arret"/>
    <x v="0"/>
    <x v="1"/>
    <m/>
    <n v="1000"/>
    <n v="2579493"/>
    <s v="Mésange"/>
    <s v="Décharge"/>
    <x v="3"/>
    <s v="CONGO"/>
    <s v="o"/>
  </r>
  <r>
    <d v="2016-08-16T00:00:00"/>
    <s v="maison d'arret-parquet"/>
    <x v="0"/>
    <x v="1"/>
    <m/>
    <n v="1000"/>
    <n v="2578493"/>
    <s v="Mésange"/>
    <s v="Décharge"/>
    <x v="3"/>
    <s v="CONGO"/>
    <s v="o"/>
  </r>
  <r>
    <d v="2016-08-16T00:00:00"/>
    <s v="parquet-cabinet Kimpolo"/>
    <x v="0"/>
    <x v="1"/>
    <m/>
    <n v="1000"/>
    <n v="2577493"/>
    <s v="Mésange"/>
    <s v="Décharge"/>
    <x v="3"/>
    <s v="CONGO"/>
    <s v="o"/>
  </r>
  <r>
    <d v="2016-08-16T00:00:00"/>
    <s v="Kimpolo-restaurant"/>
    <x v="0"/>
    <x v="1"/>
    <m/>
    <n v="1000"/>
    <n v="2576493"/>
    <s v="Mésange"/>
    <s v="Décharge"/>
    <x v="3"/>
    <s v="CONGO"/>
    <s v="o"/>
  </r>
  <r>
    <d v="2016-08-16T00:00:00"/>
    <s v="restaurant-hotel"/>
    <x v="0"/>
    <x v="1"/>
    <m/>
    <n v="1000"/>
    <n v="2575493"/>
    <s v="Mésange"/>
    <s v="Décharge"/>
    <x v="3"/>
    <s v="CONGO"/>
    <s v="o"/>
  </r>
  <r>
    <d v="2016-08-16T00:00:00"/>
    <s v="ration 1 jours à PNR &lt;Mésange&gt;"/>
    <x v="3"/>
    <x v="1"/>
    <m/>
    <n v="5000"/>
    <n v="2570493"/>
    <s v="Mésange"/>
    <s v="Décharge"/>
    <x v="3"/>
    <s v="CONGO"/>
    <s v="o"/>
  </r>
  <r>
    <d v="2016-08-16T00:00:00"/>
    <s v="Domicile-Bureau"/>
    <x v="0"/>
    <x v="1"/>
    <m/>
    <n v="300"/>
    <n v="2570193"/>
    <s v="Blondel"/>
    <s v="16.Blo.08.0001"/>
    <x v="3"/>
    <s v="CONGO"/>
    <m/>
  </r>
  <r>
    <d v="2016-08-16T00:00:00"/>
    <s v="Sandwich"/>
    <x v="8"/>
    <x v="1"/>
    <m/>
    <n v="300"/>
    <n v="2569893"/>
    <s v="Blondel"/>
    <s v="16.Blo.08.0002"/>
    <x v="3"/>
    <s v="CONGO"/>
    <s v="o"/>
  </r>
  <r>
    <d v="2016-08-16T00:00:00"/>
    <s v="Bureau-Domicile"/>
    <x v="0"/>
    <x v="1"/>
    <m/>
    <n v="300"/>
    <n v="2569593"/>
    <s v="Blondel"/>
    <s v="16.Blo.08.0001"/>
    <x v="3"/>
    <s v="CONGO"/>
    <m/>
  </r>
  <r>
    <d v="2016-08-16T00:00:00"/>
    <s v="Taxi Maison-Bureau"/>
    <x v="0"/>
    <x v="3"/>
    <m/>
    <n v="1000"/>
    <n v="2568593"/>
    <s v="i23c"/>
    <s v="Décharge"/>
    <x v="3"/>
    <s v="CONGO"/>
    <m/>
  </r>
  <r>
    <d v="2016-08-16T00:00:00"/>
    <s v="Repas"/>
    <x v="8"/>
    <x v="3"/>
    <m/>
    <n v="1500"/>
    <n v="2567093"/>
    <s v="i23c"/>
    <s v="Décharge"/>
    <x v="3"/>
    <s v="CONGO"/>
    <s v="o"/>
  </r>
  <r>
    <d v="2016-08-16T00:00:00"/>
    <s v="Taxi Bureau-Maison"/>
    <x v="0"/>
    <x v="3"/>
    <m/>
    <n v="1000"/>
    <n v="2566093"/>
    <s v="i23c"/>
    <s v="Décharge"/>
    <x v="3"/>
    <s v="CONGO"/>
    <m/>
  </r>
  <r>
    <d v="2016-08-16T00:00:00"/>
    <s v="Maison-Bureau"/>
    <x v="0"/>
    <x v="4"/>
    <m/>
    <n v="1000"/>
    <n v="2565093"/>
    <s v="Evariste"/>
    <s v="Décharge"/>
    <x v="3"/>
    <s v="CONGO"/>
    <m/>
  </r>
  <r>
    <d v="2016-08-16T00:00:00"/>
    <s v="Domicile-Océan du nord"/>
    <x v="0"/>
    <x v="1"/>
    <m/>
    <n v="1000"/>
    <n v="2564093"/>
    <s v="Herick"/>
    <s v="Décharge"/>
    <x v="3"/>
    <s v="CONGO"/>
    <m/>
  </r>
  <r>
    <d v="2016-08-16T00:00:00"/>
    <s v="Gare routière Owando-Hôtel"/>
    <x v="0"/>
    <x v="1"/>
    <m/>
    <n v="500"/>
    <n v="2563593"/>
    <s v="Herick"/>
    <s v="Décharge"/>
    <x v="3"/>
    <s v="CONGO"/>
    <m/>
  </r>
  <r>
    <d v="2016-08-17T00:00:00"/>
    <s v="Groupe Charden Farell-Owando(Herick)"/>
    <x v="4"/>
    <x v="2"/>
    <m/>
    <n v="1400"/>
    <n v="2562193"/>
    <s v="Stirve"/>
    <s v="163/GCF"/>
    <x v="3"/>
    <s v="CONGO"/>
    <m/>
  </r>
  <r>
    <d v="2016-08-17T00:00:00"/>
    <s v="hotel-dd police"/>
    <x v="0"/>
    <x v="1"/>
    <m/>
    <n v="1000"/>
    <n v="2561193"/>
    <s v="Mésange"/>
    <s v="Décharge"/>
    <x v="3"/>
    <s v="CONGO"/>
    <s v="o"/>
  </r>
  <r>
    <d v="2016-08-17T00:00:00"/>
    <s v="dd police- marché oui"/>
    <x v="0"/>
    <x v="1"/>
    <m/>
    <n v="1000"/>
    <n v="2560193"/>
    <s v="Mésange"/>
    <s v="Décharge"/>
    <x v="3"/>
    <s v="CONGO"/>
    <s v="o"/>
  </r>
  <r>
    <d v="2016-08-17T00:00:00"/>
    <s v="marché-hotel"/>
    <x v="0"/>
    <x v="1"/>
    <m/>
    <n v="1000"/>
    <n v="2559193"/>
    <s v="Mésange"/>
    <s v="Décharge"/>
    <x v="3"/>
    <s v="CONGO"/>
    <s v="o"/>
  </r>
  <r>
    <d v="2016-08-17T00:00:00"/>
    <s v="hotel-quartier culotte"/>
    <x v="0"/>
    <x v="1"/>
    <m/>
    <n v="1000"/>
    <n v="2558193"/>
    <s v="Mésange"/>
    <s v="Décharge"/>
    <x v="3"/>
    <s v="CONGO"/>
    <s v="o"/>
  </r>
  <r>
    <d v="2016-08-17T00:00:00"/>
    <s v="quartier culotte-aéroport POUR VOYAGE BRAZZA"/>
    <x v="0"/>
    <x v="1"/>
    <m/>
    <n v="1000"/>
    <n v="2557193"/>
    <s v="Mésange"/>
    <s v="Décharge"/>
    <x v="3"/>
    <s v="CONGO"/>
    <s v="o"/>
  </r>
  <r>
    <d v="2016-08-17T00:00:00"/>
    <s v="ration 1 jours à PNR &lt;Mésange&gt;"/>
    <x v="3"/>
    <x v="1"/>
    <m/>
    <n v="5000"/>
    <n v="2552193"/>
    <s v="Mésange"/>
    <s v="Décharge"/>
    <x v="3"/>
    <s v="CONGO"/>
    <s v="o"/>
  </r>
  <r>
    <d v="2016-08-17T00:00:00"/>
    <s v="hotel rigo: 1 nuitée à PNR &lt;Mésange&gt;"/>
    <x v="3"/>
    <x v="1"/>
    <m/>
    <n v="20000"/>
    <n v="2532193"/>
    <s v="Mésange"/>
    <s v="Décharge"/>
    <x v="3"/>
    <s v="CONGO"/>
    <s v="o"/>
  </r>
  <r>
    <d v="2016-08-17T00:00:00"/>
    <s v="aéroport-maison"/>
    <x v="0"/>
    <x v="1"/>
    <m/>
    <n v="1000"/>
    <n v="2531193"/>
    <s v="Mésange"/>
    <s v="Décharge"/>
    <x v="3"/>
    <s v="CONGO"/>
    <s v="o"/>
  </r>
  <r>
    <d v="2016-08-17T00:00:00"/>
    <s v="Domicile-Bureau"/>
    <x v="0"/>
    <x v="1"/>
    <m/>
    <n v="300"/>
    <n v="2530893"/>
    <s v="Blondel"/>
    <s v="16.Blo.08.0001"/>
    <x v="3"/>
    <s v="CONGO"/>
    <m/>
  </r>
  <r>
    <d v="2016-08-17T00:00:00"/>
    <s v="Sandwich"/>
    <x v="8"/>
    <x v="1"/>
    <m/>
    <n v="1000"/>
    <n v="2529893"/>
    <s v="Blondel"/>
    <s v="16.Blo.08.0002"/>
    <x v="3"/>
    <s v="CONGO"/>
    <s v="o"/>
  </r>
  <r>
    <d v="2016-08-17T00:00:00"/>
    <s v="Bureau-Ville-Ouénzé-Mngli-Bureau"/>
    <x v="0"/>
    <x v="1"/>
    <m/>
    <n v="4500"/>
    <n v="2525393"/>
    <s v="Blondel"/>
    <s v="16.Blo.08.0001"/>
    <x v="3"/>
    <s v="CONGO"/>
    <m/>
  </r>
  <r>
    <d v="2016-08-17T00:00:00"/>
    <s v="Bureau-Domicile"/>
    <x v="0"/>
    <x v="1"/>
    <m/>
    <n v="300"/>
    <n v="2525093"/>
    <s v="Blondel"/>
    <s v="16.Blo.08.0001"/>
    <x v="3"/>
    <s v="CONGO"/>
    <m/>
  </r>
  <r>
    <d v="2016-08-17T00:00:00"/>
    <s v="Taxi Maison-Bureau"/>
    <x v="0"/>
    <x v="3"/>
    <m/>
    <n v="1000"/>
    <n v="2524093"/>
    <s v="i23c"/>
    <s v="Décharge"/>
    <x v="3"/>
    <s v="CONGO"/>
    <m/>
  </r>
  <r>
    <d v="2016-08-17T00:00:00"/>
    <s v="Taxi Bureau-SLOG-La corniche-Mikalou-Bureau"/>
    <x v="0"/>
    <x v="3"/>
    <m/>
    <n v="4500"/>
    <n v="2519593"/>
    <s v="i23c"/>
    <s v="Décharge"/>
    <x v="3"/>
    <s v="CONGO"/>
    <m/>
  </r>
  <r>
    <d v="2016-08-17T00:00:00"/>
    <s v="Repas"/>
    <x v="8"/>
    <x v="3"/>
    <m/>
    <n v="1500"/>
    <n v="2518093"/>
    <s v="i23c"/>
    <s v="Décharge"/>
    <x v="3"/>
    <s v="CONGO"/>
    <s v="o"/>
  </r>
  <r>
    <d v="2016-08-17T00:00:00"/>
    <s v="Taxi Bureau-Maison"/>
    <x v="0"/>
    <x v="3"/>
    <m/>
    <n v="1000"/>
    <n v="2517093"/>
    <s v="i23c"/>
    <s v="Décharge"/>
    <x v="3"/>
    <s v="CONGO"/>
    <m/>
  </r>
  <r>
    <d v="2016-08-17T00:00:00"/>
    <s v="Bureau-atelier de peinture de kinsoundi"/>
    <x v="0"/>
    <x v="4"/>
    <m/>
    <n v="1000"/>
    <n v="2516093"/>
    <s v="Evariste"/>
    <s v="Décharge"/>
    <x v="3"/>
    <s v="CONGO"/>
    <m/>
  </r>
  <r>
    <d v="2016-08-17T00:00:00"/>
    <s v="Atelier de peinture de kinsoundi-Bureau"/>
    <x v="0"/>
    <x v="4"/>
    <m/>
    <n v="1000"/>
    <n v="2515093"/>
    <s v="Evariste"/>
    <s v="Décharge"/>
    <x v="3"/>
    <s v="CONGO"/>
    <m/>
  </r>
  <r>
    <d v="2016-08-17T00:00:00"/>
    <s v="Maison-Bureau"/>
    <x v="0"/>
    <x v="4"/>
    <m/>
    <n v="1000"/>
    <n v="2514093"/>
    <s v="Evariste"/>
    <s v="Décharge"/>
    <x v="3"/>
    <s v="CONGO"/>
    <m/>
  </r>
  <r>
    <d v="2016-08-17T00:00:00"/>
    <s v="Hôtel-cyber café"/>
    <x v="0"/>
    <x v="1"/>
    <m/>
    <n v="500"/>
    <n v="2513593"/>
    <s v="Herick"/>
    <s v="Décharge"/>
    <x v="3"/>
    <s v="CONGO"/>
    <m/>
  </r>
  <r>
    <d v="2016-08-17T00:00:00"/>
    <s v="Cyber café-Tribunal"/>
    <x v="0"/>
    <x v="1"/>
    <m/>
    <n v="500"/>
    <n v="2513093"/>
    <s v="Herick"/>
    <s v="Décharge"/>
    <x v="3"/>
    <s v="CONGO"/>
    <m/>
  </r>
  <r>
    <d v="2016-08-17T00:00:00"/>
    <s v="Tribunal-Maison d'arrêt"/>
    <x v="0"/>
    <x v="1"/>
    <m/>
    <n v="500"/>
    <n v="2512593"/>
    <s v="Herick"/>
    <s v="Décharge"/>
    <x v="3"/>
    <s v="CONGO"/>
    <m/>
  </r>
  <r>
    <d v="2016-08-17T00:00:00"/>
    <s v="Maison d'arrêt-Hôtel"/>
    <x v="0"/>
    <x v="1"/>
    <m/>
    <n v="500"/>
    <n v="2512093"/>
    <s v="Herick"/>
    <s v="Décharge"/>
    <x v="3"/>
    <s v="CONGO"/>
    <m/>
  </r>
  <r>
    <d v="2016-08-17T00:00:00"/>
    <s v="Hôtel-Charden Farel"/>
    <x v="0"/>
    <x v="1"/>
    <m/>
    <n v="500"/>
    <n v="2511593"/>
    <s v="Herick"/>
    <s v="Décharge"/>
    <x v="3"/>
    <s v="CONGO"/>
    <m/>
  </r>
  <r>
    <d v="2016-08-17T00:00:00"/>
    <s v="Charden Farel-Hôtel"/>
    <x v="0"/>
    <x v="1"/>
    <m/>
    <n v="500"/>
    <n v="2511093"/>
    <s v="Herick"/>
    <s v="Décharge"/>
    <x v="3"/>
    <s v="CONGO"/>
    <m/>
  </r>
  <r>
    <d v="2016-08-18T00:00:00"/>
    <s v="Bureau/ Marche de la gare"/>
    <x v="0"/>
    <x v="3"/>
    <m/>
    <n v="1000"/>
    <n v="2510093"/>
    <s v="i73x"/>
    <s v="Décharge"/>
    <x v="3"/>
    <s v="CONGO"/>
    <m/>
  </r>
  <r>
    <d v="2016-08-18T00:00:00"/>
    <s v="Marche de la gare/POTO-POTO"/>
    <x v="0"/>
    <x v="3"/>
    <m/>
    <n v="1000"/>
    <n v="2509093"/>
    <s v="i73x"/>
    <s v="Décharge"/>
    <x v="3"/>
    <s v="CONGO"/>
    <m/>
  </r>
  <r>
    <d v="2016-08-18T00:00:00"/>
    <s v="Marche poto-poto/ Mapassi"/>
    <x v="0"/>
    <x v="3"/>
    <m/>
    <n v="1000"/>
    <n v="2508093"/>
    <s v="i73x"/>
    <s v="Décharge"/>
    <x v="3"/>
    <s v="CONGO"/>
    <m/>
  </r>
  <r>
    <d v="2016-08-18T00:00:00"/>
    <s v="Mapassi/Bureau"/>
    <x v="0"/>
    <x v="3"/>
    <m/>
    <n v="1000"/>
    <n v="2507093"/>
    <s v="i73x"/>
    <s v="Décharge"/>
    <x v="3"/>
    <s v="CONGO"/>
    <m/>
  </r>
  <r>
    <d v="2016-08-18T00:00:00"/>
    <s v="Taxis Bureau-UBA-Bureau: appro caisse PALF"/>
    <x v="0"/>
    <x v="0"/>
    <m/>
    <n v="2000"/>
    <n v="2505093"/>
    <s v="Stirve"/>
    <s v="Décharge"/>
    <x v="3"/>
    <s v="CONGO"/>
    <m/>
  </r>
  <r>
    <d v="2016-08-18T00:00:00"/>
    <s v="Groupe Charden Farell-Owando(Herick)"/>
    <x v="4"/>
    <x v="2"/>
    <m/>
    <n v="9315"/>
    <n v="2495778"/>
    <s v="Stirve"/>
    <s v="262/GCF"/>
    <x v="3"/>
    <s v="CONGO"/>
    <m/>
  </r>
  <r>
    <d v="2016-08-18T00:00:00"/>
    <s v="Domicile-Bureau"/>
    <x v="0"/>
    <x v="1"/>
    <m/>
    <n v="700"/>
    <n v="2495078"/>
    <s v="Blondel"/>
    <s v="16.Blo.08.0001"/>
    <x v="3"/>
    <s v="CONGO"/>
    <m/>
  </r>
  <r>
    <d v="2016-08-18T00:00:00"/>
    <s v="Bureau-Bcongo-ville-Ouénzé-Pteaux"/>
    <x v="0"/>
    <x v="1"/>
    <m/>
    <n v="4500"/>
    <n v="2490578"/>
    <s v="Blondel"/>
    <s v="16.Blo.08.0001"/>
    <x v="3"/>
    <s v="CONGO"/>
    <m/>
  </r>
  <r>
    <d v="2016-08-18T00:00:00"/>
    <s v="Sandwich"/>
    <x v="8"/>
    <x v="1"/>
    <m/>
    <n v="1000"/>
    <n v="2489578"/>
    <s v="Blondel"/>
    <s v="16.Blo.08.0002"/>
    <x v="3"/>
    <s v="CONGO"/>
    <s v="o"/>
  </r>
  <r>
    <d v="2016-08-18T00:00:00"/>
    <s v="Bureau-Domicile"/>
    <x v="0"/>
    <x v="1"/>
    <m/>
    <n v="300"/>
    <n v="2489278"/>
    <s v="Blondel"/>
    <s v="16.Blo.08.0001"/>
    <x v="3"/>
    <s v="CONGO"/>
    <m/>
  </r>
  <r>
    <d v="2016-08-18T00:00:00"/>
    <s v="Taxi Maison-Bureau"/>
    <x v="0"/>
    <x v="3"/>
    <m/>
    <n v="1000"/>
    <n v="2488278"/>
    <s v="i23c"/>
    <s v="Décharge"/>
    <x v="3"/>
    <s v="CONGO"/>
    <m/>
  </r>
  <r>
    <d v="2016-08-18T00:00:00"/>
    <s v="Repas"/>
    <x v="8"/>
    <x v="3"/>
    <m/>
    <n v="1500"/>
    <n v="2486778"/>
    <s v="i23c"/>
    <s v="Décharge"/>
    <x v="3"/>
    <s v="CONGO"/>
    <s v="o"/>
  </r>
  <r>
    <d v="2016-08-18T00:00:00"/>
    <s v="Taxi Bureau-Maison"/>
    <x v="0"/>
    <x v="3"/>
    <m/>
    <n v="1000"/>
    <n v="2485778"/>
    <s v="i23c"/>
    <s v="Décharge"/>
    <x v="3"/>
    <s v="CONGO"/>
    <m/>
  </r>
  <r>
    <d v="2016-08-18T00:00:00"/>
    <s v="PALF/Inspection du travail/NSIA/PALF"/>
    <x v="0"/>
    <x v="1"/>
    <m/>
    <n v="2500"/>
    <n v="2483278"/>
    <s v="Junior"/>
    <s v="Décharge"/>
    <x v="3"/>
    <s v="CONGO"/>
    <m/>
  </r>
  <r>
    <d v="2016-08-18T00:00:00"/>
    <s v="Maison-Bureau"/>
    <x v="0"/>
    <x v="4"/>
    <m/>
    <n v="1000"/>
    <n v="2482278"/>
    <s v="Evariste"/>
    <s v="Décharge"/>
    <x v="3"/>
    <s v="CONGO"/>
    <m/>
  </r>
  <r>
    <d v="2016-08-18T00:00:00"/>
    <s v="Hôtel-Tribunal"/>
    <x v="0"/>
    <x v="1"/>
    <m/>
    <n v="500"/>
    <n v="2481778"/>
    <s v="Herick"/>
    <s v="Décharge"/>
    <x v="3"/>
    <s v="CONGO"/>
    <m/>
  </r>
  <r>
    <d v="2016-08-18T00:00:00"/>
    <s v="Certificat de non appel-Extrait jugement"/>
    <x v="19"/>
    <x v="1"/>
    <m/>
    <n v="35000"/>
    <n v="2446778"/>
    <s v="Herick"/>
    <s v="Oui"/>
    <x v="3"/>
    <s v="CONGO"/>
    <s v="o"/>
  </r>
  <r>
    <d v="2016-08-18T00:00:00"/>
    <s v="Tribunal-Marché"/>
    <x v="0"/>
    <x v="1"/>
    <m/>
    <n v="500"/>
    <n v="2446278"/>
    <s v="Herick"/>
    <s v="Décharge"/>
    <x v="3"/>
    <s v="CONGO"/>
    <m/>
  </r>
  <r>
    <d v="2016-08-18T00:00:00"/>
    <s v="Achat papier ministre et chemise cartonnée"/>
    <x v="6"/>
    <x v="2"/>
    <m/>
    <n v="500"/>
    <n v="2445778"/>
    <s v="Herick"/>
    <s v="Décharge"/>
    <x v="3"/>
    <s v="CONGO"/>
    <s v="o"/>
  </r>
  <r>
    <d v="2016-08-18T00:00:00"/>
    <s v="Marché-Tribunal"/>
    <x v="0"/>
    <x v="1"/>
    <m/>
    <n v="500"/>
    <n v="2445278"/>
    <s v="Herick"/>
    <s v="Décharge"/>
    <x v="3"/>
    <s v="CONGO"/>
    <m/>
  </r>
  <r>
    <d v="2016-08-18T00:00:00"/>
    <s v="Tribunal-Charden farel"/>
    <x v="0"/>
    <x v="1"/>
    <m/>
    <n v="500"/>
    <n v="2444778"/>
    <s v="Herick"/>
    <s v="Décharge"/>
    <x v="3"/>
    <s v="CONGO"/>
    <m/>
  </r>
  <r>
    <d v="2016-08-18T00:00:00"/>
    <s v="Charden farel-Tribunal"/>
    <x v="0"/>
    <x v="1"/>
    <m/>
    <n v="500"/>
    <n v="2444278"/>
    <s v="Herick"/>
    <s v="Décharge"/>
    <x v="3"/>
    <s v="CONGO"/>
    <m/>
  </r>
  <r>
    <d v="2016-08-18T00:00:00"/>
    <s v="Tribunal-Hôtel"/>
    <x v="0"/>
    <x v="1"/>
    <m/>
    <n v="500"/>
    <n v="2443778"/>
    <s v="Herick"/>
    <s v="Décharge"/>
    <x v="3"/>
    <s v="CONGO"/>
    <m/>
  </r>
  <r>
    <d v="2016-08-19T00:00:00"/>
    <s v="Domicile-Bureau"/>
    <x v="0"/>
    <x v="1"/>
    <m/>
    <n v="700"/>
    <n v="2443078"/>
    <s v="Blondel"/>
    <s v="16.Blo.08.0001"/>
    <x v="3"/>
    <s v="CONGO"/>
    <m/>
  </r>
  <r>
    <d v="2016-08-19T00:00:00"/>
    <s v="Sandwich"/>
    <x v="8"/>
    <x v="1"/>
    <m/>
    <n v="1000"/>
    <n v="2442078"/>
    <s v="Blondel"/>
    <s v="16.Blo.08.0002"/>
    <x v="3"/>
    <s v="CONGO"/>
    <s v="o"/>
  </r>
  <r>
    <d v="2016-08-19T00:00:00"/>
    <s v="Bureau-Domicile"/>
    <x v="0"/>
    <x v="1"/>
    <m/>
    <n v="300"/>
    <n v="2441778"/>
    <s v="Blondel"/>
    <s v="16.Blo.08.0001"/>
    <x v="3"/>
    <s v="CONGO"/>
    <m/>
  </r>
  <r>
    <d v="2016-08-19T00:00:00"/>
    <s v="Taxi Bureau-Marché Bouro-Marché Total (Investigation)"/>
    <x v="0"/>
    <x v="3"/>
    <m/>
    <n v="2500"/>
    <n v="2439278"/>
    <s v="i23c"/>
    <s v="Décharge"/>
    <x v="3"/>
    <s v="CONGO"/>
    <m/>
  </r>
  <r>
    <d v="2016-08-19T00:00:00"/>
    <s v="Marché Total-Bueau"/>
    <x v="0"/>
    <x v="3"/>
    <m/>
    <n v="1000"/>
    <n v="2438278"/>
    <s v="i23c"/>
    <s v="Décharge"/>
    <x v="3"/>
    <s v="CONGO"/>
    <m/>
  </r>
  <r>
    <d v="2016-08-19T00:00:00"/>
    <s v="Maison-Bureau"/>
    <x v="0"/>
    <x v="4"/>
    <m/>
    <n v="1000"/>
    <n v="2437278"/>
    <s v="Evariste"/>
    <s v="Décharge"/>
    <x v="3"/>
    <s v="CONGO"/>
    <m/>
  </r>
  <r>
    <d v="2016-08-19T00:00:00"/>
    <s v="Bureau-Ecole de peinture de poto poto"/>
    <x v="0"/>
    <x v="4"/>
    <m/>
    <n v="1000"/>
    <n v="2436278"/>
    <s v="Evariste"/>
    <s v="Décharge"/>
    <x v="3"/>
    <s v="CONGO"/>
    <m/>
  </r>
  <r>
    <d v="2016-08-19T00:00:00"/>
    <s v="Ecole de peinture de poto poto-Atelier de peinture de Bacongo"/>
    <x v="0"/>
    <x v="4"/>
    <m/>
    <n v="1000"/>
    <n v="2435278"/>
    <s v="Evariste"/>
    <s v="Décharge"/>
    <x v="3"/>
    <s v="CONGO"/>
    <m/>
  </r>
  <r>
    <d v="2016-08-19T00:00:00"/>
    <s v="Atelier de peinture de Bacongo-Bureau"/>
    <x v="0"/>
    <x v="4"/>
    <m/>
    <n v="1000"/>
    <n v="2434278"/>
    <s v="Evariste"/>
    <s v="Décharge"/>
    <x v="3"/>
    <s v="CONGO"/>
    <m/>
  </r>
  <r>
    <d v="2016-08-19T00:00:00"/>
    <s v="Hôtel-Tribunal"/>
    <x v="0"/>
    <x v="1"/>
    <m/>
    <n v="500"/>
    <n v="2433778"/>
    <s v="Herick"/>
    <s v="Décharge"/>
    <x v="3"/>
    <s v="CONGO"/>
    <m/>
  </r>
  <r>
    <d v="2016-08-19T00:00:00"/>
    <s v="Tribunal-Hôtel"/>
    <x v="0"/>
    <x v="1"/>
    <m/>
    <n v="500"/>
    <n v="2433278"/>
    <s v="Herick"/>
    <s v="Décharge"/>
    <x v="3"/>
    <s v="CONGO"/>
    <m/>
  </r>
  <r>
    <d v="2016-08-19T00:00:00"/>
    <s v="Réquisition aux fins de transfèrement des condamnés"/>
    <x v="19"/>
    <x v="1"/>
    <m/>
    <n v="10000"/>
    <n v="2423278"/>
    <s v="Herick"/>
    <s v="Décharge"/>
    <x v="3"/>
    <s v="CONGO"/>
    <s v="o"/>
  </r>
  <r>
    <d v="2016-08-19T00:00:00"/>
    <s v="Bureau/Marche total"/>
    <x v="0"/>
    <x v="3"/>
    <m/>
    <n v="1000"/>
    <n v="2422278"/>
    <s v="i73x"/>
    <s v="Décharge"/>
    <x v="3"/>
    <s v="CONGO"/>
    <m/>
  </r>
  <r>
    <d v="2016-08-19T00:00:00"/>
    <s v="Achat de timbres fiscaux pour les contrats"/>
    <x v="6"/>
    <x v="2"/>
    <m/>
    <n v="2000"/>
    <n v="2420278"/>
    <s v="i73x"/>
    <s v="Décharge"/>
    <x v="3"/>
    <s v="CONGO"/>
    <s v="o"/>
  </r>
  <r>
    <d v="2016-08-19T00:00:00"/>
    <s v="Marche total- Bureau"/>
    <x v="0"/>
    <x v="3"/>
    <m/>
    <n v="1000"/>
    <n v="2419278"/>
    <s v="i73x"/>
    <s v="Décharge"/>
    <x v="3"/>
    <s v="CONGO"/>
    <m/>
  </r>
  <r>
    <d v="2016-08-20T00:00:00"/>
    <s v="Groupe Charden Farell-Owando(Herick)"/>
    <x v="4"/>
    <x v="2"/>
    <m/>
    <n v="800"/>
    <n v="2418478"/>
    <s v="Stirve"/>
    <s v="46/GCF"/>
    <x v="3"/>
    <s v="CONGO"/>
    <m/>
  </r>
  <r>
    <d v="2016-08-20T00:00:00"/>
    <s v="Domicile/PALF/Domicile (nourrir les chats)"/>
    <x v="0"/>
    <x v="1"/>
    <m/>
    <n v="2000"/>
    <n v="2416478"/>
    <s v="Junior"/>
    <s v="Décharge"/>
    <x v="3"/>
    <s v="CONGO"/>
    <m/>
  </r>
  <r>
    <d v="2016-08-20T00:00:00"/>
    <s v="Hôtel-DD police"/>
    <x v="0"/>
    <x v="1"/>
    <m/>
    <n v="500"/>
    <n v="2415978"/>
    <s v="Herick"/>
    <s v="Décharge"/>
    <x v="3"/>
    <s v="CONGO"/>
    <m/>
  </r>
  <r>
    <d v="2016-08-20T00:00:00"/>
    <s v="DD police-Charden farel"/>
    <x v="0"/>
    <x v="1"/>
    <m/>
    <n v="500"/>
    <n v="2415478"/>
    <s v="Herick"/>
    <s v="Décharge"/>
    <x v="3"/>
    <s v="CONGO"/>
    <m/>
  </r>
  <r>
    <d v="2016-08-20T00:00:00"/>
    <s v="Charden Farel-Hôtel"/>
    <x v="0"/>
    <x v="1"/>
    <m/>
    <n v="500"/>
    <n v="2414978"/>
    <s v="Herick"/>
    <s v="Décharge"/>
    <x v="3"/>
    <s v="CONGO"/>
    <m/>
  </r>
  <r>
    <d v="2016-08-20T00:00:00"/>
    <s v="Prise en charge Hotel et ration 2 policiers pour transfèrement prisonniers&lt;Owando-Bzv&gt;  "/>
    <x v="3"/>
    <x v="1"/>
    <m/>
    <n v="50000"/>
    <n v="2364978"/>
    <s v="Herick"/>
    <s v="oui"/>
    <x v="3"/>
    <s v="CONGO"/>
    <s v="o"/>
  </r>
  <r>
    <d v="2016-08-20T00:00:00"/>
    <s v="Crédit MTN commissaire police"/>
    <x v="2"/>
    <x v="1"/>
    <m/>
    <n v="2000"/>
    <n v="2362978"/>
    <s v="Herick"/>
    <s v="Décharge"/>
    <x v="3"/>
    <s v="CONGO"/>
    <s v="o"/>
  </r>
  <r>
    <d v="2016-08-20T00:00:00"/>
    <s v="Hôtel-Maison d'arrêt"/>
    <x v="0"/>
    <x v="1"/>
    <m/>
    <n v="500"/>
    <n v="2362478"/>
    <s v="Herick"/>
    <s v="Décharge"/>
    <x v="3"/>
    <s v="CONGO"/>
    <m/>
  </r>
  <r>
    <d v="2016-08-20T00:00:00"/>
    <s v="Maison d'arrêt-Hôtel"/>
    <x v="0"/>
    <x v="1"/>
    <m/>
    <n v="500"/>
    <n v="2361978"/>
    <s v="Herick"/>
    <s v="Décharge"/>
    <x v="3"/>
    <s v="CONGO"/>
    <m/>
  </r>
  <r>
    <d v="2016-08-20T00:00:00"/>
    <s v="Hôtel M'Owando: 6 nuitées&lt;Herick&gt;"/>
    <x v="3"/>
    <x v="1"/>
    <m/>
    <n v="90000"/>
    <n v="2271978"/>
    <s v="Herick"/>
    <s v="Oui"/>
    <x v="3"/>
    <s v="CONGO"/>
    <s v="o"/>
  </r>
  <r>
    <d v="2016-08-21T00:00:00"/>
    <s v="Frais carburant véhicule DDEF(transfèrement)"/>
    <x v="0"/>
    <x v="1"/>
    <m/>
    <n v="99000"/>
    <n v="2172978"/>
    <s v="Herick"/>
    <s v="Oui"/>
    <x v="3"/>
    <s v="CONGO"/>
    <s v="o"/>
  </r>
  <r>
    <d v="2016-08-21T00:00:00"/>
    <s v="Ration prisonniers"/>
    <x v="17"/>
    <x v="1"/>
    <m/>
    <n v="5000"/>
    <n v="2167978"/>
    <s v="Herick"/>
    <s v="Décharge"/>
    <x v="3"/>
    <s v="CONGO"/>
    <s v="o"/>
  </r>
  <r>
    <d v="2016-08-21T00:00:00"/>
    <s v="Hôtel-Maison d'arrêt"/>
    <x v="0"/>
    <x v="1"/>
    <m/>
    <n v="500"/>
    <n v="2167478"/>
    <s v="Herick"/>
    <s v="Décharge"/>
    <x v="3"/>
    <s v="CONGO"/>
    <m/>
  </r>
  <r>
    <d v="2016-08-21T00:00:00"/>
    <s v="Maison d'arrêt-Hôtel"/>
    <x v="0"/>
    <x v="1"/>
    <m/>
    <n v="500"/>
    <n v="2166978"/>
    <s v="Herick"/>
    <s v="Décharge"/>
    <x v="3"/>
    <s v="CONGO"/>
    <m/>
  </r>
  <r>
    <d v="2016-08-21T00:00:00"/>
    <s v="Hôtel-Tribunal"/>
    <x v="0"/>
    <x v="1"/>
    <m/>
    <n v="500"/>
    <n v="2166478"/>
    <s v="Herick"/>
    <s v="Décharge"/>
    <x v="3"/>
    <s v="CONGO"/>
    <m/>
  </r>
  <r>
    <d v="2016-08-21T00:00:00"/>
    <s v="Tribunal-Hôtel"/>
    <x v="0"/>
    <x v="1"/>
    <m/>
    <n v="500"/>
    <n v="2165978"/>
    <s v="Herick"/>
    <s v="Décharge"/>
    <x v="3"/>
    <s v="CONGO"/>
    <m/>
  </r>
  <r>
    <d v="2016-08-22T00:00:00"/>
    <s v="Bonus Juillet 2016-Mésange"/>
    <x v="10"/>
    <x v="1"/>
    <m/>
    <n v="10000"/>
    <n v="2155978"/>
    <s v="Stirve "/>
    <n v="131"/>
    <x v="3"/>
    <s v="CONGO"/>
    <m/>
  </r>
  <r>
    <d v="2016-08-22T00:00:00"/>
    <s v="Taxis Bureau-Makélékélé-Bureau: remise lettre à i6"/>
    <x v="0"/>
    <x v="0"/>
    <m/>
    <n v="2000"/>
    <n v="2153978"/>
    <s v="Stirve "/>
    <s v="Décharge"/>
    <x v="3"/>
    <s v="CONGO"/>
    <m/>
  </r>
  <r>
    <d v="2016-08-22T00:00:00"/>
    <s v="Domicile-Bureau"/>
    <x v="0"/>
    <x v="1"/>
    <m/>
    <n v="1000"/>
    <n v="2152978"/>
    <s v="Blondel"/>
    <s v="16.Blo.08.0001"/>
    <x v="3"/>
    <s v="CONGO"/>
    <m/>
  </r>
  <r>
    <d v="2016-08-22T00:00:00"/>
    <s v="Sandwich"/>
    <x v="8"/>
    <x v="1"/>
    <m/>
    <n v="1000"/>
    <n v="2151978"/>
    <s v="Blondel"/>
    <s v="16.Blo.08.0002"/>
    <x v="3"/>
    <s v="CONGO"/>
    <s v="o"/>
  </r>
  <r>
    <d v="2016-08-22T00:00:00"/>
    <s v="Bureau-Domicile"/>
    <x v="0"/>
    <x v="1"/>
    <m/>
    <n v="500"/>
    <n v="2151478"/>
    <s v="Blondel"/>
    <s v="16.Blo.08.0001"/>
    <x v="3"/>
    <s v="CONGO"/>
    <m/>
  </r>
  <r>
    <d v="2016-08-22T00:00:00"/>
    <s v="Flash crédit (Borel et Elenga)"/>
    <x v="11"/>
    <x v="3"/>
    <m/>
    <n v="1500"/>
    <n v="2149978"/>
    <s v="i23c"/>
    <s v="Décharge"/>
    <x v="3"/>
    <s v="CONGO"/>
    <s v="o"/>
  </r>
  <r>
    <d v="2016-08-22T00:00:00"/>
    <s v="Taxi Bureau-Marché La tsiémé- Marché Dragage"/>
    <x v="0"/>
    <x v="3"/>
    <m/>
    <n v="2000"/>
    <n v="2147978"/>
    <s v="i23c"/>
    <s v="Décharge"/>
    <x v="3"/>
    <s v="CONGO"/>
    <m/>
  </r>
  <r>
    <d v="2016-08-22T00:00:00"/>
    <s v="Maison-Bureau"/>
    <x v="0"/>
    <x v="4"/>
    <m/>
    <n v="1000"/>
    <n v="2146978"/>
    <s v="Evariste"/>
    <s v="Décharge"/>
    <x v="3"/>
    <s v="CONGO"/>
    <m/>
  </r>
  <r>
    <d v="2016-08-22T00:00:00"/>
    <s v="PEAGE"/>
    <x v="12"/>
    <x v="1"/>
    <m/>
    <n v="1000"/>
    <n v="2145978"/>
    <s v="Herick"/>
    <s v="Oui"/>
    <x v="3"/>
    <s v="CONGO"/>
    <s v="o"/>
  </r>
  <r>
    <d v="2016-08-22T00:00:00"/>
    <s v="Food 7jrs pendant la mission d'owando pour le transfèremant des deux détenus &lt;Herick&gt;"/>
    <x v="3"/>
    <x v="1"/>
    <m/>
    <n v="35000"/>
    <n v="2110978"/>
    <s v="Herick"/>
    <s v="oui"/>
    <x v="3"/>
    <s v="CONGO"/>
    <s v="o"/>
  </r>
  <r>
    <d v="2016-08-22T00:00:00"/>
    <s v="Bureau-Domicile"/>
    <x v="0"/>
    <x v="1"/>
    <m/>
    <n v="1000"/>
    <n v="2109978"/>
    <s v="Herick"/>
    <s v="Décharge"/>
    <x v="3"/>
    <s v="CONGO"/>
    <m/>
  </r>
  <r>
    <d v="2016-08-22T00:00:00"/>
    <s v="Bureau/ Mikalou"/>
    <x v="0"/>
    <x v="3"/>
    <m/>
    <n v="2000"/>
    <n v="2107978"/>
    <s v="i73x"/>
    <s v="Décharge"/>
    <x v="3"/>
    <s v="CONGO"/>
    <m/>
  </r>
  <r>
    <d v="2016-08-22T00:00:00"/>
    <s v="Mikalou /Lycee"/>
    <x v="0"/>
    <x v="3"/>
    <m/>
    <n v="1000"/>
    <n v="2106978"/>
    <s v="i73x"/>
    <s v="Décharge"/>
    <x v="3"/>
    <s v="CONGO"/>
    <m/>
  </r>
  <r>
    <d v="2016-08-22T00:00:00"/>
    <s v="Lycee kombo/ Marche Ouenze"/>
    <x v="0"/>
    <x v="3"/>
    <m/>
    <n v="1500"/>
    <n v="2105478"/>
    <s v="i73x"/>
    <s v="Décharge"/>
    <x v="3"/>
    <s v="CONGO"/>
    <m/>
  </r>
  <r>
    <d v="2016-08-22T00:00:00"/>
    <s v="Marche Ouenze/Bureau"/>
    <x v="0"/>
    <x v="3"/>
    <m/>
    <n v="1000"/>
    <n v="2104478"/>
    <s v="i73x"/>
    <s v="Décharge"/>
    <x v="3"/>
    <s v="CONGO"/>
    <m/>
  </r>
  <r>
    <d v="2016-08-22T00:00:00"/>
    <s v="COTISATION WEB BANK"/>
    <x v="7"/>
    <x v="2"/>
    <m/>
    <n v="6016"/>
    <n v="2098462"/>
    <s v="BCI"/>
    <s v="Relevé"/>
    <x v="2"/>
    <s v="CONGO"/>
    <s v="o"/>
  </r>
  <r>
    <d v="2016-08-23T00:00:00"/>
    <s v="Taxis Bureau-UBA-Bureau: appro caisse PALF"/>
    <x v="0"/>
    <x v="0"/>
    <m/>
    <n v="2000"/>
    <n v="2096462"/>
    <s v="Stirve"/>
    <s v="Décharge"/>
    <x v="3"/>
    <s v="CONGO"/>
    <m/>
  </r>
  <r>
    <d v="2016-08-23T00:00:00"/>
    <s v="bureau-Interpol"/>
    <x v="0"/>
    <x v="1"/>
    <m/>
    <n v="1000"/>
    <n v="2095462"/>
    <s v="Mésange"/>
    <s v="Décharge"/>
    <x v="3"/>
    <s v="CONGO"/>
    <s v="o"/>
  </r>
  <r>
    <d v="2016-08-23T00:00:00"/>
    <s v="interpol-bureau"/>
    <x v="0"/>
    <x v="1"/>
    <m/>
    <n v="1000"/>
    <n v="2094462"/>
    <s v="Mésange"/>
    <s v="Décharge"/>
    <x v="3"/>
    <s v="CONGO"/>
    <s v="o"/>
  </r>
  <r>
    <d v="2016-08-23T00:00:00"/>
    <s v="ration NDINGA &amp; IBATA Maison d'arrêt Bzv"/>
    <x v="17"/>
    <x v="1"/>
    <m/>
    <n v="1900"/>
    <n v="2092562"/>
    <s v="Mésange"/>
    <s v="Décharge"/>
    <x v="3"/>
    <s v="CONGO"/>
    <s v="o"/>
  </r>
  <r>
    <d v="2016-08-23T00:00:00"/>
    <s v="Domicile-Bureau"/>
    <x v="0"/>
    <x v="1"/>
    <m/>
    <n v="1000"/>
    <n v="2091562"/>
    <s v="Blondel"/>
    <s v="16.Blo.08.0001"/>
    <x v="3"/>
    <s v="CONGO"/>
    <m/>
  </r>
  <r>
    <d v="2016-08-23T00:00:00"/>
    <s v="Sandwich"/>
    <x v="8"/>
    <x v="1"/>
    <m/>
    <n v="1000"/>
    <n v="2090562"/>
    <s v="Blondel"/>
    <s v="16.Blo.08.0002"/>
    <x v="3"/>
    <s v="CONGO"/>
    <s v="o"/>
  </r>
  <r>
    <d v="2016-08-23T00:00:00"/>
    <s v="Bureau-Domicile"/>
    <x v="0"/>
    <x v="1"/>
    <m/>
    <n v="300"/>
    <n v="2090262"/>
    <s v="Blondel"/>
    <s v="16.Blo.08.0001"/>
    <x v="3"/>
    <s v="CONGO"/>
    <m/>
  </r>
  <r>
    <d v="2016-08-23T00:00:00"/>
    <s v="Taxi Bureau-Marché La tsiémé (rencontre avec leTradi-Praticien)"/>
    <x v="0"/>
    <x v="3"/>
    <m/>
    <n v="1000"/>
    <n v="2089262"/>
    <s v="i23c"/>
    <s v="Décharge"/>
    <x v="3"/>
    <s v="CONGO"/>
    <m/>
  </r>
  <r>
    <d v="2016-08-23T00:00:00"/>
    <s v="Achat bière"/>
    <x v="11"/>
    <x v="3"/>
    <m/>
    <n v="2500"/>
    <n v="2086762"/>
    <s v="i23c"/>
    <s v="Décharge"/>
    <x v="3"/>
    <s v="CONGO"/>
    <s v="o"/>
  </r>
  <r>
    <d v="2016-08-23T00:00:00"/>
    <s v="Maison-Bureau"/>
    <x v="0"/>
    <x v="4"/>
    <m/>
    <n v="1000"/>
    <n v="2085762"/>
    <s v="Evariste"/>
    <s v="Décharge"/>
    <x v="3"/>
    <s v="CONGO"/>
    <m/>
  </r>
  <r>
    <d v="2016-08-23T00:00:00"/>
    <s v="Bureau-Ecole de peinture de poto poto"/>
    <x v="0"/>
    <x v="4"/>
    <m/>
    <n v="1000"/>
    <n v="2084762"/>
    <s v="Evariste"/>
    <s v="Décharge"/>
    <x v="3"/>
    <s v="CONGO"/>
    <m/>
  </r>
  <r>
    <d v="2016-08-23T00:00:00"/>
    <s v="Ecole de peinture de poto poto-Atelier de peinture de Bacongo"/>
    <x v="0"/>
    <x v="4"/>
    <m/>
    <n v="1000"/>
    <n v="2083762"/>
    <s v="Evariste"/>
    <s v="Décharge"/>
    <x v="3"/>
    <s v="CONGO"/>
    <m/>
  </r>
  <r>
    <d v="2016-08-23T00:00:00"/>
    <s v="Atelier de peinture de bacongo-Bureau"/>
    <x v="0"/>
    <x v="4"/>
    <m/>
    <n v="1000"/>
    <n v="2082762"/>
    <s v="Evariste"/>
    <s v="Décharge"/>
    <x v="3"/>
    <s v="CONGO"/>
    <m/>
  </r>
  <r>
    <d v="2016-08-23T00:00:00"/>
    <s v="Bureau/Marché Mikalou"/>
    <x v="0"/>
    <x v="3"/>
    <m/>
    <n v="1500"/>
    <n v="2081262"/>
    <s v="i73x"/>
    <s v="Décharge"/>
    <x v="3"/>
    <s v="CONGO"/>
    <m/>
  </r>
  <r>
    <d v="2016-08-23T00:00:00"/>
    <s v="Marché Mikalou/Marché Ouenze"/>
    <x v="0"/>
    <x v="3"/>
    <m/>
    <n v="1000"/>
    <n v="2080262"/>
    <s v="i73x"/>
    <s v="Décharge"/>
    <x v="3"/>
    <s v="CONGO"/>
    <m/>
  </r>
  <r>
    <d v="2016-08-23T00:00:00"/>
    <s v="Marché Ouenze/Bureau"/>
    <x v="0"/>
    <x v="3"/>
    <m/>
    <n v="1000"/>
    <n v="2079262"/>
    <s v="i73x"/>
    <s v="Décharge"/>
    <x v="3"/>
    <s v="CONGO"/>
    <m/>
  </r>
  <r>
    <d v="2016-08-24T00:00:00"/>
    <s v="Taxis Bureau-TAF-Bureau"/>
    <x v="0"/>
    <x v="0"/>
    <m/>
    <n v="2000"/>
    <n v="2077262"/>
    <s v="Stirve"/>
    <s v="Décharge"/>
    <x v="3"/>
    <s v="CONGO"/>
    <m/>
  </r>
  <r>
    <d v="2016-08-24T00:00:00"/>
    <s v="Domicile-Bureau"/>
    <x v="0"/>
    <x v="1"/>
    <m/>
    <n v="1000"/>
    <n v="2076262"/>
    <s v="Blondel"/>
    <s v="16.Blo.08.0001"/>
    <x v="3"/>
    <s v="CONGO"/>
    <m/>
  </r>
  <r>
    <d v="2016-08-24T00:00:00"/>
    <s v="Bureau-Aéroport"/>
    <x v="0"/>
    <x v="1"/>
    <m/>
    <n v="1000"/>
    <n v="2075262"/>
    <s v="Blondel"/>
    <s v="16.Blo.08.0001"/>
    <x v="3"/>
    <s v="CONGO"/>
    <m/>
  </r>
  <r>
    <d v="2016-08-24T00:00:00"/>
    <s v="Aéroport-Bureau"/>
    <x v="0"/>
    <x v="1"/>
    <m/>
    <n v="1000"/>
    <n v="2074262"/>
    <s v="Blondel"/>
    <s v="16.Blo.08.0001"/>
    <x v="3"/>
    <s v="CONGO"/>
    <m/>
  </r>
  <r>
    <d v="2016-08-24T00:00:00"/>
    <s v="Bureau-WCS"/>
    <x v="0"/>
    <x v="1"/>
    <m/>
    <n v="1000"/>
    <n v="2073262"/>
    <s v="Blondel"/>
    <s v="16.Blo.08.0001"/>
    <x v="3"/>
    <s v="CONGO"/>
    <m/>
  </r>
  <r>
    <d v="2016-08-24T00:00:00"/>
    <s v="WCS-Bureau"/>
    <x v="0"/>
    <x v="1"/>
    <m/>
    <n v="1000"/>
    <n v="2072262"/>
    <s v="Blondel"/>
    <s v="16.Blo.08.0001"/>
    <x v="3"/>
    <s v="CONGO"/>
    <m/>
  </r>
  <r>
    <d v="2016-08-24T00:00:00"/>
    <s v="Sandwich"/>
    <x v="8"/>
    <x v="1"/>
    <m/>
    <n v="1000"/>
    <n v="2071262"/>
    <s v="Blondel"/>
    <s v="16.Blo.08.0002"/>
    <x v="3"/>
    <s v="CONGO"/>
    <s v="o"/>
  </r>
  <r>
    <d v="2016-08-24T00:00:00"/>
    <s v="Bureau-Domicile"/>
    <x v="0"/>
    <x v="1"/>
    <m/>
    <n v="500"/>
    <n v="2070762"/>
    <s v="Blondel"/>
    <s v="16.Blo.08.0001"/>
    <x v="3"/>
    <s v="CONGO"/>
    <m/>
  </r>
  <r>
    <d v="2016-08-24T00:00:00"/>
    <s v="Taxi Bureau-Ouenze Manzanza-Bureau"/>
    <x v="0"/>
    <x v="3"/>
    <m/>
    <n v="2000"/>
    <n v="2068762"/>
    <s v="i23c"/>
    <s v="Décharge"/>
    <x v="3"/>
    <s v="CONGO"/>
    <m/>
  </r>
  <r>
    <d v="2016-08-24T00:00:00"/>
    <s v="Achat bière"/>
    <x v="11"/>
    <x v="3"/>
    <m/>
    <n v="2000"/>
    <n v="2066762"/>
    <s v="i23c"/>
    <s v="Décharge"/>
    <x v="3"/>
    <s v="CONGO"/>
    <s v="o"/>
  </r>
  <r>
    <d v="2016-08-24T00:00:00"/>
    <s v="PALF/WCS/PALF (rencontre avec Tim au sujet de la mission de Sibiti)"/>
    <x v="0"/>
    <x v="1"/>
    <m/>
    <n v="2000"/>
    <n v="2064762"/>
    <s v="Junior"/>
    <s v="Décharge"/>
    <x v="3"/>
    <s v="CONGO"/>
    <m/>
  </r>
  <r>
    <d v="2016-08-24T00:00:00"/>
    <s v="Maison-Bureau"/>
    <x v="0"/>
    <x v="4"/>
    <m/>
    <n v="1000"/>
    <n v="2063762"/>
    <s v="Evariste"/>
    <s v="Décharge"/>
    <x v="3"/>
    <s v="CONGO"/>
    <m/>
  </r>
  <r>
    <d v="2016-08-24T00:00:00"/>
    <s v="Bureau-Maison"/>
    <x v="0"/>
    <x v="4"/>
    <m/>
    <n v="1000"/>
    <n v="2062762"/>
    <s v="Evariste"/>
    <s v="Décharge"/>
    <x v="3"/>
    <s v="CONGO"/>
    <m/>
  </r>
  <r>
    <d v="2016-08-24T00:00:00"/>
    <s v="Domicile-Bureau"/>
    <x v="0"/>
    <x v="1"/>
    <m/>
    <n v="150"/>
    <n v="2062612"/>
    <s v="Herick"/>
    <s v="Décharge"/>
    <x v="3"/>
    <s v="CONGO"/>
    <m/>
  </r>
  <r>
    <d v="2016-08-24T00:00:00"/>
    <s v="Food à Bzv &lt;Herick&gt;"/>
    <x v="8"/>
    <x v="1"/>
    <m/>
    <n v="1000"/>
    <n v="2061612"/>
    <s v="Herick"/>
    <s v="Décharge"/>
    <x v="3"/>
    <s v="CONGO"/>
    <s v="o"/>
  </r>
  <r>
    <d v="2016-08-24T00:00:00"/>
    <s v="Bureau-Domicile"/>
    <x v="0"/>
    <x v="1"/>
    <m/>
    <n v="150"/>
    <n v="2061462"/>
    <s v="Herick"/>
    <s v="Décharge"/>
    <x v="3"/>
    <s v="CONGO"/>
    <m/>
  </r>
  <r>
    <d v="2016-08-24T00:00:00"/>
    <s v="Bureau /Marché poto-poto"/>
    <x v="0"/>
    <x v="3"/>
    <m/>
    <n v="1000"/>
    <n v="2060462"/>
    <s v="i73x"/>
    <s v="Décharge"/>
    <x v="3"/>
    <s v="CONGO"/>
    <m/>
  </r>
  <r>
    <d v="2016-08-24T00:00:00"/>
    <s v="Marché poto-poto/M Moungali"/>
    <x v="0"/>
    <x v="3"/>
    <m/>
    <n v="1000"/>
    <n v="2059462"/>
    <s v="i73x"/>
    <s v="Décharge"/>
    <x v="3"/>
    <s v="CONGO"/>
    <m/>
  </r>
  <r>
    <d v="2016-08-24T00:00:00"/>
    <s v="Marché Moungalie/Bureau"/>
    <x v="0"/>
    <x v="3"/>
    <m/>
    <n v="1000"/>
    <n v="2058462"/>
    <s v="i73x"/>
    <s v="Décharge"/>
    <x v="3"/>
    <s v="CONGO"/>
    <m/>
  </r>
  <r>
    <d v="2016-08-25T00:00:00"/>
    <s v="Domicile-Bureau"/>
    <x v="0"/>
    <x v="1"/>
    <m/>
    <n v="1000"/>
    <n v="2057462"/>
    <s v="Blondel"/>
    <s v="16.Blo.08.0001"/>
    <x v="3"/>
    <s v="CONGO"/>
    <m/>
  </r>
  <r>
    <d v="2016-08-25T00:00:00"/>
    <s v="Bureau-WCS"/>
    <x v="0"/>
    <x v="1"/>
    <m/>
    <n v="1000"/>
    <n v="2056462"/>
    <s v="Blondel"/>
    <s v="16.Blo.08.0001"/>
    <x v="3"/>
    <s v="CONGO"/>
    <m/>
  </r>
  <r>
    <d v="2016-08-25T00:00:00"/>
    <s v="WCS-Bureau"/>
    <x v="0"/>
    <x v="1"/>
    <m/>
    <n v="1000"/>
    <n v="2055462"/>
    <s v="Blondel"/>
    <s v="16.Blo.08.0001"/>
    <x v="3"/>
    <s v="CONGO"/>
    <m/>
  </r>
  <r>
    <d v="2016-08-25T00:00:00"/>
    <s v="Sandwich"/>
    <x v="8"/>
    <x v="1"/>
    <m/>
    <n v="1000"/>
    <n v="2054462"/>
    <s v="Blondel"/>
    <s v="16.Blo.08.0002"/>
    <x v="3"/>
    <s v="CONGO"/>
    <s v="o"/>
  </r>
  <r>
    <d v="2016-08-25T00:00:00"/>
    <s v="Médicaments-Blonbel"/>
    <x v="8"/>
    <x v="5"/>
    <m/>
    <n v="25300"/>
    <n v="2029162"/>
    <s v="Blondel"/>
    <s v="16.Blo.08.0005"/>
    <x v="3"/>
    <s v="CONGO"/>
    <s v="o"/>
  </r>
  <r>
    <d v="2016-08-25T00:00:00"/>
    <s v="Bureau-Domicile"/>
    <x v="0"/>
    <x v="1"/>
    <m/>
    <n v="500"/>
    <n v="2028662"/>
    <s v="Blondel"/>
    <s v="16.Blo.08.0001"/>
    <x v="3"/>
    <s v="CONGO"/>
    <m/>
  </r>
  <r>
    <d v="2016-08-25T00:00:00"/>
    <s v="Taxi Bureau-Makélékélé-Bureau"/>
    <x v="0"/>
    <x v="3"/>
    <m/>
    <n v="2000"/>
    <n v="2026662"/>
    <s v="i23c"/>
    <s v="Décharge"/>
    <x v="3"/>
    <s v="CONGO"/>
    <m/>
  </r>
  <r>
    <d v="2016-08-25T00:00:00"/>
    <s v="Taxi Bureau-Poto-Poto-Marché La tsiémé"/>
    <x v="0"/>
    <x v="3"/>
    <m/>
    <n v="2000"/>
    <n v="2024662"/>
    <s v="i23c"/>
    <s v="Décharge"/>
    <x v="3"/>
    <s v="CONGO"/>
    <m/>
  </r>
  <r>
    <d v="2016-08-25T00:00:00"/>
    <s v="Achat bière"/>
    <x v="11"/>
    <x v="3"/>
    <m/>
    <n v="2500"/>
    <n v="2022162"/>
    <s v="i23c"/>
    <s v="Décharge"/>
    <x v="3"/>
    <s v="CONGO"/>
    <s v="o"/>
  </r>
  <r>
    <d v="2016-08-25T00:00:00"/>
    <s v="Maison-Bureau"/>
    <x v="0"/>
    <x v="4"/>
    <m/>
    <n v="1000"/>
    <n v="2021162"/>
    <s v="Evariste"/>
    <s v="Décharge"/>
    <x v="3"/>
    <s v="CONGO"/>
    <m/>
  </r>
  <r>
    <d v="2016-08-25T00:00:00"/>
    <s v="Bureau-Maison"/>
    <x v="0"/>
    <x v="4"/>
    <m/>
    <n v="1000"/>
    <n v="2020162"/>
    <s v="Evariste"/>
    <s v="Décharge"/>
    <x v="3"/>
    <s v="CONGO"/>
    <m/>
  </r>
  <r>
    <d v="2016-08-25T00:00:00"/>
    <s v="Domicile-Bureau"/>
    <x v="0"/>
    <x v="1"/>
    <m/>
    <n v="150"/>
    <n v="2020012"/>
    <s v="Herick"/>
    <s v="Décharge"/>
    <x v="3"/>
    <s v="CONGO"/>
    <m/>
  </r>
  <r>
    <d v="2016-08-25T00:00:00"/>
    <s v="Food à Bzv &lt;Herick&gt;"/>
    <x v="8"/>
    <x v="1"/>
    <m/>
    <n v="1000"/>
    <n v="2019012"/>
    <s v="Herick"/>
    <s v="Décharge"/>
    <x v="3"/>
    <s v="CONGO"/>
    <s v="o"/>
  </r>
  <r>
    <d v="2016-08-25T00:00:00"/>
    <s v="Bureau-Domicile"/>
    <x v="0"/>
    <x v="1"/>
    <m/>
    <n v="150"/>
    <n v="2018862"/>
    <s v="Herick"/>
    <s v="Décharge"/>
    <x v="3"/>
    <s v="CONGO"/>
    <m/>
  </r>
  <r>
    <d v="2016-08-25T00:00:00"/>
    <s v="Bureau /Marché Kombo"/>
    <x v="0"/>
    <x v="3"/>
    <m/>
    <n v="1500"/>
    <n v="2017362"/>
    <s v="i73x"/>
    <s v="Décharge"/>
    <x v="3"/>
    <s v="CONGO"/>
    <m/>
  </r>
  <r>
    <d v="2016-08-25T00:00:00"/>
    <s v="Marché kombo/Marché Tsiéme"/>
    <x v="0"/>
    <x v="3"/>
    <m/>
    <n v="1000"/>
    <n v="2016362"/>
    <s v="i73x"/>
    <s v="Décharge"/>
    <x v="3"/>
    <s v="CONGO"/>
    <m/>
  </r>
  <r>
    <d v="2016-08-25T00:00:00"/>
    <s v="Marché Tsiéme/Bureau"/>
    <x v="0"/>
    <x v="3"/>
    <m/>
    <n v="1000"/>
    <n v="2015362"/>
    <s v="i73x"/>
    <s v="Décharge"/>
    <x v="3"/>
    <s v="CONGO"/>
    <m/>
  </r>
  <r>
    <d v="2016-08-26T00:00:00"/>
    <s v="Papiers toilettes"/>
    <x v="6"/>
    <x v="2"/>
    <m/>
    <n v="4000"/>
    <n v="2011362"/>
    <s v="Stirve "/>
    <s v="Décharge"/>
    <x v="3"/>
    <s v="CONGO"/>
    <m/>
  </r>
  <r>
    <d v="2016-08-26T00:00:00"/>
    <s v="Maison-Bureau"/>
    <x v="0"/>
    <x v="4"/>
    <m/>
    <n v="1000"/>
    <n v="2010362"/>
    <s v="Evariste"/>
    <s v="Décharge"/>
    <x v="3"/>
    <s v="CONGO"/>
    <m/>
  </r>
  <r>
    <d v="2016-08-26T00:00:00"/>
    <s v="Bureau-Maison"/>
    <x v="0"/>
    <x v="4"/>
    <m/>
    <n v="1000"/>
    <n v="2009362"/>
    <s v="Evariste"/>
    <s v="Décharge"/>
    <x v="3"/>
    <s v="CONGO"/>
    <m/>
  </r>
  <r>
    <d v="2016-08-26T00:00:00"/>
    <s v="Domicile-Bureau"/>
    <x v="0"/>
    <x v="1"/>
    <m/>
    <n v="150"/>
    <n v="2009212"/>
    <s v="Herick"/>
    <s v="Décharge"/>
    <x v="3"/>
    <s v="CONGO"/>
    <m/>
  </r>
  <r>
    <d v="2016-08-26T00:00:00"/>
    <s v="Bureau-Centre-ville"/>
    <x v="0"/>
    <x v="1"/>
    <m/>
    <n v="1000"/>
    <n v="2008212"/>
    <s v="Herick"/>
    <s v="Décharge"/>
    <x v="3"/>
    <s v="CONGO"/>
    <m/>
  </r>
  <r>
    <d v="2016-08-26T00:00:00"/>
    <s v="Centre-ville-poto-poto"/>
    <x v="0"/>
    <x v="1"/>
    <m/>
    <n v="1000"/>
    <n v="2007212"/>
    <s v="Herick"/>
    <s v="Décharge"/>
    <x v="3"/>
    <s v="CONGO"/>
    <m/>
  </r>
  <r>
    <d v="2016-08-26T00:00:00"/>
    <s v="Moungali-Bureau"/>
    <x v="0"/>
    <x v="1"/>
    <m/>
    <n v="1000"/>
    <n v="2006212"/>
    <s v="Herick"/>
    <s v="Décharge"/>
    <x v="3"/>
    <s v="CONGO"/>
    <m/>
  </r>
  <r>
    <d v="2016-08-26T00:00:00"/>
    <s v="Bureau-Domicile"/>
    <x v="0"/>
    <x v="1"/>
    <m/>
    <n v="150"/>
    <n v="2006062"/>
    <s v="Herick"/>
    <s v="Décharge"/>
    <x v="3"/>
    <s v="CONGO"/>
    <m/>
  </r>
  <r>
    <d v="2016-08-26T00:00:00"/>
    <s v="Bureau /park N Shop"/>
    <x v="0"/>
    <x v="3"/>
    <m/>
    <n v="1000"/>
    <n v="2005062"/>
    <s v="i73x"/>
    <s v="Décharge"/>
    <x v="3"/>
    <s v="CONGO"/>
    <m/>
  </r>
  <r>
    <d v="2016-08-26T00:00:00"/>
    <s v="Park N Shop/ Bureau"/>
    <x v="0"/>
    <x v="3"/>
    <m/>
    <n v="1000"/>
    <n v="2004062"/>
    <s v="i73x"/>
    <s v="Décharge"/>
    <x v="3"/>
    <s v="CONGO"/>
    <m/>
  </r>
  <r>
    <d v="2016-08-29T00:00:00"/>
    <s v="Taxis Bureau-Château d'eau-Bureau: remettre la lettre à Bérényce"/>
    <x v="0"/>
    <x v="0"/>
    <m/>
    <n v="2000"/>
    <n v="2002062"/>
    <s v="Stirve"/>
    <s v="Décharge"/>
    <x v="3"/>
    <s v="CONGO"/>
    <m/>
  </r>
  <r>
    <d v="2016-08-29T00:00:00"/>
    <s v="Maison-Bureau"/>
    <x v="0"/>
    <x v="4"/>
    <m/>
    <n v="1000"/>
    <n v="2001062"/>
    <s v="Evariste"/>
    <s v="Décharge"/>
    <x v="3"/>
    <s v="CONGO"/>
    <m/>
  </r>
  <r>
    <d v="2016-08-29T00:00:00"/>
    <s v="Bureau-Maison"/>
    <x v="0"/>
    <x v="4"/>
    <m/>
    <n v="1000"/>
    <n v="2000062"/>
    <s v="Evariste"/>
    <s v="Décharge"/>
    <x v="3"/>
    <s v="CONGO"/>
    <m/>
  </r>
  <r>
    <d v="2016-08-29T00:00:00"/>
    <s v="Domicile-Bureau"/>
    <x v="0"/>
    <x v="1"/>
    <m/>
    <n v="150"/>
    <n v="1999912"/>
    <s v="Herick"/>
    <s v="Décharge"/>
    <x v="3"/>
    <s v="CONGO"/>
    <m/>
  </r>
  <r>
    <d v="2016-08-29T00:00:00"/>
    <s v="Food à Bzv &lt;Herick&gt;"/>
    <x v="8"/>
    <x v="1"/>
    <m/>
    <n v="1000"/>
    <n v="1998912"/>
    <s v="Herick"/>
    <s v="Décharge"/>
    <x v="3"/>
    <s v="CONGO"/>
    <s v="o"/>
  </r>
  <r>
    <d v="2016-08-29T00:00:00"/>
    <s v="Bureau-Maison d'arrêt"/>
    <x v="0"/>
    <x v="1"/>
    <m/>
    <n v="1000"/>
    <n v="1997912"/>
    <s v="Herick"/>
    <s v="Décharge"/>
    <x v="3"/>
    <s v="CONGO"/>
    <m/>
  </r>
  <r>
    <d v="2016-08-29T00:00:00"/>
    <s v="Ration prisonniers"/>
    <x v="17"/>
    <x v="1"/>
    <m/>
    <n v="5000"/>
    <n v="1992912"/>
    <s v="Herick"/>
    <s v="Décharge"/>
    <x v="3"/>
    <s v="CONGO"/>
    <s v="o"/>
  </r>
  <r>
    <d v="2016-08-29T00:00:00"/>
    <s v="Maison d'arrêt-Bureau"/>
    <x v="0"/>
    <x v="1"/>
    <m/>
    <n v="1000"/>
    <n v="1991912"/>
    <s v="Herick"/>
    <s v="Décharge"/>
    <x v="3"/>
    <s v="CONGO"/>
    <m/>
  </r>
  <r>
    <d v="2016-08-29T00:00:00"/>
    <s v="Bureau-Domicile"/>
    <x v="0"/>
    <x v="1"/>
    <m/>
    <n v="150"/>
    <n v="1991762"/>
    <s v="Herick"/>
    <s v="Décharge"/>
    <x v="3"/>
    <s v="CONGO"/>
    <m/>
  </r>
  <r>
    <d v="2016-08-29T00:00:00"/>
    <s v="Bureau /direction MTN"/>
    <x v="0"/>
    <x v="3"/>
    <m/>
    <n v="1000"/>
    <n v="1990762"/>
    <s v="i73x"/>
    <s v="Décharge"/>
    <x v="3"/>
    <s v="CONGO"/>
    <m/>
  </r>
  <r>
    <d v="2016-08-29T00:00:00"/>
    <s v="Achat  carte SIM MTN / de  Luc"/>
    <x v="2"/>
    <x v="6"/>
    <m/>
    <n v="500"/>
    <n v="1990262"/>
    <s v="i73x"/>
    <s v="Décharge"/>
    <x v="3"/>
    <s v="CONGO"/>
    <s v="o"/>
  </r>
  <r>
    <d v="2016-08-29T00:00:00"/>
    <s v="Direction MTN/Marché Mikalou"/>
    <x v="0"/>
    <x v="3"/>
    <m/>
    <n v="1500"/>
    <n v="1988762"/>
    <s v="i73x"/>
    <s v="Décharge"/>
    <x v="3"/>
    <s v="CONGO"/>
    <m/>
  </r>
  <r>
    <d v="2016-08-29T00:00:00"/>
    <s v="Mikalou/Bureau"/>
    <x v="0"/>
    <x v="3"/>
    <m/>
    <n v="1500"/>
    <n v="1987262"/>
    <s v="i73x"/>
    <s v="Décharge"/>
    <x v="3"/>
    <s v="CONGO"/>
    <m/>
  </r>
  <r>
    <d v="2016-08-30T00:00:00"/>
    <s v="Indemnité de prestations Août-Odile"/>
    <x v="13"/>
    <x v="2"/>
    <m/>
    <n v="45000"/>
    <n v="1942262"/>
    <s v="Stirve "/>
    <n v="141"/>
    <x v="3"/>
    <s v="CONGO"/>
    <m/>
  </r>
  <r>
    <d v="2016-08-30T00:00:00"/>
    <s v="Honoraires de consultation Août-i23c"/>
    <x v="13"/>
    <x v="2"/>
    <m/>
    <n v="96923"/>
    <n v="1845339"/>
    <s v="Stirve "/>
    <s v=".01/2016"/>
    <x v="3"/>
    <s v="CONGO"/>
    <s v="o"/>
  </r>
  <r>
    <d v="2016-08-30T00:00:00"/>
    <s v="Taxi Bureau-Marché Total-Bureau (Achat subsistance pour invité EAGLE)"/>
    <x v="0"/>
    <x v="3"/>
    <m/>
    <n v="2000"/>
    <n v="1843339"/>
    <s v="i23c"/>
    <s v="Décharge"/>
    <x v="3"/>
    <s v="CONGO"/>
    <m/>
  </r>
  <r>
    <d v="2016-08-30T00:00:00"/>
    <s v="Maison-Bureau"/>
    <x v="0"/>
    <x v="4"/>
    <m/>
    <n v="1000"/>
    <n v="1842339"/>
    <s v="Evariste"/>
    <s v="Décharge"/>
    <x v="3"/>
    <s v="CONGO"/>
    <m/>
  </r>
  <r>
    <d v="2016-08-30T00:00:00"/>
    <s v="Bureau-Maison"/>
    <x v="0"/>
    <x v="4"/>
    <m/>
    <n v="1000"/>
    <n v="1841339"/>
    <s v="Evariste"/>
    <s v="Décharge"/>
    <x v="3"/>
    <s v="CONGO"/>
    <m/>
  </r>
  <r>
    <d v="2016-08-30T00:00:00"/>
    <s v="Domicile-Bureau"/>
    <x v="0"/>
    <x v="1"/>
    <m/>
    <n v="150"/>
    <n v="1841189"/>
    <s v="Herick"/>
    <s v="Décharge"/>
    <x v="3"/>
    <s v="CONGO"/>
    <m/>
  </r>
  <r>
    <d v="2016-08-30T00:00:00"/>
    <s v="Food à Bzv &lt;Herick&gt;"/>
    <x v="8"/>
    <x v="1"/>
    <m/>
    <n v="1000"/>
    <n v="1840189"/>
    <s v="Herick"/>
    <s v="Décharge"/>
    <x v="3"/>
    <s v="CONGO"/>
    <s v="o"/>
  </r>
  <r>
    <d v="2016-08-30T00:00:00"/>
    <s v="Bureau-Maison d'arrêt"/>
    <x v="0"/>
    <x v="1"/>
    <m/>
    <n v="1000"/>
    <n v="1839189"/>
    <s v="Herick"/>
    <s v="Décharge"/>
    <x v="3"/>
    <s v="CONGO"/>
    <m/>
  </r>
  <r>
    <d v="2016-08-30T00:00:00"/>
    <s v="Maison d'arrêt-Bureau"/>
    <x v="0"/>
    <x v="1"/>
    <m/>
    <n v="1000"/>
    <n v="1838189"/>
    <s v="Herick"/>
    <s v="Décharge"/>
    <x v="3"/>
    <s v="CONGO"/>
    <m/>
  </r>
  <r>
    <d v="2016-08-30T00:00:00"/>
    <s v="Bureau-MTN"/>
    <x v="0"/>
    <x v="1"/>
    <m/>
    <n v="150"/>
    <n v="1838039"/>
    <s v="Herick"/>
    <s v="Décharge"/>
    <x v="3"/>
    <s v="CONGO"/>
    <m/>
  </r>
  <r>
    <d v="2016-08-30T00:00:00"/>
    <s v="MTN-Bureau"/>
    <x v="0"/>
    <x v="1"/>
    <m/>
    <n v="300"/>
    <n v="1837739"/>
    <s v="Herick"/>
    <s v="Décharge"/>
    <x v="3"/>
    <s v="CONGO"/>
    <m/>
  </r>
  <r>
    <d v="2016-08-30T00:00:00"/>
    <s v="Bureau-Domicile"/>
    <x v="0"/>
    <x v="1"/>
    <m/>
    <n v="150"/>
    <n v="1837589"/>
    <s v="Herick"/>
    <s v="Décharge"/>
    <x v="3"/>
    <s v="CONGO"/>
    <m/>
  </r>
  <r>
    <d v="2016-08-30T00:00:00"/>
    <s v="aéroport &gt; bureau &gt; aéroport pour aller chercher Luc"/>
    <x v="0"/>
    <x v="0"/>
    <m/>
    <n v="2000"/>
    <n v="1835589"/>
    <s v="Perrine Odier"/>
    <s v="Décharge"/>
    <x v="3"/>
    <s v="CONGO"/>
    <m/>
  </r>
  <r>
    <d v="2016-08-31T00:00:00"/>
    <s v="Virement salaire Août 2016-Mésange"/>
    <x v="8"/>
    <x v="1"/>
    <m/>
    <n v="306358.45970000001"/>
    <n v="1529230.5403"/>
    <s v="UBA"/>
    <n v="99"/>
    <x v="3"/>
    <s v="CONGO"/>
    <s v="o"/>
  </r>
  <r>
    <d v="2016-08-31T00:00:00"/>
    <s v="Virement salaire Août 2016-Bérényce"/>
    <x v="8"/>
    <x v="1"/>
    <m/>
    <n v="79575"/>
    <n v="1449655.5403"/>
    <s v="UBA"/>
    <n v="100"/>
    <x v="3"/>
    <s v="CONGO"/>
    <s v="o"/>
  </r>
  <r>
    <d v="2016-08-31T00:00:00"/>
    <s v="Virement salaire Août 2016-Stirve"/>
    <x v="8"/>
    <x v="0"/>
    <m/>
    <n v="450000"/>
    <n v="999655.54029999999"/>
    <s v="UBA"/>
    <n v="101"/>
    <x v="3"/>
    <s v="CONGO"/>
    <s v="o"/>
  </r>
  <r>
    <d v="2016-08-31T00:00:00"/>
    <s v="Virement salaire Août 2016-i73x"/>
    <x v="8"/>
    <x v="3"/>
    <m/>
    <n v="160000"/>
    <n v="839655.54029999999"/>
    <s v="UBA"/>
    <n v="102"/>
    <x v="3"/>
    <s v="CONGO"/>
    <s v="o"/>
  </r>
  <r>
    <d v="2016-08-31T00:00:00"/>
    <s v="Virement salaire Août 2016-Junior"/>
    <x v="8"/>
    <x v="1"/>
    <m/>
    <n v="166755.459"/>
    <n v="672900.08129999996"/>
    <s v="UBA"/>
    <n v="103"/>
    <x v="3"/>
    <s v="CONGO"/>
    <s v="o"/>
  </r>
  <r>
    <d v="2016-08-31T00:00:00"/>
    <s v="Frais de tenue de tenue cpte"/>
    <x v="7"/>
    <x v="2"/>
    <m/>
    <n v="7109"/>
    <n v="665791.08129999996"/>
    <s v="UBA"/>
    <n v="105"/>
    <x v="2"/>
    <s v="CONGO"/>
    <s v="o"/>
  </r>
  <r>
    <d v="2016-08-31T00:00:00"/>
    <s v="Taxi UBA-Bureau: retrait en banque"/>
    <x v="0"/>
    <x v="0"/>
    <m/>
    <n v="1000"/>
    <n v="664791.08129999996"/>
    <s v="Stirve"/>
    <s v="Décharge"/>
    <x v="3"/>
    <s v="CONGO"/>
    <m/>
  </r>
  <r>
    <d v="2016-08-31T00:00:00"/>
    <s v="palais de justice &gt; Min de la Justice  &gt; Office(rencontre protocole et secrétaire)"/>
    <x v="0"/>
    <x v="0"/>
    <m/>
    <n v="1500"/>
    <n v="663291.08129999996"/>
    <s v="Perrine Odier"/>
    <s v="Décharge"/>
    <x v="3"/>
    <s v="CONGO"/>
    <m/>
  </r>
  <r>
    <d v="2016-08-31T00:00:00"/>
    <s v="Bureau-UBA pour deposer l'accord des salaires"/>
    <x v="0"/>
    <x v="1"/>
    <m/>
    <n v="1000"/>
    <n v="662291.08129999996"/>
    <s v="Mésange"/>
    <s v="Décharge"/>
    <x v="3"/>
    <s v="CONGO"/>
    <s v="o"/>
  </r>
  <r>
    <d v="2016-08-31T00:00:00"/>
    <s v="uba-bureau"/>
    <x v="0"/>
    <x v="1"/>
    <m/>
    <n v="1000"/>
    <n v="661291.08129999996"/>
    <s v="Mésange"/>
    <s v="Décharge"/>
    <x v="3"/>
    <s v="CONGO"/>
    <s v="o"/>
  </r>
  <r>
    <d v="2016-08-31T00:00:00"/>
    <s v="Taxi Bureau-Marché Total (rencontrer Herveté le traf)"/>
    <x v="0"/>
    <x v="3"/>
    <m/>
    <n v="1000"/>
    <n v="660291.08129999996"/>
    <s v="i23c"/>
    <s v="Décharge"/>
    <x v="3"/>
    <s v="CONGO"/>
    <m/>
  </r>
  <r>
    <d v="2016-08-31T00:00:00"/>
    <s v="Taxi Marché Total-Marché Mongali-Bureau"/>
    <x v="0"/>
    <x v="3"/>
    <m/>
    <n v="2000"/>
    <n v="658291.08129999996"/>
    <s v="i23c"/>
    <s v="Décharge"/>
    <x v="3"/>
    <s v="CONGO"/>
    <m/>
  </r>
  <r>
    <d v="2016-08-31T00:00:00"/>
    <s v="Maison-Bureau"/>
    <x v="0"/>
    <x v="4"/>
    <m/>
    <n v="1000"/>
    <n v="657291.08129999996"/>
    <s v="Evariste"/>
    <s v="Décharge"/>
    <x v="3"/>
    <s v="CONGO"/>
    <m/>
  </r>
  <r>
    <d v="2016-08-31T00:00:00"/>
    <s v="Bureau-Maison"/>
    <x v="0"/>
    <x v="4"/>
    <m/>
    <n v="1000"/>
    <n v="656291.08129999996"/>
    <s v="Evariste"/>
    <s v="Décharge"/>
    <x v="3"/>
    <s v="CONGO"/>
    <m/>
  </r>
  <r>
    <d v="2016-08-31T00:00:00"/>
    <s v="PALF/Palais de justice (pour rencontrer les autorités judiciaires avec Perrine et Luc)"/>
    <x v="0"/>
    <x v="1"/>
    <m/>
    <n v="1000"/>
    <n v="655291.08129999996"/>
    <s v="Junior"/>
    <s v="non"/>
    <x v="3"/>
    <s v="CONGO"/>
    <m/>
  </r>
  <r>
    <d v="2016-08-31T00:00:00"/>
    <s v="Domicile-Bureau"/>
    <x v="0"/>
    <x v="1"/>
    <m/>
    <n v="150"/>
    <n v="655141.08129999996"/>
    <s v="Herick"/>
    <s v="Décharge"/>
    <x v="3"/>
    <s v="CONGO"/>
    <m/>
  </r>
  <r>
    <d v="2016-08-31T00:00:00"/>
    <s v="Food à Bzv &lt;Herick&gt;"/>
    <x v="8"/>
    <x v="1"/>
    <m/>
    <n v="1000"/>
    <n v="654141.08129999996"/>
    <s v="Herick"/>
    <s v="Décharge"/>
    <x v="3"/>
    <s v="CONGO"/>
    <s v="o"/>
  </r>
  <r>
    <d v="2016-08-31T00:00:00"/>
    <s v="Bureau-Domicile"/>
    <x v="0"/>
    <x v="1"/>
    <m/>
    <n v="150"/>
    <n v="653991.08129999996"/>
    <s v="Herick"/>
    <s v="Décharge"/>
    <x v="3"/>
    <s v="CONGO"/>
    <m/>
  </r>
  <r>
    <d v="2016-08-31T00:00:00"/>
    <s v="Bureau /Marché Moukondo"/>
    <x v="0"/>
    <x v="3"/>
    <m/>
    <n v="1000"/>
    <n v="652991.08129999996"/>
    <s v="i73x"/>
    <s v="Décharge"/>
    <x v="3"/>
    <s v="CONGO"/>
    <m/>
  </r>
  <r>
    <d v="2016-08-31T00:00:00"/>
    <s v="Moukondo /Marché Kombo"/>
    <x v="0"/>
    <x v="3"/>
    <m/>
    <n v="1000"/>
    <n v="651991.08129999996"/>
    <s v="i73x"/>
    <s v="Décharge"/>
    <x v="3"/>
    <s v="CONGO"/>
    <m/>
  </r>
  <r>
    <d v="2016-08-31T00:00:00"/>
    <s v="Marché Kombo/Bureau"/>
    <x v="0"/>
    <x v="3"/>
    <m/>
    <n v="1500"/>
    <n v="650491.08129999996"/>
    <s v="i73x"/>
    <s v="Décharge"/>
    <x v="3"/>
    <s v="CONGO"/>
    <m/>
  </r>
  <r>
    <d v="2016-09-01T00:00:00"/>
    <s v="SMS/charges Août 2016"/>
    <x v="7"/>
    <x v="2"/>
    <m/>
    <n v="2378"/>
    <n v="648113.08129999996"/>
    <s v="UBA"/>
    <n v="106"/>
    <x v="2"/>
    <s v="CONGO"/>
    <s v="o"/>
  </r>
  <r>
    <d v="2016-09-01T00:00:00"/>
    <s v="AGIOS DU 31/06/16 AU 31/08/16"/>
    <x v="7"/>
    <x v="2"/>
    <m/>
    <n v="3555"/>
    <n v="644558.08129999996"/>
    <s v="BCI"/>
    <m/>
    <x v="2"/>
    <s v="CONGO"/>
    <s v="o"/>
  </r>
  <r>
    <d v="2016-09-01T00:00:00"/>
    <s v="Taxi Bureau-Poto-Poto-La tsiémé (rencontre avec le tradi-praticien)"/>
    <x v="0"/>
    <x v="3"/>
    <m/>
    <n v="2000"/>
    <n v="642558.08129999996"/>
    <s v="i23c"/>
    <s v="Décharge"/>
    <x v="3"/>
    <s v="CONGO"/>
    <s v="ɤ"/>
  </r>
  <r>
    <d v="2016-09-01T00:00:00"/>
    <s v="Taxi Maison-Bureau"/>
    <x v="0"/>
    <x v="4"/>
    <m/>
    <n v="1000"/>
    <n v="641558.08129999996"/>
    <s v="Evariste"/>
    <s v="Décharge"/>
    <x v="1"/>
    <s v="CONGO"/>
    <s v="ɤ"/>
  </r>
  <r>
    <d v="2016-09-01T00:00:00"/>
    <s v="Taxi Bureau-Maison"/>
    <x v="0"/>
    <x v="4"/>
    <m/>
    <n v="1000"/>
    <n v="640558.08129999996"/>
    <s v="Evariste"/>
    <s v="Décharge"/>
    <x v="1"/>
    <s v="CONGO"/>
    <s v="ɤ"/>
  </r>
  <r>
    <d v="2016-09-01T00:00:00"/>
    <s v="Taxi Domicile-Bureau"/>
    <x v="0"/>
    <x v="1"/>
    <m/>
    <n v="150"/>
    <n v="640408.08129999996"/>
    <s v="Herick"/>
    <s v="Décharge"/>
    <x v="1"/>
    <s v="CONGO"/>
    <m/>
  </r>
  <r>
    <d v="2016-09-01T00:00:00"/>
    <s v="Food allowance au bureau pour un jour-Herick"/>
    <x v="8"/>
    <x v="1"/>
    <m/>
    <n v="1000"/>
    <n v="639408.08129999996"/>
    <s v="Herick"/>
    <s v="Décharge"/>
    <x v="1"/>
    <s v="CONGO"/>
    <m/>
  </r>
  <r>
    <d v="2016-09-01T00:00:00"/>
    <s v="Taxi Bureau-Domicile"/>
    <x v="0"/>
    <x v="1"/>
    <m/>
    <n v="150"/>
    <n v="639258.08129999996"/>
    <s v="Herick"/>
    <s v="Décharge"/>
    <x v="1"/>
    <s v="CONGO"/>
    <m/>
  </r>
  <r>
    <d v="2016-09-02T00:00:00"/>
    <s v="Frais virement salaires Août 2016"/>
    <x v="7"/>
    <x v="2"/>
    <m/>
    <n v="10701"/>
    <n v="628557.08129999996"/>
    <s v="UBA"/>
    <n v="108"/>
    <x v="2"/>
    <s v="CONGO"/>
    <s v="o"/>
  </r>
  <r>
    <d v="2016-09-02T00:00:00"/>
    <s v="Taxis Bureau-UBA-Bureau: appro caisse PALF"/>
    <x v="0"/>
    <x v="0"/>
    <m/>
    <n v="2000"/>
    <n v="626557.08129999996"/>
    <s v="Stirve "/>
    <s v="Décharge"/>
    <x v="1"/>
    <s v="CONGO"/>
    <m/>
  </r>
  <r>
    <d v="2016-09-02T00:00:00"/>
    <s v="Taxis Bureau-Agence Asky-Bureau: appro caisse PALF"/>
    <x v="0"/>
    <x v="0"/>
    <m/>
    <n v="2000"/>
    <n v="624557.08129999996"/>
    <s v="Stirve "/>
    <s v="Décharge"/>
    <x v="1"/>
    <s v="CONGO"/>
    <s v="ɤ"/>
  </r>
  <r>
    <d v="2016-09-02T00:00:00"/>
    <s v="Carte de recharge MTN"/>
    <x v="2"/>
    <x v="2"/>
    <m/>
    <n v="2000"/>
    <n v="622557.08129999996"/>
    <s v="Stirve "/>
    <s v="Oui"/>
    <x v="1"/>
    <s v="CONGO"/>
    <s v="o"/>
  </r>
  <r>
    <d v="2016-09-02T00:00:00"/>
    <s v="Taxis PALF/Ministère de la justice/MEFDDE (Rencontrer les autorités avec Luc et Perrine)"/>
    <x v="0"/>
    <x v="1"/>
    <m/>
    <n v="2000"/>
    <n v="620557.08129999996"/>
    <s v="Junior"/>
    <s v="Décharge"/>
    <x v="1"/>
    <s v="CONGO"/>
    <m/>
  </r>
  <r>
    <d v="2016-09-02T00:00:00"/>
    <s v="Taxi Maison-Bureau"/>
    <x v="0"/>
    <x v="4"/>
    <m/>
    <n v="1000"/>
    <n v="619557.08129999996"/>
    <s v="Evariste"/>
    <s v="Décharge"/>
    <x v="1"/>
    <s v="CONGO"/>
    <s v="ɤ"/>
  </r>
  <r>
    <d v="2016-09-02T00:00:00"/>
    <s v="Taxi Bureau-DRN°1"/>
    <x v="0"/>
    <x v="4"/>
    <m/>
    <n v="1000"/>
    <n v="618557.08129999996"/>
    <s v="Evariste"/>
    <s v="Décharge"/>
    <x v="1"/>
    <s v="CONGO"/>
    <s v="ɤ"/>
  </r>
  <r>
    <d v="2016-09-02T00:00:00"/>
    <s v="Taxi DRN°1-Bureau"/>
    <x v="0"/>
    <x v="4"/>
    <m/>
    <n v="1000"/>
    <n v="617557.08129999996"/>
    <s v="Evariste"/>
    <s v="Décharge"/>
    <x v="1"/>
    <s v="CONGO"/>
    <s v="ɤ"/>
  </r>
  <r>
    <d v="2016-09-02T00:00:00"/>
    <s v="Taxi Bureau-Maison"/>
    <x v="0"/>
    <x v="4"/>
    <m/>
    <n v="1000"/>
    <n v="616557.08129999996"/>
    <s v="Evariste"/>
    <s v="Décharge"/>
    <x v="1"/>
    <s v="CONGO"/>
    <s v="ɤ"/>
  </r>
  <r>
    <d v="2016-09-02T00:00:00"/>
    <s v="MEFDDE &gt; office(Luc, Junior, Perrine) rencontre Dir Cab"/>
    <x v="0"/>
    <x v="0"/>
    <m/>
    <n v="1000"/>
    <n v="615557.08129999996"/>
    <s v="Perrine Odier"/>
    <s v="Décharge"/>
    <x v="3"/>
    <s v="CONGO"/>
    <m/>
  </r>
  <r>
    <d v="2016-09-02T00:00:00"/>
    <s v="Taxi: bureau-casino pour achat sac poubeille"/>
    <x v="0"/>
    <x v="1"/>
    <m/>
    <n v="1000"/>
    <n v="614557.08129999996"/>
    <s v="Mésange"/>
    <s v="Décharge"/>
    <x v="1"/>
    <s v="CONGO"/>
    <m/>
  </r>
  <r>
    <d v="2016-09-02T00:00:00"/>
    <s v="Taxi: casino-bureau"/>
    <x v="0"/>
    <x v="1"/>
    <m/>
    <n v="1000"/>
    <n v="613557.08129999996"/>
    <s v="Mésange"/>
    <s v="Décharge"/>
    <x v="1"/>
    <s v="CONGO"/>
    <m/>
  </r>
  <r>
    <d v="2016-09-02T00:00:00"/>
    <s v="2 sacs poubeille 30L x 25LI"/>
    <x v="6"/>
    <x v="2"/>
    <m/>
    <n v="2780"/>
    <n v="610777.08129999996"/>
    <s v="Mésange"/>
    <s v="Oui"/>
    <x v="1"/>
    <s v="CONGO"/>
    <m/>
  </r>
  <r>
    <d v="2016-09-02T00:00:00"/>
    <s v="Taxi Domicile-Bureau"/>
    <x v="0"/>
    <x v="1"/>
    <m/>
    <n v="150"/>
    <n v="610627.08129999996"/>
    <s v="Herick"/>
    <s v="Décharge"/>
    <x v="1"/>
    <s v="CONGO"/>
    <m/>
  </r>
  <r>
    <d v="2016-09-02T00:00:00"/>
    <s v="Food allowance au bureau pour un jour par Herick"/>
    <x v="8"/>
    <x v="1"/>
    <m/>
    <n v="1000"/>
    <n v="609627.08129999996"/>
    <s v="Herick"/>
    <s v="Décharge"/>
    <x v="1"/>
    <s v="CONGO"/>
    <m/>
  </r>
  <r>
    <d v="2016-09-02T00:00:00"/>
    <s v="Taxi Bureau-Domicile"/>
    <x v="0"/>
    <x v="1"/>
    <m/>
    <n v="150"/>
    <n v="609477.08129999996"/>
    <s v="Herick"/>
    <s v="Décharge"/>
    <x v="1"/>
    <s v="CONGO"/>
    <m/>
  </r>
  <r>
    <d v="2016-09-05T00:00:00"/>
    <s v="Impression et reliure documents&lt;Ofir&gt;"/>
    <x v="6"/>
    <x v="2"/>
    <m/>
    <n v="137600"/>
    <n v="471877.08129999996"/>
    <s v="Stirve "/>
    <s v=",007/H2/2016"/>
    <x v="1"/>
    <s v="CONGO"/>
    <s v="o"/>
  </r>
  <r>
    <d v="2016-09-05T00:00:00"/>
    <s v="Domicile-Bureau"/>
    <x v="0"/>
    <x v="1"/>
    <m/>
    <n v="1000"/>
    <n v="470877.08129999996"/>
    <s v="Blondel"/>
    <s v="Décharge"/>
    <x v="1"/>
    <s v="CONGO"/>
    <m/>
  </r>
  <r>
    <d v="2016-09-05T00:00:00"/>
    <s v="Repas"/>
    <x v="8"/>
    <x v="1"/>
    <m/>
    <n v="1000"/>
    <n v="469877.08129999996"/>
    <s v="Blondel"/>
    <s v="Décharge"/>
    <x v="1"/>
    <s v="CONGO"/>
    <m/>
  </r>
  <r>
    <d v="2016-09-05T00:00:00"/>
    <s v="Bureau-Domicile"/>
    <x v="0"/>
    <x v="1"/>
    <m/>
    <n v="300"/>
    <n v="469577.08129999996"/>
    <s v="Blondel"/>
    <s v="Décharge"/>
    <x v="1"/>
    <s v="CONGO"/>
    <m/>
  </r>
  <r>
    <d v="2016-09-05T00:00:00"/>
    <s v="Taxi ENAM-Bureau"/>
    <x v="0"/>
    <x v="3"/>
    <m/>
    <n v="500"/>
    <n v="469077.08129999996"/>
    <s v="i23c"/>
    <s v="Décharge"/>
    <x v="3"/>
    <s v="CONGO"/>
    <s v="ɤ"/>
  </r>
  <r>
    <d v="2016-09-05T00:00:00"/>
    <s v="Taxi Bureau-La tsiémé-Kombo Lycée-Poto poto (renseignement sur l'achat de billet voyage pour Ponte-Noire)"/>
    <x v="0"/>
    <x v="3"/>
    <m/>
    <n v="3000"/>
    <n v="466077.08129999996"/>
    <s v="i23c"/>
    <s v="Décharge"/>
    <x v="3"/>
    <s v="CONGO"/>
    <s v="ɤ"/>
  </r>
  <r>
    <d v="2016-09-05T00:00:00"/>
    <s v="Taxis PALF/MTN/PALF (régler probleme connexion internet)"/>
    <x v="0"/>
    <x v="1"/>
    <m/>
    <n v="2000"/>
    <n v="464077.08129999996"/>
    <s v="Junior"/>
    <s v="Décharge"/>
    <x v="1"/>
    <s v="CONGO"/>
    <m/>
  </r>
  <r>
    <d v="2016-09-05T00:00:00"/>
    <s v="Taxi Maison-Bureau"/>
    <x v="0"/>
    <x v="4"/>
    <m/>
    <n v="1000"/>
    <n v="463077.08129999996"/>
    <s v="Evariste"/>
    <s v="Décharge"/>
    <x v="1"/>
    <s v="CONGO"/>
    <s v="ɤ"/>
  </r>
  <r>
    <d v="2016-09-05T00:00:00"/>
    <s v="Taxi Bureau-Parc zoologique"/>
    <x v="0"/>
    <x v="4"/>
    <m/>
    <n v="1000"/>
    <n v="462077.08129999996"/>
    <s v="Evariste"/>
    <s v="Décharge"/>
    <x v="1"/>
    <s v="CONGO"/>
    <s v="ɤ"/>
  </r>
  <r>
    <d v="2016-09-05T00:00:00"/>
    <s v="Taxi Parc zoologique-Dépêche de Brazzaville"/>
    <x v="0"/>
    <x v="4"/>
    <m/>
    <n v="1000"/>
    <n v="461077.08129999996"/>
    <s v="Evariste"/>
    <s v="Décharge"/>
    <x v="1"/>
    <s v="CONGO"/>
    <s v="ɤ"/>
  </r>
  <r>
    <d v="2016-09-05T00:00:00"/>
    <s v="Taxi Dépêche de Brazzaville- Bureau"/>
    <x v="0"/>
    <x v="4"/>
    <m/>
    <n v="1000"/>
    <n v="460077.08129999996"/>
    <s v="Evariste"/>
    <s v="Décharge"/>
    <x v="1"/>
    <s v="CONGO"/>
    <s v="ɤ"/>
  </r>
  <r>
    <d v="2016-09-05T00:00:00"/>
    <s v="Taxi Bureau-Maison"/>
    <x v="0"/>
    <x v="4"/>
    <m/>
    <n v="1000"/>
    <n v="459077.08129999996"/>
    <s v="Evariste"/>
    <s v="Décharge"/>
    <x v="1"/>
    <s v="CONGO"/>
    <s v="ɤ"/>
  </r>
  <r>
    <d v="2016-09-05T00:00:00"/>
    <s v="Bureau /Marché Ouenze"/>
    <x v="0"/>
    <x v="3"/>
    <m/>
    <n v="1000"/>
    <n v="458077.08129999996"/>
    <s v="i73x"/>
    <s v="Décharge"/>
    <x v="3"/>
    <s v="CONGO"/>
    <m/>
  </r>
  <r>
    <d v="2016-09-05T00:00:00"/>
    <s v="Ouenze/Marché Moungali"/>
    <x v="0"/>
    <x v="3"/>
    <m/>
    <n v="1000"/>
    <n v="457077.08129999996"/>
    <s v="i73x"/>
    <s v="Décharge"/>
    <x v="3"/>
    <s v="CONGO"/>
    <m/>
  </r>
  <r>
    <d v="2016-09-05T00:00:00"/>
    <s v="Marché Moungalie/Bureau"/>
    <x v="0"/>
    <x v="3"/>
    <m/>
    <n v="1000"/>
    <n v="456077.08129999996"/>
    <s v="i73x"/>
    <s v="Décharge"/>
    <x v="3"/>
    <s v="CONGO"/>
    <m/>
  </r>
  <r>
    <d v="2016-09-05T00:00:00"/>
    <s v="office &gt; zoo&gt; office / interview de 10 comptables"/>
    <x v="0"/>
    <x v="0"/>
    <m/>
    <n v="2000"/>
    <n v="454077.08129999996"/>
    <s v="Perrine Odier"/>
    <s v="Décharge"/>
    <x v="3"/>
    <s v="CONGO"/>
    <m/>
  </r>
  <r>
    <d v="2016-09-05T00:00:00"/>
    <s v="Taxi Domicile-Bureau"/>
    <x v="0"/>
    <x v="1"/>
    <m/>
    <n v="150"/>
    <n v="453927.08129999996"/>
    <s v="Herick"/>
    <s v="Décharge"/>
    <x v="1"/>
    <s v="CONGO"/>
    <m/>
  </r>
  <r>
    <d v="2016-09-05T00:00:00"/>
    <s v="Food allowance au bureau pour un jour- Herick"/>
    <x v="8"/>
    <x v="1"/>
    <m/>
    <n v="1000"/>
    <n v="452927.08129999996"/>
    <s v="Herick"/>
    <s v="Décharge"/>
    <x v="1"/>
    <s v="CONGO"/>
    <m/>
  </r>
  <r>
    <d v="2016-09-05T00:00:00"/>
    <s v="Taxi Bureau-Maison d'arrêt"/>
    <x v="0"/>
    <x v="1"/>
    <m/>
    <n v="1000"/>
    <n v="451927.08129999996"/>
    <s v="Herick"/>
    <s v="Décharge"/>
    <x v="1"/>
    <s v="CONGO"/>
    <m/>
  </r>
  <r>
    <d v="2016-09-05T00:00:00"/>
    <s v="Taxi Maison d'arrêt-Bureau"/>
    <x v="0"/>
    <x v="1"/>
    <m/>
    <n v="1000"/>
    <n v="450927.08129999996"/>
    <s v="Herick"/>
    <s v="Décharge"/>
    <x v="1"/>
    <s v="CONGO"/>
    <m/>
  </r>
  <r>
    <d v="2016-09-05T00:00:00"/>
    <s v="Taxi Bureau-Domicile"/>
    <x v="0"/>
    <x v="1"/>
    <m/>
    <n v="150"/>
    <n v="450777.08129999996"/>
    <s v="Herick"/>
    <s v="Décharge"/>
    <x v="1"/>
    <s v="CONGO"/>
    <m/>
  </r>
  <r>
    <d v="2016-09-06T00:00:00"/>
    <s v="Evral: dernier verst pour remboursement Solde"/>
    <x v="15"/>
    <x v="8"/>
    <n v="25000"/>
    <m/>
    <n v="475777.08129999996"/>
    <s v="Stirve "/>
    <m/>
    <x v="0"/>
    <s v="CONGO"/>
    <s v="o"/>
  </r>
  <r>
    <d v="2016-09-06T00:00:00"/>
    <s v="Food allowance du 07 au 11/09-mission PNR&lt;i23c&gt;"/>
    <x v="3"/>
    <x v="3"/>
    <m/>
    <n v="25000"/>
    <n v="450777.08129999996"/>
    <s v="Stirve "/>
    <n v="152"/>
    <x v="2"/>
    <s v="CONGO"/>
    <s v="o"/>
  </r>
  <r>
    <d v="2016-09-06T00:00:00"/>
    <s v="Domicile-Bureau"/>
    <x v="0"/>
    <x v="1"/>
    <m/>
    <n v="1000"/>
    <n v="449777.08129999996"/>
    <s v="Blondel"/>
    <s v="Décharge"/>
    <x v="1"/>
    <s v="CONGO"/>
    <m/>
  </r>
  <r>
    <d v="2016-09-06T00:00:00"/>
    <s v="Taxi Bureau-Océan du nord-PSP (Achat billet-bus pour pointe-noire)"/>
    <x v="0"/>
    <x v="3"/>
    <m/>
    <n v="2000"/>
    <n v="447777.08129999996"/>
    <s v="i23c"/>
    <s v="Décharge"/>
    <x v="3"/>
    <s v="CONGO"/>
    <s v="ɤ"/>
  </r>
  <r>
    <d v="2016-09-06T00:00:00"/>
    <s v="Taxi PSP-Diata Trans route-Bureau"/>
    <x v="0"/>
    <x v="3"/>
    <m/>
    <n v="2000"/>
    <n v="445777.08129999996"/>
    <s v="i23c"/>
    <s v="Décharge"/>
    <x v="3"/>
    <s v="CONGO"/>
    <s v="ɤ"/>
  </r>
  <r>
    <d v="2016-09-06T00:00:00"/>
    <s v="Achat billet-bus pour mission investigation à pointe-noire"/>
    <x v="0"/>
    <x v="3"/>
    <m/>
    <n v="15000"/>
    <n v="430777.08129999996"/>
    <s v="i23c"/>
    <s v="oui"/>
    <x v="3"/>
    <s v="CONGO"/>
    <s v="o"/>
  </r>
  <r>
    <d v="2016-09-06T00:00:00"/>
    <s v="Taxi bureau-Mongali-Plateau ville-Bureau (Réparation téléphone pour la mission d'investigation à pointe noire)"/>
    <x v="0"/>
    <x v="3"/>
    <m/>
    <n v="3000"/>
    <n v="427777.08129999996"/>
    <s v="i23c"/>
    <s v="Décharge"/>
    <x v="3"/>
    <s v="CONGO"/>
    <s v="ɤ"/>
  </r>
  <r>
    <d v="2016-09-06T00:00:00"/>
    <s v="Taxis PALF/Direction Dep. Du Travail/PALF"/>
    <x v="0"/>
    <x v="1"/>
    <m/>
    <n v="2000"/>
    <n v="425777.08129999996"/>
    <s v="Junior"/>
    <s v="Décharge"/>
    <x v="1"/>
    <s v="CONGO"/>
    <m/>
  </r>
  <r>
    <d v="2016-09-06T00:00:00"/>
    <s v="Frais d'enregistrement reglement interieur PALF"/>
    <x v="13"/>
    <x v="2"/>
    <m/>
    <n v="20000"/>
    <n v="405777.08129999996"/>
    <s v="Junior"/>
    <s v="oui"/>
    <x v="1"/>
    <s v="CONGO"/>
    <s v="n"/>
  </r>
  <r>
    <d v="2016-09-06T00:00:00"/>
    <s v="TaxisPALF/Moungali/PALF (achat de téléphone)"/>
    <x v="0"/>
    <x v="1"/>
    <m/>
    <n v="2000"/>
    <n v="403777.08129999996"/>
    <s v="Junior"/>
    <s v="Décharge"/>
    <x v="1"/>
    <s v="CONGO"/>
    <m/>
  </r>
  <r>
    <d v="2016-09-06T00:00:00"/>
    <s v="Achat d'un téléphone de marque Samsung Galaxy POP"/>
    <x v="14"/>
    <x v="2"/>
    <m/>
    <n v="50000"/>
    <n v="353777.08129999996"/>
    <s v="Junior"/>
    <s v="oui"/>
    <x v="1"/>
    <s v="CONGO"/>
    <s v="o"/>
  </r>
  <r>
    <d v="2016-09-06T00:00:00"/>
    <s v="Taxi Maison-Bureau"/>
    <x v="0"/>
    <x v="4"/>
    <m/>
    <n v="1000"/>
    <n v="352777.08129999996"/>
    <s v="Evariste"/>
    <s v="Décharge"/>
    <x v="1"/>
    <s v="CONGO"/>
    <s v="ɤ"/>
  </r>
  <r>
    <d v="2016-09-06T00:00:00"/>
    <s v="Taxi Bureau-Maison"/>
    <x v="0"/>
    <x v="4"/>
    <m/>
    <n v="1000"/>
    <n v="351777.08129999996"/>
    <s v="Evariste"/>
    <s v="Décharge"/>
    <x v="1"/>
    <s v="CONGO"/>
    <s v="ɤ"/>
  </r>
  <r>
    <d v="2016-09-06T00:00:00"/>
    <s v="Bureau/Marché Mikalou"/>
    <x v="0"/>
    <x v="3"/>
    <m/>
    <n v="2000"/>
    <n v="349777.08129999996"/>
    <s v="i73x"/>
    <s v="Décharge"/>
    <x v="3"/>
    <s v="CONGO"/>
    <m/>
  </r>
  <r>
    <d v="2016-09-06T00:00:00"/>
    <s v="Marché Mikalou/Thomas Sankara"/>
    <x v="0"/>
    <x v="3"/>
    <m/>
    <n v="1000"/>
    <n v="348777.08129999996"/>
    <s v="i73x"/>
    <s v="Décharge"/>
    <x v="3"/>
    <s v="CONGO"/>
    <m/>
  </r>
  <r>
    <d v="2016-09-06T00:00:00"/>
    <s v="Marché Thomas Sankara/Bureau"/>
    <x v="0"/>
    <x v="3"/>
    <m/>
    <n v="2000"/>
    <n v="346777.08129999996"/>
    <s v="i73x"/>
    <s v="Décharge"/>
    <x v="3"/>
    <s v="CONGO"/>
    <m/>
  </r>
  <r>
    <d v="2016-09-06T00:00:00"/>
    <s v="bureau &gt;ministère de la justice&gt; ministère EFDDE &gt; bureau, en taxi, rencontre Dir Cab et DG avec Luc et Junior"/>
    <x v="0"/>
    <x v="0"/>
    <m/>
    <n v="3000"/>
    <n v="343777.08129999996"/>
    <s v="Perrine Odier"/>
    <s v="Décharge"/>
    <x v="3"/>
    <s v="CONGO"/>
    <m/>
  </r>
  <r>
    <d v="2016-09-06T00:00:00"/>
    <s v="Taxi Domicile-Bureau"/>
    <x v="0"/>
    <x v="1"/>
    <m/>
    <n v="150"/>
    <n v="343627.08129999996"/>
    <s v="Herick"/>
    <s v="Décharge"/>
    <x v="1"/>
    <s v="CONGO"/>
    <m/>
  </r>
  <r>
    <d v="2016-09-06T00:00:00"/>
    <s v="Food allowance au bureau pour un jour-Herick"/>
    <x v="8"/>
    <x v="1"/>
    <m/>
    <n v="1000"/>
    <n v="342627.08129999996"/>
    <s v="Herick"/>
    <s v="Décharge"/>
    <x v="1"/>
    <s v="CONGO"/>
    <m/>
  </r>
  <r>
    <d v="2016-09-06T00:00:00"/>
    <s v="Taxi Bureau-Maison d'arrêt"/>
    <x v="0"/>
    <x v="1"/>
    <m/>
    <n v="1000"/>
    <n v="341627.08129999996"/>
    <s v="Herick"/>
    <s v="Décharge"/>
    <x v="1"/>
    <s v="CONGO"/>
    <m/>
  </r>
  <r>
    <d v="2016-09-06T00:00:00"/>
    <s v="Ration-Eau-Pax-Savon-Javel pour prisonniers"/>
    <x v="17"/>
    <x v="1"/>
    <m/>
    <n v="9800"/>
    <n v="331827.08129999996"/>
    <s v="Herick"/>
    <s v="Décharge"/>
    <x v="1"/>
    <s v="CONGO"/>
    <m/>
  </r>
  <r>
    <d v="2016-09-06T00:00:00"/>
    <s v="Taxi Maison d'arrêt-Bureau"/>
    <x v="0"/>
    <x v="1"/>
    <m/>
    <n v="1000"/>
    <n v="330827.08129999996"/>
    <s v="Herick"/>
    <s v="Décharge"/>
    <x v="1"/>
    <s v="CONGO"/>
    <m/>
  </r>
  <r>
    <d v="2016-09-06T00:00:00"/>
    <s v="Taxi Bureau-Domicile"/>
    <x v="0"/>
    <x v="1"/>
    <m/>
    <n v="150"/>
    <n v="330677.08129999996"/>
    <s v="Herick"/>
    <s v="Décharge"/>
    <x v="1"/>
    <s v="CONGO"/>
    <m/>
  </r>
  <r>
    <d v="2016-09-07T00:00:00"/>
    <s v="Taxis Bureau-ONEMO-Bureau: Achat cartes &amp; certificats"/>
    <x v="0"/>
    <x v="0"/>
    <m/>
    <n v="3000"/>
    <n v="327677.08129999996"/>
    <s v="Stirve "/>
    <s v="Décharge"/>
    <x v="1"/>
    <s v="CONGO"/>
    <m/>
  </r>
  <r>
    <d v="2016-09-07T00:00:00"/>
    <s v="Achat carte et certificat ONEMO &lt;Junior&gt;"/>
    <x v="8"/>
    <x v="1"/>
    <m/>
    <n v="5500"/>
    <n v="322177.08129999996"/>
    <s v="Stirve "/>
    <s v=",0002962; 0003100"/>
    <x v="1"/>
    <s v="CONGO"/>
    <s v="o"/>
  </r>
  <r>
    <d v="2016-09-07T00:00:00"/>
    <s v="Achat carte et certificat ONEMO &lt;i73x&gt;"/>
    <x v="8"/>
    <x v="3"/>
    <m/>
    <n v="5500"/>
    <n v="316677.08129999996"/>
    <s v="Stirve "/>
    <s v=",0002962; 0003100"/>
    <x v="2"/>
    <s v="CONGO"/>
    <s v="o"/>
  </r>
  <r>
    <d v="2016-09-07T00:00:00"/>
    <s v="Règlement facture SNE Juillet/Août 2016"/>
    <x v="16"/>
    <x v="2"/>
    <m/>
    <n v="23743"/>
    <n v="292934.08129999996"/>
    <s v="Stirve "/>
    <s v="***254"/>
    <x v="1"/>
    <s v="CONGO"/>
    <s v="o"/>
  </r>
  <r>
    <d v="2016-09-07T00:00:00"/>
    <s v="Bureau-Domicile"/>
    <x v="0"/>
    <x v="1"/>
    <m/>
    <n v="500"/>
    <n v="292434.08129999996"/>
    <s v="Blondel"/>
    <s v="Décharge"/>
    <x v="1"/>
    <s v="CONGO"/>
    <m/>
  </r>
  <r>
    <d v="2016-09-07T00:00:00"/>
    <s v="Repas"/>
    <x v="8"/>
    <x v="1"/>
    <m/>
    <n v="1000"/>
    <n v="291434.08129999996"/>
    <s v="Blondel"/>
    <s v="Décharge"/>
    <x v="1"/>
    <s v="CONGO"/>
    <m/>
  </r>
  <r>
    <d v="2016-09-07T00:00:00"/>
    <s v="Bureau-Domicile"/>
    <x v="0"/>
    <x v="1"/>
    <m/>
    <n v="500"/>
    <n v="290934.08129999996"/>
    <s v="Blondel"/>
    <s v="Décharge"/>
    <x v="1"/>
    <s v="CONGO"/>
    <m/>
  </r>
  <r>
    <d v="2016-09-07T00:00:00"/>
    <s v="Taxi Potopoto-Gare routière Trans Route à Diata"/>
    <x v="0"/>
    <x v="3"/>
    <m/>
    <n v="1500"/>
    <n v="289434.08129999996"/>
    <s v="i23c"/>
    <s v="Décharge"/>
    <x v="3"/>
    <s v="CONGO"/>
    <s v="ɤ"/>
  </r>
  <r>
    <d v="2016-09-07T00:00:00"/>
    <s v="Taxi Gare routière Trans route Pointe-Noire-Hotel (mission d'investigation à PN)"/>
    <x v="0"/>
    <x v="3"/>
    <m/>
    <n v="1000"/>
    <n v="288434.08129999996"/>
    <s v="i23c"/>
    <s v="Décharge"/>
    <x v="3"/>
    <s v="CONGO"/>
    <s v="ɤ"/>
  </r>
  <r>
    <d v="2016-09-07T00:00:00"/>
    <s v="Taxi hotel-SATRAFRIC-Hotel (Rencontre avec Igor le traf des peaux de panthère)"/>
    <x v="0"/>
    <x v="3"/>
    <m/>
    <n v="2000"/>
    <n v="286434.08129999996"/>
    <s v="i23c"/>
    <s v="Décharge"/>
    <x v="3"/>
    <s v="CONGO"/>
    <s v="ɤ"/>
  </r>
  <r>
    <d v="2016-09-07T00:00:00"/>
    <s v="Taxi Maison-Bureau"/>
    <x v="0"/>
    <x v="4"/>
    <m/>
    <n v="1000"/>
    <n v="285434.08129999996"/>
    <s v="Evariste"/>
    <s v="Décharge"/>
    <x v="1"/>
    <s v="CONGO"/>
    <s v="ɤ"/>
  </r>
  <r>
    <d v="2016-09-07T00:00:00"/>
    <s v="Taxi Bureau-Maison"/>
    <x v="0"/>
    <x v="4"/>
    <m/>
    <n v="1000"/>
    <n v="284434.08129999996"/>
    <s v="Evariste"/>
    <s v="Décharge"/>
    <x v="1"/>
    <s v="CONGO"/>
    <s v="ɤ"/>
  </r>
  <r>
    <d v="2016-09-07T00:00:00"/>
    <s v="office&gt; aéroport&gt; office déposer Luc et prendre 4(II4)"/>
    <x v="0"/>
    <x v="0"/>
    <m/>
    <n v="4000"/>
    <n v="280434.08129999996"/>
    <s v="Perrine Odier"/>
    <s v="Décharge"/>
    <x v="3"/>
    <s v="CONGO"/>
    <m/>
  </r>
  <r>
    <d v="2016-09-07T00:00:00"/>
    <s v="Taxi Domicile-Bureau"/>
    <x v="0"/>
    <x v="1"/>
    <m/>
    <n v="150"/>
    <n v="280284.08129999996"/>
    <s v="Herick"/>
    <s v="Décharge"/>
    <x v="1"/>
    <s v="CONGO"/>
    <m/>
  </r>
  <r>
    <d v="2016-09-07T00:00:00"/>
    <s v="Food allowance au bureau pour un jour-Herick"/>
    <x v="8"/>
    <x v="1"/>
    <m/>
    <n v="1000"/>
    <n v="279284.08129999996"/>
    <s v="Herick"/>
    <s v="Décharge"/>
    <x v="1"/>
    <s v="CONGO"/>
    <m/>
  </r>
  <r>
    <d v="2016-09-07T00:00:00"/>
    <s v="Taxi Bureau-SNE pour le paiement de la facture"/>
    <x v="0"/>
    <x v="1"/>
    <m/>
    <n v="500"/>
    <n v="278784.08129999996"/>
    <s v="Herick"/>
    <s v="Décharge"/>
    <x v="1"/>
    <s v="CONGO"/>
    <m/>
  </r>
  <r>
    <d v="2016-09-07T00:00:00"/>
    <s v="Taxi SNE-Bureau"/>
    <x v="0"/>
    <x v="1"/>
    <m/>
    <n v="500"/>
    <n v="278284.08129999996"/>
    <s v="Herick"/>
    <s v="Décharge"/>
    <x v="1"/>
    <s v="CONGO"/>
    <m/>
  </r>
  <r>
    <d v="2016-09-07T00:00:00"/>
    <s v="Taxi Bureau-Domicile"/>
    <x v="0"/>
    <x v="1"/>
    <m/>
    <n v="150"/>
    <n v="278134.08129999996"/>
    <s v="Herick"/>
    <s v="Décharge"/>
    <x v="1"/>
    <s v="CONGO"/>
    <m/>
  </r>
  <r>
    <d v="2016-09-08T00:00:00"/>
    <s v="Food allowance 4(II4) du 10 au 13/09"/>
    <x v="3"/>
    <x v="3"/>
    <m/>
    <n v="40000"/>
    <n v="238134.08129999996"/>
    <s v="Stirve "/>
    <n v="154"/>
    <x v="2"/>
    <s v="CONGO"/>
    <s v="o"/>
  </r>
  <r>
    <d v="2016-09-08T00:00:00"/>
    <s v="Food allowance 4(II4) du 07 au 09/09"/>
    <x v="3"/>
    <x v="3"/>
    <m/>
    <n v="30000"/>
    <n v="208134.08129999996"/>
    <s v="Stirve "/>
    <n v="155"/>
    <x v="2"/>
    <s v="CONGO"/>
    <s v="o"/>
  </r>
  <r>
    <d v="2016-09-08T00:00:00"/>
    <s v="Domicile-Bureau"/>
    <x v="0"/>
    <x v="1"/>
    <m/>
    <n v="1000"/>
    <n v="207134.08129999996"/>
    <s v="Blondel"/>
    <s v="Décharge"/>
    <x v="1"/>
    <s v="CONGO"/>
    <m/>
  </r>
  <r>
    <d v="2016-09-08T00:00:00"/>
    <s v="Bureau-WCS-Bureau"/>
    <x v="0"/>
    <x v="1"/>
    <m/>
    <n v="2000"/>
    <n v="205134.08129999996"/>
    <s v="Blondel"/>
    <s v="Décharge"/>
    <x v="1"/>
    <s v="CONGO"/>
    <m/>
  </r>
  <r>
    <d v="2016-09-08T00:00:00"/>
    <s v="Repas"/>
    <x v="8"/>
    <x v="1"/>
    <m/>
    <n v="1000"/>
    <n v="204134.08129999996"/>
    <s v="Blondel"/>
    <s v="Décharge"/>
    <x v="1"/>
    <s v="CONGO"/>
    <m/>
  </r>
  <r>
    <d v="2016-09-08T00:00:00"/>
    <s v="Bureau-Domicile"/>
    <x v="0"/>
    <x v="1"/>
    <m/>
    <n v="500"/>
    <n v="203634.08129999996"/>
    <s v="Blondel"/>
    <s v="Décharge"/>
    <x v="1"/>
    <s v="CONGO"/>
    <m/>
  </r>
  <r>
    <d v="2016-09-08T00:00:00"/>
    <s v="Taxi Hotel-La cote-Hotel (Rencontre avec la cible)"/>
    <x v="0"/>
    <x v="3"/>
    <m/>
    <n v="2000"/>
    <n v="201634.08129999996"/>
    <s v="i23c"/>
    <s v="Décharge"/>
    <x v="3"/>
    <s v="CONGO"/>
    <s v="ɤ"/>
  </r>
  <r>
    <d v="2016-09-08T00:00:00"/>
    <s v="Achat bière, transport et carte (Renforcer la confiance de la cible)"/>
    <x v="11"/>
    <x v="3"/>
    <m/>
    <n v="5000"/>
    <n v="196634.08129999996"/>
    <s v="i23c"/>
    <s v="Décharge"/>
    <x v="3"/>
    <s v="CONGO"/>
    <s v="o"/>
  </r>
  <r>
    <d v="2016-09-08T00:00:00"/>
    <s v="Achat bière, transport pour fonctionnement et carte (rendez à l'hotel avec la cible)"/>
    <x v="11"/>
    <x v="3"/>
    <m/>
    <n v="8000"/>
    <n v="188634.08129999996"/>
    <s v="i23c"/>
    <s v="Décharge"/>
    <x v="3"/>
    <s v="CONGO"/>
    <s v="o"/>
  </r>
  <r>
    <d v="2016-09-08T00:00:00"/>
    <s v="Taxi Hotel-Avenue de la révolution-Hotel (rencontre avec  le bijoutier)"/>
    <x v="0"/>
    <x v="3"/>
    <m/>
    <n v="2000"/>
    <n v="186634.08129999996"/>
    <s v="i23c"/>
    <s v="Décharge"/>
    <x v="3"/>
    <s v="CONGO"/>
    <s v="ɤ"/>
  </r>
  <r>
    <d v="2016-09-08T00:00:00"/>
    <s v="Taxis WCS/PALF (rencontre avec Tim pour debriefing mission Blondel)"/>
    <x v="0"/>
    <x v="1"/>
    <m/>
    <n v="1000"/>
    <n v="185634.08129999996"/>
    <s v="Junior"/>
    <s v="Décharge"/>
    <x v="1"/>
    <s v="CONGO"/>
    <m/>
  </r>
  <r>
    <d v="2016-09-08T00:00:00"/>
    <s v="Taxis PALF/Restaurant Mamati (pour entretien d'un enquêteur avec Perrine et Mésange)"/>
    <x v="0"/>
    <x v="1"/>
    <m/>
    <n v="500"/>
    <n v="185134.08129999996"/>
    <s v="Junior"/>
    <s v="Décharge"/>
    <x v="1"/>
    <s v="CONGO"/>
    <m/>
  </r>
  <r>
    <d v="2016-09-08T00:00:00"/>
    <s v="Taxi Maison-Bureau"/>
    <x v="0"/>
    <x v="4"/>
    <m/>
    <n v="1000"/>
    <n v="184134.08129999996"/>
    <s v="Evariste"/>
    <s v="Décharge"/>
    <x v="1"/>
    <s v="CONGO"/>
    <s v="ɤ"/>
  </r>
  <r>
    <d v="2016-09-08T00:00:00"/>
    <s v="Taxi Bureau-Maison"/>
    <x v="0"/>
    <x v="4"/>
    <m/>
    <n v="1000"/>
    <n v="183134.08129999996"/>
    <s v="Evariste"/>
    <s v="Décharge"/>
    <x v="1"/>
    <s v="CONGO"/>
    <s v="ɤ"/>
  </r>
  <r>
    <d v="2016-09-08T00:00:00"/>
    <s v="Maison /Direction MTN"/>
    <x v="0"/>
    <x v="3"/>
    <m/>
    <n v="2000"/>
    <n v="181134.08129999996"/>
    <s v="i73x"/>
    <s v="Décharge"/>
    <x v="3"/>
    <s v="CONGO"/>
    <m/>
  </r>
  <r>
    <d v="2016-09-08T00:00:00"/>
    <s v="Achat Carte SIM de 4(II4)"/>
    <x v="2"/>
    <x v="3"/>
    <m/>
    <n v="600"/>
    <n v="180534.08129999996"/>
    <s v="i73x"/>
    <s v="Décharge"/>
    <x v="3"/>
    <s v="CONGO"/>
    <s v="o"/>
  </r>
  <r>
    <d v="2016-09-08T00:00:00"/>
    <s v="Direction MTN/Bureau"/>
    <x v="0"/>
    <x v="3"/>
    <m/>
    <n v="1500"/>
    <n v="179034.08129999996"/>
    <s v="i73x"/>
    <s v="Décharge"/>
    <x v="3"/>
    <s v="CONGO"/>
    <m/>
  </r>
  <r>
    <d v="2016-09-08T00:00:00"/>
    <s v="Bureau/Direction MTN"/>
    <x v="0"/>
    <x v="3"/>
    <m/>
    <n v="1500"/>
    <n v="177534.08129999996"/>
    <s v="i73x"/>
    <s v="Décharge"/>
    <x v="3"/>
    <s v="CONGO"/>
    <m/>
  </r>
  <r>
    <d v="2016-09-08T00:00:00"/>
    <s v="Casino/Bureau"/>
    <x v="0"/>
    <x v="3"/>
    <m/>
    <n v="1500"/>
    <n v="176034.08129999996"/>
    <s v="i73x"/>
    <s v="Décharge"/>
    <x v="3"/>
    <s v="CONGO"/>
    <m/>
  </r>
  <r>
    <d v="2016-09-08T00:00:00"/>
    <s v="Office&gt; WCS &gt; mamidi (pour interview candidat enquêteur) &gt; Office"/>
    <x v="0"/>
    <x v="0"/>
    <m/>
    <n v="2500"/>
    <n v="173534.08129999996"/>
    <s v="Perrine Odier"/>
    <s v="Décharge"/>
    <x v="3"/>
    <s v="CONGO"/>
    <m/>
  </r>
  <r>
    <d v="2016-09-08T00:00:00"/>
    <s v="Taxi Domicile-Bureau"/>
    <x v="0"/>
    <x v="1"/>
    <m/>
    <n v="150"/>
    <n v="173384.08129999996"/>
    <s v="Herick"/>
    <s v="Décharge"/>
    <x v="1"/>
    <s v="CONGO"/>
    <m/>
  </r>
  <r>
    <d v="2016-09-08T00:00:00"/>
    <s v="Food allowance au bureau pour un jour-Herick"/>
    <x v="8"/>
    <x v="1"/>
    <m/>
    <n v="1000"/>
    <n v="172384.08129999996"/>
    <s v="Herick"/>
    <s v="Décharge"/>
    <x v="1"/>
    <s v="CONGO"/>
    <m/>
  </r>
  <r>
    <d v="2016-09-08T00:00:00"/>
    <s v="Taxi Bureau-Domicile"/>
    <x v="0"/>
    <x v="1"/>
    <m/>
    <n v="150"/>
    <n v="172234.08129999996"/>
    <s v="Herick"/>
    <s v="Décharge"/>
    <x v="1"/>
    <s v="CONGO"/>
    <m/>
  </r>
  <r>
    <d v="2016-09-09T00:00:00"/>
    <s v="Taxis Bureau-ONEMO-BCI-Bureau: Achat cartes &amp; certificats"/>
    <x v="0"/>
    <x v="0"/>
    <m/>
    <n v="3500"/>
    <n v="168734.08129999996"/>
    <s v="Stirve "/>
    <s v="Décharge"/>
    <x v="1"/>
    <s v="CONGO"/>
    <m/>
  </r>
  <r>
    <d v="2016-09-09T00:00:00"/>
    <s v="Domicile-Bureau"/>
    <x v="0"/>
    <x v="1"/>
    <m/>
    <n v="1000"/>
    <n v="167734.08129999996"/>
    <s v="Blondel"/>
    <s v="Décharge"/>
    <x v="1"/>
    <s v="CONGO"/>
    <m/>
  </r>
  <r>
    <d v="2016-09-09T00:00:00"/>
    <s v="Repas"/>
    <x v="0"/>
    <x v="1"/>
    <m/>
    <n v="1000"/>
    <n v="166734.08129999996"/>
    <s v="Blondel"/>
    <s v="Décharge"/>
    <x v="1"/>
    <s v="CONGO"/>
    <m/>
  </r>
  <r>
    <d v="2016-09-09T00:00:00"/>
    <s v="Bureau-Domicile"/>
    <x v="0"/>
    <x v="1"/>
    <m/>
    <n v="500"/>
    <n v="166234.08129999996"/>
    <s v="Blondel"/>
    <s v="Décharge"/>
    <x v="1"/>
    <s v="CONGO"/>
    <m/>
  </r>
  <r>
    <d v="2016-09-09T00:00:00"/>
    <s v="Taxi Hotel-Marché la foire-EP Total- Marché Plateau (Investigation sur Terrain et rencontre avec la cible au plateau)"/>
    <x v="0"/>
    <x v="3"/>
    <m/>
    <n v="3000"/>
    <n v="163234.08129999996"/>
    <s v="i23c"/>
    <s v="Décharge"/>
    <x v="3"/>
    <s v="CONGO"/>
    <s v="ɤ"/>
  </r>
  <r>
    <d v="2016-09-09T00:00:00"/>
    <s v="Taxi Marché Plateau-Marché Tiétié-Hotel (Investigation aux bijouteries de 2 cibles à PNR)"/>
    <x v="0"/>
    <x v="3"/>
    <m/>
    <n v="2000"/>
    <n v="161234.08129999996"/>
    <s v="i23c"/>
    <s v="Décharge"/>
    <x v="3"/>
    <s v="CONGO"/>
    <s v="ɤ"/>
  </r>
  <r>
    <d v="2016-09-09T00:00:00"/>
    <s v="Taxi Hotel-Mawata-Hotel (rencontre avec la cible et son collabo pour discuter le marché des peaux)"/>
    <x v="0"/>
    <x v="3"/>
    <m/>
    <n v="2000"/>
    <n v="159234.08129999996"/>
    <s v="i23c"/>
    <s v="Décharge"/>
    <x v="3"/>
    <s v="CONGO"/>
    <s v="ɤ"/>
  </r>
  <r>
    <d v="2016-09-09T00:00:00"/>
    <s v="Taxi Maison-Bureau"/>
    <x v="0"/>
    <x v="4"/>
    <m/>
    <n v="1000"/>
    <n v="158234.08129999996"/>
    <s v="Evariste"/>
    <s v="Décharge"/>
    <x v="1"/>
    <s v="CONGO"/>
    <s v="ɤ"/>
  </r>
  <r>
    <d v="2016-09-09T00:00:00"/>
    <s v="Taxi Bureau-Journal officiel"/>
    <x v="0"/>
    <x v="4"/>
    <m/>
    <n v="1000"/>
    <n v="157234.08129999996"/>
    <s v="Evariste"/>
    <s v="Décharge"/>
    <x v="1"/>
    <s v="CONGO"/>
    <s v="ɤ"/>
  </r>
  <r>
    <d v="2016-09-09T00:00:00"/>
    <s v="Taxi Bureau-Maison"/>
    <x v="0"/>
    <x v="4"/>
    <m/>
    <n v="1000"/>
    <n v="156234.08129999996"/>
    <s v="Evariste"/>
    <s v="Décharge"/>
    <x v="1"/>
    <s v="CONGO"/>
    <s v="ɤ"/>
  </r>
  <r>
    <d v="2016-09-09T00:00:00"/>
    <s v="Bureau/Mandarine"/>
    <x v="0"/>
    <x v="3"/>
    <m/>
    <n v="1000"/>
    <n v="155234.08129999996"/>
    <s v="i73x"/>
    <s v="Décharge"/>
    <x v="3"/>
    <s v="CONGO"/>
    <m/>
  </r>
  <r>
    <d v="2016-09-09T00:00:00"/>
    <s v="Repas de la cible"/>
    <x v="11"/>
    <x v="3"/>
    <m/>
    <n v="4000"/>
    <n v="151234.08129999996"/>
    <s v="i73x"/>
    <s v="oui"/>
    <x v="3"/>
    <s v="CONGO"/>
    <s v="o"/>
  </r>
  <r>
    <d v="2016-09-09T00:00:00"/>
    <s v="Mandarine/ Park N shop"/>
    <x v="0"/>
    <x v="3"/>
    <m/>
    <n v="1000"/>
    <n v="150234.08129999996"/>
    <s v="i73x"/>
    <s v="Décharge"/>
    <x v="3"/>
    <s v="CONGO"/>
    <m/>
  </r>
  <r>
    <d v="2016-09-09T00:00:00"/>
    <s v="Park N Shop/ Bureau"/>
    <x v="0"/>
    <x v="3"/>
    <m/>
    <n v="1500"/>
    <n v="148734.08129999996"/>
    <s v="i73x"/>
    <s v="Décharge"/>
    <x v="3"/>
    <s v="CONGO"/>
    <m/>
  </r>
  <r>
    <d v="2016-09-09T00:00:00"/>
    <s v="Taxi Domicile-Bureau"/>
    <x v="0"/>
    <x v="1"/>
    <m/>
    <n v="150"/>
    <n v="148584.08129999996"/>
    <s v="Herick"/>
    <s v="Décharge"/>
    <x v="1"/>
    <s v="CONGO"/>
    <m/>
  </r>
  <r>
    <d v="2016-09-09T00:00:00"/>
    <s v="Food allowance au bureau pour un jour par Herick"/>
    <x v="8"/>
    <x v="1"/>
    <m/>
    <n v="1000"/>
    <n v="147584.08129999996"/>
    <s v="Herick"/>
    <s v="Décharge"/>
    <x v="1"/>
    <s v="CONGO"/>
    <m/>
  </r>
  <r>
    <d v="2016-09-09T00:00:00"/>
    <s v="Taxi Bureau-Domicile"/>
    <x v="0"/>
    <x v="1"/>
    <m/>
    <n v="150"/>
    <n v="147434.08129999996"/>
    <s v="Herick"/>
    <s v="Décharge"/>
    <x v="1"/>
    <s v="CONGO"/>
    <m/>
  </r>
  <r>
    <d v="2016-09-10T00:00:00"/>
    <s v="Groupe Charden Farell-PNR(i23c)"/>
    <x v="4"/>
    <x v="2"/>
    <m/>
    <n v="3000"/>
    <n v="144434.08129999996"/>
    <s v="Stirve "/>
    <s v="47/GCF"/>
    <x v="1"/>
    <s v="CONGO"/>
    <s v="o"/>
  </r>
  <r>
    <d v="2016-09-10T00:00:00"/>
    <s v="Taxi hotel-La cote-Plateau (rencontre avec les cibles)"/>
    <x v="0"/>
    <x v="3"/>
    <m/>
    <n v="2000"/>
    <n v="142434.08129999996"/>
    <s v="i23c"/>
    <s v="Décharge"/>
    <x v="3"/>
    <s v="CONGO"/>
    <s v="ɤ"/>
  </r>
  <r>
    <d v="2016-09-10T00:00:00"/>
    <s v="Achat boisson"/>
    <x v="11"/>
    <x v="3"/>
    <m/>
    <n v="2000"/>
    <n v="140434.08129999996"/>
    <s v="i23c"/>
    <s v="Décharge"/>
    <x v="3"/>
    <s v="CONGO"/>
    <s v="o"/>
  </r>
  <r>
    <d v="2016-09-10T00:00:00"/>
    <s v="Taxi Plateu-Agence Charden Farel-Océan du nord (Recupération de l'argent et reservation de place pour brazzaville)"/>
    <x v="0"/>
    <x v="3"/>
    <m/>
    <n v="2000"/>
    <n v="138434.08129999996"/>
    <s v="i23c"/>
    <s v="Décharge"/>
    <x v="3"/>
    <s v="CONGO"/>
    <s v="ɤ"/>
  </r>
  <r>
    <d v="2016-09-10T00:00:00"/>
    <s v="Taxi Océan du nord-Agence CSC-Hotel (achat billet de bus pour brazzaville)"/>
    <x v="0"/>
    <x v="3"/>
    <m/>
    <n v="2000"/>
    <n v="136434.08129999996"/>
    <s v="i23c"/>
    <s v="Décharge"/>
    <x v="3"/>
    <s v="CONGO"/>
    <s v="ɤ"/>
  </r>
  <r>
    <d v="2016-09-10T00:00:00"/>
    <s v="Acaht billet (Pointe noire-Brazzaville)"/>
    <x v="0"/>
    <x v="3"/>
    <m/>
    <n v="15000"/>
    <n v="121434.08129999996"/>
    <s v="i23c"/>
    <s v="oui"/>
    <x v="3"/>
    <s v="CONGO"/>
    <s v="o"/>
  </r>
  <r>
    <d v="2016-09-10T00:00:00"/>
    <s v="Maison / Bureau"/>
    <x v="0"/>
    <x v="3"/>
    <m/>
    <n v="1500"/>
    <n v="119934.08129999996"/>
    <s v="i73x"/>
    <s v="Décharge"/>
    <x v="3"/>
    <s v="CONGO"/>
    <m/>
  </r>
  <r>
    <d v="2016-09-10T00:00:00"/>
    <s v="Bureau /Mandarine"/>
    <x v="0"/>
    <x v="3"/>
    <m/>
    <n v="1000"/>
    <n v="118934.08129999996"/>
    <s v="i73x"/>
    <s v="Décharge"/>
    <x v="3"/>
    <s v="CONGO"/>
    <m/>
  </r>
  <r>
    <d v="2016-09-10T00:00:00"/>
    <s v="Repas de la cible"/>
    <x v="11"/>
    <x v="3"/>
    <m/>
    <n v="5000"/>
    <n v="113934.08129999996"/>
    <s v="i73x"/>
    <s v="oui"/>
    <x v="3"/>
    <s v="CONGO"/>
    <s v="o"/>
  </r>
  <r>
    <d v="2016-09-10T00:00:00"/>
    <s v="Mandarine/ Marché Total"/>
    <x v="0"/>
    <x v="3"/>
    <m/>
    <n v="1000"/>
    <n v="112934.08129999996"/>
    <s v="i73x"/>
    <s v="Décharge"/>
    <x v="3"/>
    <s v="CONGO"/>
    <m/>
  </r>
  <r>
    <d v="2016-09-10T00:00:00"/>
    <s v="Marché Total/Bureau"/>
    <x v="0"/>
    <x v="3"/>
    <m/>
    <n v="1000"/>
    <n v="111934.08129999996"/>
    <s v="i73x"/>
    <s v="Décharge"/>
    <x v="3"/>
    <s v="CONGO"/>
    <m/>
  </r>
  <r>
    <d v="2016-09-11T00:00:00"/>
    <s v="Paiement hotel pour 5 nuitée à PNR &lt;i23c)"/>
    <x v="3"/>
    <x v="3"/>
    <m/>
    <n v="75000"/>
    <n v="36934.081299999962"/>
    <s v="i23c"/>
    <s v="oui"/>
    <x v="3"/>
    <s v="CONGO"/>
    <s v="o"/>
  </r>
  <r>
    <d v="2016-09-11T00:00:00"/>
    <s v="Taxi hotel-Marché la foire-Grand marché(Explorer le marché)"/>
    <x v="0"/>
    <x v="3"/>
    <m/>
    <n v="2000"/>
    <n v="34934.081299999962"/>
    <s v="i23c"/>
    <s v="Décharge"/>
    <x v="3"/>
    <s v="CONGO"/>
    <s v="ɤ"/>
  </r>
  <r>
    <d v="2016-09-11T00:00:00"/>
    <s v="Taxi Grand marché - Hotel"/>
    <x v="0"/>
    <x v="3"/>
    <m/>
    <n v="1000"/>
    <n v="33934.081299999962"/>
    <s v="i23c"/>
    <s v="Décharge"/>
    <x v="3"/>
    <s v="CONGO"/>
    <s v="ɤ"/>
  </r>
  <r>
    <d v="2016-09-11T00:00:00"/>
    <s v="Achat bière (renforcer le trust building avec la cible)"/>
    <x v="11"/>
    <x v="3"/>
    <m/>
    <n v="5000"/>
    <n v="28934.081299999962"/>
    <s v="i23c"/>
    <s v="Décharge"/>
    <x v="3"/>
    <s v="CONGO"/>
    <s v="ɤ"/>
  </r>
  <r>
    <d v="2016-09-12T00:00:00"/>
    <s v="Grant Conservation Justice"/>
    <x v="15"/>
    <x v="8"/>
    <n v="8470155"/>
    <m/>
    <n v="8499089.0812999997"/>
    <s v="BCI"/>
    <m/>
    <x v="1"/>
    <s v="CONGO"/>
    <s v="o"/>
  </r>
  <r>
    <d v="2016-09-12T00:00:00"/>
    <s v="Taxis Bureau-ONEMO-Inspection-Bureau: transmission contrats et suivi des correspondances "/>
    <x v="0"/>
    <x v="0"/>
    <m/>
    <n v="3500"/>
    <n v="8495589.0812999997"/>
    <s v="Stirve "/>
    <s v="Décharge"/>
    <x v="1"/>
    <s v="CONGO"/>
    <s v="o"/>
  </r>
  <r>
    <d v="2016-09-12T00:00:00"/>
    <s v="Domicile-Bureau"/>
    <x v="0"/>
    <x v="1"/>
    <m/>
    <n v="1000"/>
    <n v="8494589.0812999997"/>
    <s v="Blondel"/>
    <s v="Décharge"/>
    <x v="1"/>
    <s v="CONGO"/>
    <m/>
  </r>
  <r>
    <d v="2016-09-12T00:00:00"/>
    <s v="Repas"/>
    <x v="8"/>
    <x v="1"/>
    <m/>
    <n v="1000"/>
    <n v="8493589.0812999997"/>
    <s v="Blondel"/>
    <s v="Décharge"/>
    <x v="1"/>
    <s v="CONGO"/>
    <m/>
  </r>
  <r>
    <d v="2016-09-12T00:00:00"/>
    <s v="Bureau-Domicile"/>
    <x v="0"/>
    <x v="1"/>
    <m/>
    <n v="500"/>
    <n v="8493089.0812999997"/>
    <s v="Blondel"/>
    <s v="Décharge"/>
    <x v="1"/>
    <s v="CONGO"/>
    <m/>
  </r>
  <r>
    <d v="2016-09-12T00:00:00"/>
    <s v="Taxi Hotel-Gare routière (prendre le bus pour Brazzaville)"/>
    <x v="0"/>
    <x v="3"/>
    <m/>
    <n v="1000"/>
    <n v="8492089.0812999997"/>
    <s v="i23c"/>
    <s v="Décharge"/>
    <x v="3"/>
    <s v="CONGO"/>
    <s v="ɤ"/>
  </r>
  <r>
    <d v="2016-09-12T00:00:00"/>
    <s v="Achat repas (Restauration pendant le voyage Pointe noire-Brazzaville)"/>
    <x v="3"/>
    <x v="3"/>
    <m/>
    <n v="5000"/>
    <n v="8487089.0812999997"/>
    <s v="i23c"/>
    <s v="Décharge"/>
    <x v="3"/>
    <s v="CONGO"/>
    <s v="ɤ"/>
  </r>
  <r>
    <d v="2016-09-12T00:00:00"/>
    <s v="Taxi Gare routière Diata Brazzaville-Poto poto"/>
    <x v="0"/>
    <x v="3"/>
    <m/>
    <n v="1500"/>
    <n v="8485589.0812999997"/>
    <s v="i23c"/>
    <s v="Décharge"/>
    <x v="3"/>
    <s v="CONGO"/>
    <s v="ɤ"/>
  </r>
  <r>
    <d v="2016-09-12T00:00:00"/>
    <s v="Taxis MTN/PALF (regler le problème de mon forfait internet)"/>
    <x v="0"/>
    <x v="1"/>
    <m/>
    <n v="1000"/>
    <n v="8484589.0812999997"/>
    <s v="Junior"/>
    <s v="Décharge"/>
    <x v="1"/>
    <s v="CONGO"/>
    <m/>
  </r>
  <r>
    <d v="2016-09-12T00:00:00"/>
    <s v="Impression couleur demande d'audience faite au ministre de la justice"/>
    <x v="6"/>
    <x v="2"/>
    <m/>
    <n v="500"/>
    <n v="8484089.0812999997"/>
    <s v="Junior"/>
    <s v="Décharge"/>
    <x v="1"/>
    <s v="CONGO"/>
    <s v="o"/>
  </r>
  <r>
    <d v="2016-09-12T00:00:00"/>
    <s v="Taxi Maison-Bureau"/>
    <x v="0"/>
    <x v="4"/>
    <m/>
    <n v="1000"/>
    <n v="8483089.0812999997"/>
    <s v="Evariste"/>
    <s v="Décharge"/>
    <x v="1"/>
    <s v="CONGO"/>
    <s v="ɤ"/>
  </r>
  <r>
    <d v="2016-09-12T00:00:00"/>
    <s v="Taxi Bureau-Maison"/>
    <x v="0"/>
    <x v="4"/>
    <m/>
    <n v="1000"/>
    <n v="8482089.0812999997"/>
    <s v="Evariste"/>
    <s v="Décharge"/>
    <x v="1"/>
    <s v="CONGO"/>
    <s v="ɤ"/>
  </r>
  <r>
    <d v="2016-09-12T00:00:00"/>
    <s v="Bureau-Bacongo "/>
    <x v="0"/>
    <x v="3"/>
    <m/>
    <n v="150"/>
    <n v="8481939.0812999997"/>
    <s v="i55c"/>
    <s v="Décharge"/>
    <x v="3"/>
    <s v="CONGO"/>
    <m/>
  </r>
  <r>
    <d v="2016-09-12T00:00:00"/>
    <s v="BACONGO-MKLKL"/>
    <x v="0"/>
    <x v="3"/>
    <m/>
    <n v="150"/>
    <n v="8481789.0812999997"/>
    <s v="i55c"/>
    <s v="Décharge"/>
    <x v="3"/>
    <s v="CONGO"/>
    <m/>
  </r>
  <r>
    <d v="2016-09-12T00:00:00"/>
    <s v="MKLKL-Total"/>
    <x v="0"/>
    <x v="3"/>
    <m/>
    <n v="150"/>
    <n v="8481639.0812999997"/>
    <s v="i55c"/>
    <s v="Décharge"/>
    <x v="3"/>
    <s v="CONGO"/>
    <m/>
  </r>
  <r>
    <d v="2016-09-12T00:00:00"/>
    <s v="Marché Total-Bureau"/>
    <x v="0"/>
    <x v="3"/>
    <m/>
    <n v="150"/>
    <n v="8481489.0812999997"/>
    <s v="i55c"/>
    <s v="Décharge"/>
    <x v="3"/>
    <s v="CONGO"/>
    <m/>
  </r>
  <r>
    <d v="2016-09-12T00:00:00"/>
    <s v="Taxi Domicile-Bureau"/>
    <x v="0"/>
    <x v="1"/>
    <m/>
    <n v="150"/>
    <n v="8481339.0812999997"/>
    <s v="Herick"/>
    <s v="Décharge"/>
    <x v="1"/>
    <s v="CONGO"/>
    <m/>
  </r>
  <r>
    <d v="2016-09-12T00:00:00"/>
    <s v="Food allowance au bureau pour un jour-Herick"/>
    <x v="8"/>
    <x v="1"/>
    <m/>
    <n v="1000"/>
    <n v="8480339.0812999997"/>
    <s v="Herick"/>
    <s v="Décharge"/>
    <x v="1"/>
    <s v="CONGO"/>
    <m/>
  </r>
  <r>
    <d v="2016-09-12T00:00:00"/>
    <s v="Taxi Bureau-Maison d'arrêt"/>
    <x v="0"/>
    <x v="1"/>
    <m/>
    <n v="800"/>
    <n v="8479539.0812999997"/>
    <s v="Herick"/>
    <s v="Décharge"/>
    <x v="1"/>
    <s v="CONGO"/>
    <m/>
  </r>
  <r>
    <d v="2016-09-12T00:00:00"/>
    <s v="Ration prisonniers"/>
    <x v="17"/>
    <x v="1"/>
    <m/>
    <n v="6000"/>
    <n v="8473539.0812999997"/>
    <s v="Herick"/>
    <s v="Décharge"/>
    <x v="1"/>
    <s v="CONGO"/>
    <m/>
  </r>
  <r>
    <d v="2016-09-12T00:00:00"/>
    <s v="Taxi Maison d'arrêt-Bureau"/>
    <x v="0"/>
    <x v="1"/>
    <m/>
    <n v="800"/>
    <n v="8472739.0812999997"/>
    <s v="Herick"/>
    <s v="Décharge"/>
    <x v="1"/>
    <s v="CONGO"/>
    <m/>
  </r>
  <r>
    <d v="2016-09-13T00:00:00"/>
    <s v="Taxis Bureau-Inspection-WCS-Bureau: Réunion à l'Inspection &amp; à WCS "/>
    <x v="0"/>
    <x v="0"/>
    <m/>
    <n v="3000"/>
    <n v="8469739.0812999997"/>
    <s v="Stirve "/>
    <s v="Décharge"/>
    <x v="1"/>
    <s v="CONGO"/>
    <m/>
  </r>
  <r>
    <d v="2016-09-13T00:00:00"/>
    <s v="Domicile-Bureau"/>
    <x v="0"/>
    <x v="1"/>
    <m/>
    <n v="1000"/>
    <n v="8468739.0812999997"/>
    <s v="Blondel"/>
    <s v="Décharge"/>
    <x v="1"/>
    <s v="CONGO"/>
    <m/>
  </r>
  <r>
    <d v="2016-09-13T00:00:00"/>
    <s v="Repas"/>
    <x v="8"/>
    <x v="1"/>
    <m/>
    <n v="1000"/>
    <n v="8467739.0812999997"/>
    <s v="Blondel"/>
    <s v="Décharge"/>
    <x v="1"/>
    <s v="CONGO"/>
    <m/>
  </r>
  <r>
    <d v="2016-09-13T00:00:00"/>
    <s v="Bureau-Domicile"/>
    <x v="0"/>
    <x v="1"/>
    <m/>
    <n v="1000"/>
    <n v="8466739.0812999997"/>
    <s v="Blondel"/>
    <s v="Décharge"/>
    <x v="1"/>
    <s v="CONGO"/>
    <m/>
  </r>
  <r>
    <d v="2016-09-13T00:00:00"/>
    <s v="Impression couleur attestation de fin de stage Blondel "/>
    <x v="6"/>
    <x v="2"/>
    <m/>
    <n v="500"/>
    <n v="8466239.0812999997"/>
    <s v="Junior"/>
    <s v="oui"/>
    <x v="1"/>
    <s v="CONGO"/>
    <s v="o"/>
  </r>
  <r>
    <d v="2016-09-13T00:00:00"/>
    <s v="Taxi Maison-Journal Officiel"/>
    <x v="0"/>
    <x v="4"/>
    <m/>
    <n v="1000"/>
    <n v="8465239.0812999997"/>
    <s v="Evariste"/>
    <s v="Décharge"/>
    <x v="1"/>
    <s v="CONGO"/>
    <s v="ɤ"/>
  </r>
  <r>
    <d v="2016-09-13T00:00:00"/>
    <s v="Abonnement au Journal Officiel"/>
    <x v="6"/>
    <x v="2"/>
    <m/>
    <n v="24000"/>
    <n v="8441239.0812999997"/>
    <s v="Evariste"/>
    <n v="41"/>
    <x v="1"/>
    <s v="CONGO"/>
    <s v="o"/>
  </r>
  <r>
    <d v="2016-09-13T00:00:00"/>
    <s v="Taxi Journal Officiel-Bureau"/>
    <x v="0"/>
    <x v="4"/>
    <m/>
    <n v="1000"/>
    <n v="8440239.0812999997"/>
    <s v="Evariste"/>
    <s v="Décharge"/>
    <x v="1"/>
    <s v="CONGO"/>
    <s v="ɤ"/>
  </r>
  <r>
    <d v="2016-09-13T00:00:00"/>
    <s v="Taxi Bureau-Maison"/>
    <x v="0"/>
    <x v="4"/>
    <m/>
    <n v="1000"/>
    <n v="8439239.0812999997"/>
    <s v="Evariste"/>
    <s v="Décharge"/>
    <x v="1"/>
    <s v="CONGO"/>
    <s v="ɤ"/>
  </r>
  <r>
    <d v="2016-09-13T00:00:00"/>
    <s v="Bureau/Marché plateaux ville"/>
    <x v="0"/>
    <x v="3"/>
    <m/>
    <n v="1000"/>
    <n v="8438239.0812999997"/>
    <s v="i73x"/>
    <s v="Décharge"/>
    <x v="3"/>
    <s v="CONGO"/>
    <s v="ɤ"/>
  </r>
  <r>
    <d v="2016-09-13T00:00:00"/>
    <s v="Marché plateaux ville/Total"/>
    <x v="0"/>
    <x v="3"/>
    <m/>
    <n v="1000"/>
    <n v="8437239.0812999997"/>
    <s v="i73x"/>
    <s v="Décharge"/>
    <x v="3"/>
    <s v="CONGO"/>
    <s v="ɤ"/>
  </r>
  <r>
    <d v="2016-09-13T00:00:00"/>
    <s v="Marché Total/Bureau"/>
    <x v="0"/>
    <x v="3"/>
    <m/>
    <n v="1000"/>
    <n v="8436239.0812999997"/>
    <s v="i73x"/>
    <s v="Décharge"/>
    <x v="3"/>
    <s v="CONGO"/>
    <s v="ɤ"/>
  </r>
  <r>
    <d v="2016-09-13T00:00:00"/>
    <s v="Domicile-Bureau"/>
    <x v="0"/>
    <x v="3"/>
    <m/>
    <n v="300"/>
    <n v="8435939.0812999997"/>
    <s v="i55c"/>
    <s v="Décharge"/>
    <x v="3"/>
    <s v="CONGO"/>
    <s v="ɤ"/>
  </r>
  <r>
    <d v="2016-09-13T00:00:00"/>
    <s v="Bureau-PK : investigation"/>
    <x v="0"/>
    <x v="3"/>
    <m/>
    <n v="300"/>
    <n v="8435639.0812999997"/>
    <s v="i55c"/>
    <s v="Décharge"/>
    <x v="3"/>
    <s v="CONGO"/>
    <s v="ɤ"/>
  </r>
  <r>
    <d v="2016-09-13T00:00:00"/>
    <s v="PK-Ouenze : Investigation"/>
    <x v="0"/>
    <x v="3"/>
    <m/>
    <n v="300"/>
    <n v="8435339.0812999997"/>
    <s v="i55c"/>
    <s v="Décharge"/>
    <x v="3"/>
    <s v="CONGO"/>
    <s v="ɤ"/>
  </r>
  <r>
    <d v="2016-09-13T00:00:00"/>
    <s v="Ouenze -Marche Moungali : Investigation"/>
    <x v="0"/>
    <x v="3"/>
    <m/>
    <n v="150"/>
    <n v="8435189.0812999997"/>
    <s v="i55c"/>
    <s v="Décharge"/>
    <x v="3"/>
    <s v="CONGO"/>
    <s v="ɤ"/>
  </r>
  <r>
    <d v="2016-09-13T00:00:00"/>
    <s v="Marche moungali -Bureau : Investigation"/>
    <x v="0"/>
    <x v="3"/>
    <m/>
    <n v="150"/>
    <n v="8435039.0812999997"/>
    <s v="i55c"/>
    <s v="Décharge"/>
    <x v="3"/>
    <s v="CONGO"/>
    <s v="ɤ"/>
  </r>
  <r>
    <d v="2016-09-13T00:00:00"/>
    <s v="Bureau-Domicile"/>
    <x v="0"/>
    <x v="3"/>
    <m/>
    <n v="300"/>
    <n v="8434739.0812999997"/>
    <s v="i55c"/>
    <s v="Décharge"/>
    <x v="3"/>
    <s v="CONGO"/>
    <s v="ɤ"/>
  </r>
  <r>
    <d v="2016-09-13T00:00:00"/>
    <s v="Taxi Domicile-Bureau"/>
    <x v="0"/>
    <x v="1"/>
    <m/>
    <n v="150"/>
    <n v="8434589.0812999997"/>
    <s v="Herick"/>
    <s v="Décharge"/>
    <x v="1"/>
    <s v="CONGO"/>
    <s v="ɤ"/>
  </r>
  <r>
    <d v="2016-09-13T00:00:00"/>
    <s v="Food allowance au bureau pour un jour- Herick"/>
    <x v="8"/>
    <x v="1"/>
    <m/>
    <n v="1000"/>
    <n v="8433589.0812999997"/>
    <s v="Herick"/>
    <s v="Décharge"/>
    <x v="1"/>
    <s v="CONGO"/>
    <s v="ɤ"/>
  </r>
  <r>
    <d v="2016-09-13T00:00:00"/>
    <s v="Taxi Bureau-Domicile"/>
    <x v="0"/>
    <x v="1"/>
    <m/>
    <n v="150"/>
    <n v="8433439.0812999997"/>
    <s v="Herick"/>
    <s v="Décharge"/>
    <x v="1"/>
    <s v="CONGO"/>
    <s v="ɤ"/>
  </r>
  <r>
    <d v="2016-09-14T00:00:00"/>
    <s v="Taxis Bureau-WCS-Bureau: Présentation et saisie des pièces comptables"/>
    <x v="0"/>
    <x v="0"/>
    <m/>
    <n v="2000"/>
    <n v="8431439.0812999997"/>
    <s v="Stirve "/>
    <s v="Décharge"/>
    <x v="1"/>
    <s v="CONGO"/>
    <s v="ɤ"/>
  </r>
  <r>
    <d v="2016-09-14T00:00:00"/>
    <s v="Bureau-Domicile"/>
    <x v="0"/>
    <x v="1"/>
    <m/>
    <n v="1000"/>
    <n v="8430439.0812999997"/>
    <s v="Blondel"/>
    <s v="Décharge"/>
    <x v="1"/>
    <s v="CONGO"/>
    <s v="ɤ"/>
  </r>
  <r>
    <d v="2016-09-14T00:00:00"/>
    <s v="Domicile-Bureau"/>
    <x v="0"/>
    <x v="1"/>
    <m/>
    <n v="1000"/>
    <n v="8429439.0812999997"/>
    <s v="Blondel"/>
    <s v="Décharge"/>
    <x v="1"/>
    <s v="CONGO"/>
    <s v="ɤ"/>
  </r>
  <r>
    <d v="2016-09-14T00:00:00"/>
    <s v="Achat de 3 enveloppes kaki forma A4"/>
    <x v="6"/>
    <x v="2"/>
    <m/>
    <n v="450"/>
    <n v="8428989.0812999997"/>
    <s v="Junior"/>
    <s v="Décharge"/>
    <x v="1"/>
    <s v="CONGO"/>
    <s v="o"/>
  </r>
  <r>
    <d v="2016-09-14T00:00:00"/>
    <s v="Taxi Maison-Bureau"/>
    <x v="0"/>
    <x v="4"/>
    <m/>
    <n v="1000"/>
    <n v="8427989.0812999997"/>
    <s v="Evariste"/>
    <s v="Décharge"/>
    <x v="1"/>
    <s v="CONGO"/>
    <s v="ɤ"/>
  </r>
  <r>
    <d v="2016-09-14T00:00:00"/>
    <s v="Achat d'un tube de colle"/>
    <x v="6"/>
    <x v="2"/>
    <m/>
    <n v="1000"/>
    <n v="8426989.0812999997"/>
    <s v="Evariste"/>
    <s v="Oui"/>
    <x v="1"/>
    <s v="CONGO"/>
    <s v="o"/>
  </r>
  <r>
    <d v="2016-09-14T00:00:00"/>
    <s v="Taxi Bureau-Imprimerie Dépêche de Brazzaville"/>
    <x v="0"/>
    <x v="4"/>
    <m/>
    <n v="1000"/>
    <n v="8425989.0812999997"/>
    <s v="Evariste"/>
    <s v="Décharge"/>
    <x v="1"/>
    <s v="CONGO"/>
    <s v="ɤ"/>
  </r>
  <r>
    <d v="2016-09-14T00:00:00"/>
    <s v="Taxi Imprimerie Dépêche de Brazzaville-Imprimerie Nationale"/>
    <x v="0"/>
    <x v="4"/>
    <m/>
    <n v="1000"/>
    <n v="8424989.0812999997"/>
    <s v="Evariste"/>
    <s v="Décharge"/>
    <x v="1"/>
    <s v="CONGO"/>
    <s v="ɤ"/>
  </r>
  <r>
    <d v="2016-09-14T00:00:00"/>
    <s v="Taxi Imprimerie Nationale-Bureau"/>
    <x v="0"/>
    <x v="4"/>
    <m/>
    <n v="1000"/>
    <n v="8423989.0812999997"/>
    <s v="Evariste"/>
    <s v="Décharge"/>
    <x v="1"/>
    <s v="CONGO"/>
    <s v="ɤ"/>
  </r>
  <r>
    <d v="2016-09-14T00:00:00"/>
    <s v="Taxi Bureau-Maison"/>
    <x v="0"/>
    <x v="4"/>
    <m/>
    <n v="1000"/>
    <n v="8422989.0812999997"/>
    <s v="Evariste"/>
    <s v="Décharge"/>
    <x v="1"/>
    <s v="CONGO"/>
    <s v="ɤ"/>
  </r>
  <r>
    <d v="2016-09-14T00:00:00"/>
    <s v="Bureau/Marché Mikalou"/>
    <x v="0"/>
    <x v="3"/>
    <m/>
    <n v="1500"/>
    <n v="8421489.0812999997"/>
    <s v="i73x"/>
    <s v="Décharge"/>
    <x v="3"/>
    <s v="CONGO"/>
    <s v="ɤ"/>
  </r>
  <r>
    <d v="2016-09-14T00:00:00"/>
    <s v="Marché Mikalou/Lycée Kombo"/>
    <x v="0"/>
    <x v="3"/>
    <m/>
    <n v="1000"/>
    <n v="8420489.0812999997"/>
    <s v="i73x"/>
    <s v="Décharge"/>
    <x v="3"/>
    <s v="CONGO"/>
    <s v="ɤ"/>
  </r>
  <r>
    <d v="2016-09-14T00:00:00"/>
    <s v="lycee kombo/ Bureau"/>
    <x v="0"/>
    <x v="3"/>
    <m/>
    <n v="1500"/>
    <n v="8418989.0812999997"/>
    <s v="i73x"/>
    <s v="Décharge"/>
    <x v="3"/>
    <s v="CONGO"/>
    <s v="ɤ"/>
  </r>
  <r>
    <d v="2016-09-14T00:00:00"/>
    <s v="Domicile-Bureau"/>
    <x v="0"/>
    <x v="3"/>
    <m/>
    <n v="300"/>
    <n v="8418689.0812999997"/>
    <s v="i55c"/>
    <s v="Décharge"/>
    <x v="3"/>
    <s v="CONGO"/>
    <s v="ɤ"/>
  </r>
  <r>
    <d v="2016-09-14T00:00:00"/>
    <s v="Bureau-Marche plateau ville pour investigation"/>
    <x v="0"/>
    <x v="3"/>
    <m/>
    <n v="150"/>
    <n v="8418539.0812999997"/>
    <s v="i55c"/>
    <s v="Décharge"/>
    <x v="3"/>
    <s v="CONGO"/>
    <s v="ɤ"/>
  </r>
  <r>
    <d v="2016-09-14T00:00:00"/>
    <s v="Plateau ville-Centre villepour investigation"/>
    <x v="0"/>
    <x v="3"/>
    <m/>
    <n v="150"/>
    <n v="8418389.0812999997"/>
    <s v="i55c"/>
    <s v="Décharge"/>
    <x v="3"/>
    <s v="CONGO"/>
    <s v="ɤ"/>
  </r>
  <r>
    <d v="2016-09-14T00:00:00"/>
    <s v="Centre ville- Bureau pour investigation"/>
    <x v="0"/>
    <x v="3"/>
    <m/>
    <n v="150"/>
    <n v="8418239.0812999997"/>
    <s v="i55c"/>
    <s v="Décharge"/>
    <x v="3"/>
    <s v="CONGO"/>
    <s v="ɤ"/>
  </r>
  <r>
    <d v="2016-09-14T00:00:00"/>
    <s v="Bureau -Domicile"/>
    <x v="0"/>
    <x v="3"/>
    <m/>
    <n v="1000"/>
    <n v="8417239.0812999997"/>
    <s v="i55c"/>
    <s v="Décharge"/>
    <x v="3"/>
    <s v="CONGO"/>
    <s v="ɤ"/>
  </r>
  <r>
    <d v="2016-09-14T00:00:00"/>
    <s v="Taxi Domicile-Bureau"/>
    <x v="0"/>
    <x v="1"/>
    <m/>
    <n v="150"/>
    <n v="8417089.0812999997"/>
    <s v="Herick"/>
    <s v="Décharge"/>
    <x v="1"/>
    <s v="CONGO"/>
    <s v="ɤ"/>
  </r>
  <r>
    <d v="2016-09-14T00:00:00"/>
    <s v="Food allowance au bureau pour un jour- Herick"/>
    <x v="8"/>
    <x v="1"/>
    <m/>
    <n v="1000"/>
    <n v="8416089.0812999997"/>
    <s v="Herick"/>
    <s v="Décharge"/>
    <x v="1"/>
    <s v="CONGO"/>
    <s v="ɤ"/>
  </r>
  <r>
    <d v="2016-09-14T00:00:00"/>
    <s v="Taxi Bureau-Ministère de la justice-Bureau pour déposer le courier"/>
    <x v="0"/>
    <x v="1"/>
    <m/>
    <n v="1400"/>
    <n v="8414689.0812999997"/>
    <s v="Herick"/>
    <s v="Décharge"/>
    <x v="1"/>
    <s v="CONGO"/>
    <s v="ɤ"/>
  </r>
  <r>
    <d v="2016-09-14T00:00:00"/>
    <s v="Taxi Bureau-Domicile"/>
    <x v="0"/>
    <x v="1"/>
    <m/>
    <n v="150"/>
    <n v="8414539.0812999997"/>
    <s v="Herick"/>
    <s v="Décharge"/>
    <x v="1"/>
    <s v="CONGO"/>
    <s v="ɤ"/>
  </r>
  <r>
    <d v="2016-09-15T00:00:00"/>
    <s v="Droits/résiliation contrat &lt;i6&gt;"/>
    <x v="8"/>
    <x v="3"/>
    <m/>
    <n v="1120000"/>
    <n v="7294539.0812999997"/>
    <s v="BCI"/>
    <m/>
    <x v="3"/>
    <s v="CONGO"/>
    <s v="o"/>
  </r>
  <r>
    <d v="2016-09-15T00:00:00"/>
    <s v="Taxis Rectorat-BCI-Bureau: retirer l'IBAN de Natixis"/>
    <x v="0"/>
    <x v="0"/>
    <m/>
    <n v="2000"/>
    <n v="7292539.0812999997"/>
    <s v="Stirve "/>
    <s v="Décharge"/>
    <x v="1"/>
    <s v="CONGO"/>
    <s v="ɤ"/>
  </r>
  <r>
    <d v="2016-09-15T00:00:00"/>
    <s v="Taxis Bureau-UBA-Bureau"/>
    <x v="0"/>
    <x v="0"/>
    <m/>
    <n v="2000"/>
    <n v="7290539.0812999997"/>
    <s v="Stirve "/>
    <s v="Décharge"/>
    <x v="1"/>
    <s v="CONGO"/>
    <s v="ɤ"/>
  </r>
  <r>
    <d v="2016-09-15T00:00:00"/>
    <s v="Taxis Bureau-Inspection-TAF-Bureau"/>
    <x v="0"/>
    <x v="0"/>
    <m/>
    <n v="4000"/>
    <n v="7286539.0812999997"/>
    <s v="Stirve "/>
    <s v="Décharge"/>
    <x v="1"/>
    <s v="CONGO"/>
    <s v="ɤ"/>
  </r>
  <r>
    <d v="2016-09-15T00:00:00"/>
    <s v="Taxi bueau-Marché Mongali-Marché Mukondo (Investigation sur terrain)"/>
    <x v="0"/>
    <x v="3"/>
    <m/>
    <n v="2000"/>
    <n v="7284539.0812999997"/>
    <s v="i23c"/>
    <s v="Décharge"/>
    <x v="3"/>
    <s v="CONGO"/>
    <s v="ɤ"/>
  </r>
  <r>
    <d v="2016-09-15T00:00:00"/>
    <s v="Taxi Mukondo-Marché Mampasi-Bureau (Explorer les différents secteurs)"/>
    <x v="0"/>
    <x v="3"/>
    <m/>
    <n v="2000"/>
    <n v="7282539.0812999997"/>
    <s v="i23c"/>
    <s v="Décharge"/>
    <x v="3"/>
    <s v="CONGO"/>
    <s v="ɤ"/>
  </r>
  <r>
    <d v="2016-09-15T00:00:00"/>
    <s v="Flash crédit à la cible de PNR"/>
    <x v="11"/>
    <x v="3"/>
    <m/>
    <n v="1000"/>
    <n v="7281539.0812999997"/>
    <s v="i23c"/>
    <s v="Décharge"/>
    <x v="3"/>
    <s v="CONGO"/>
    <s v="ɤ"/>
  </r>
  <r>
    <d v="2016-09-15T00:00:00"/>
    <s v="Taxi Maison-Bureau"/>
    <x v="0"/>
    <x v="4"/>
    <m/>
    <n v="1000"/>
    <n v="7280539.0812999997"/>
    <s v="Evariste"/>
    <s v="Décharge"/>
    <x v="1"/>
    <s v="CONGO"/>
    <s v="ɤ"/>
  </r>
  <r>
    <d v="2016-09-15T00:00:00"/>
    <s v="Taxi Bureau-Imprimerie Nationale"/>
    <x v="0"/>
    <x v="4"/>
    <m/>
    <n v="1000"/>
    <n v="7279539.0812999997"/>
    <s v="Evariste"/>
    <s v="Décharge"/>
    <x v="1"/>
    <s v="CONGO"/>
    <s v="ɤ"/>
  </r>
  <r>
    <d v="2016-09-15T00:00:00"/>
    <s v="Taxi Imprimerie Nationale-Bureau"/>
    <x v="0"/>
    <x v="4"/>
    <m/>
    <n v="1000"/>
    <n v="7278539.0812999997"/>
    <s v="Evariste"/>
    <s v="Décharge"/>
    <x v="1"/>
    <s v="CONGO"/>
    <s v="ɤ"/>
  </r>
  <r>
    <d v="2016-09-15T00:00:00"/>
    <s v="Taxi Bureau-Maison"/>
    <x v="0"/>
    <x v="4"/>
    <m/>
    <n v="1000"/>
    <n v="7277539.0812999997"/>
    <s v="Evariste"/>
    <s v="Décharge"/>
    <x v="1"/>
    <s v="CONGO"/>
    <s v="ɤ"/>
  </r>
  <r>
    <d v="2016-09-15T00:00:00"/>
    <s v="Bureau/Direction MTN"/>
    <x v="0"/>
    <x v="3"/>
    <m/>
    <n v="1000"/>
    <n v="7276539.0812999997"/>
    <s v="i73x"/>
    <s v="Décharge"/>
    <x v="3"/>
    <s v="CONGO"/>
    <s v="ɤ"/>
  </r>
  <r>
    <d v="2016-09-15T00:00:00"/>
    <s v="Achat carte SIM de i55s"/>
    <x v="2"/>
    <x v="3"/>
    <m/>
    <n v="500"/>
    <n v="7276039.0812999997"/>
    <s v="i73x"/>
    <s v="Décharge"/>
    <x v="3"/>
    <s v="CONGO"/>
    <s v="o"/>
  </r>
  <r>
    <d v="2016-09-15T00:00:00"/>
    <s v="Direction MTN/Bureau"/>
    <x v="0"/>
    <x v="3"/>
    <m/>
    <n v="1000"/>
    <n v="7275039.0812999997"/>
    <s v="i73x"/>
    <s v="Décharge"/>
    <x v="3"/>
    <s v="CONGO"/>
    <s v="ɤ"/>
  </r>
  <r>
    <d v="2016-09-15T00:00:00"/>
    <s v="Bureau/Marché Mikalou"/>
    <x v="0"/>
    <x v="3"/>
    <m/>
    <n v="2000"/>
    <n v="7273039.0812999997"/>
    <s v="i73x"/>
    <s v="Décharge"/>
    <x v="3"/>
    <s v="CONGO"/>
    <s v="ɤ"/>
  </r>
  <r>
    <d v="2016-09-15T00:00:00"/>
    <s v="Marché Mikalou/Marché Total"/>
    <x v="0"/>
    <x v="3"/>
    <m/>
    <n v="2000"/>
    <n v="7271039.0812999997"/>
    <s v="i73x"/>
    <s v="Décharge"/>
    <x v="3"/>
    <s v="CONGO"/>
    <s v="ɤ"/>
  </r>
  <r>
    <d v="2016-09-15T00:00:00"/>
    <s v="Marché Total/Bureau"/>
    <x v="0"/>
    <x v="3"/>
    <m/>
    <n v="1000"/>
    <n v="7270039.0812999997"/>
    <s v="i73x"/>
    <s v="Décharge"/>
    <x v="3"/>
    <s v="CONGO"/>
    <s v="ɤ"/>
  </r>
  <r>
    <d v="2016-09-15T00:00:00"/>
    <s v="Domicile-Bureau"/>
    <x v="0"/>
    <x v="3"/>
    <m/>
    <n v="1000"/>
    <n v="7269039.0812999997"/>
    <s v="i55c"/>
    <s v="Décharge"/>
    <x v="3"/>
    <s v="CONGO"/>
    <s v="ɤ"/>
  </r>
  <r>
    <d v="2016-09-15T00:00:00"/>
    <s v="Bureau-marche ouenze pour investigation"/>
    <x v="0"/>
    <x v="3"/>
    <m/>
    <n v="1000"/>
    <n v="7268039.0812999997"/>
    <s v="i55c"/>
    <s v="Décharge"/>
    <x v="3"/>
    <s v="CONGO"/>
    <s v="ɤ"/>
  </r>
  <r>
    <d v="2016-09-15T00:00:00"/>
    <s v="Marche ouenze- marche Moungali pour investigation"/>
    <x v="0"/>
    <x v="3"/>
    <m/>
    <n v="150"/>
    <n v="7267889.0812999997"/>
    <s v="i55c"/>
    <s v="Décharge"/>
    <x v="3"/>
    <s v="CONGO"/>
    <s v="ɤ"/>
  </r>
  <r>
    <d v="2016-09-15T00:00:00"/>
    <s v="Marche moungali -Bureau : Investigation"/>
    <x v="0"/>
    <x v="3"/>
    <m/>
    <n v="150"/>
    <n v="7267739.0812999997"/>
    <s v="i55c"/>
    <s v="Décharge"/>
    <x v="3"/>
    <s v="CONGO"/>
    <s v="ɤ"/>
  </r>
  <r>
    <d v="2016-09-15T00:00:00"/>
    <s v="Bureau-Domicile"/>
    <x v="0"/>
    <x v="3"/>
    <m/>
    <n v="1000"/>
    <n v="7266739.0812999997"/>
    <s v="i55c"/>
    <s v="Décharge"/>
    <x v="3"/>
    <s v="CONGO"/>
    <s v="ɤ"/>
  </r>
  <r>
    <d v="2016-09-15T00:00:00"/>
    <s v="Taxi Domicile-Bureau"/>
    <x v="0"/>
    <x v="1"/>
    <m/>
    <n v="150"/>
    <n v="7266589.0812999997"/>
    <s v="Herick"/>
    <s v="Décharge"/>
    <x v="1"/>
    <s v="CONGO"/>
    <s v="ɤ"/>
  </r>
  <r>
    <d v="2016-09-15T00:00:00"/>
    <s v="Food allowance au bureau pour un jour-Herick"/>
    <x v="8"/>
    <x v="1"/>
    <m/>
    <n v="1000"/>
    <n v="7265589.0812999997"/>
    <s v="Herick"/>
    <s v="Décharge"/>
    <x v="1"/>
    <s v="CONGO"/>
    <s v="ɤ"/>
  </r>
  <r>
    <d v="2016-09-15T00:00:00"/>
    <s v="Taxi Bureau-Domicile"/>
    <x v="0"/>
    <x v="1"/>
    <m/>
    <n v="150"/>
    <n v="7265439.0812999997"/>
    <s v="Herick"/>
    <s v="Décharge"/>
    <x v="1"/>
    <s v="CONGO"/>
    <s v="ɤ"/>
  </r>
  <r>
    <d v="2016-09-16T00:00:00"/>
    <s v="Commission sur retrait chq 3592777"/>
    <x v="7"/>
    <x v="2"/>
    <m/>
    <n v="3139"/>
    <n v="7262300.0812999997"/>
    <s v="BCI"/>
    <m/>
    <x v="2"/>
    <s v="CONGO"/>
    <s v="o"/>
  </r>
  <r>
    <d v="2016-09-16T00:00:00"/>
    <s v="Bonus Août-Blondel"/>
    <x v="10"/>
    <x v="1"/>
    <m/>
    <n v="17000"/>
    <n v="7245300.0812999997"/>
    <s v="Stirve "/>
    <n v="163"/>
    <x v="1"/>
    <s v="CONGO"/>
    <s v="o"/>
  </r>
  <r>
    <d v="2016-09-16T00:00:00"/>
    <s v="Taxis Bifouiti-TAF-BCI-Bureau: signature chèque &amp; retrait en banque"/>
    <x v="0"/>
    <x v="0"/>
    <m/>
    <n v="4500"/>
    <n v="7240800.0812999997"/>
    <s v="Stirve "/>
    <s v="Décharge"/>
    <x v="1"/>
    <s v="CONGO"/>
    <m/>
  </r>
  <r>
    <d v="2016-09-16T00:00:00"/>
    <s v="Recharge MTN-PALF"/>
    <x v="2"/>
    <x v="2"/>
    <m/>
    <n v="190000"/>
    <n v="7050800.0812999997"/>
    <s v="Stirve "/>
    <n v="10"/>
    <x v="1"/>
    <s v="CONGO"/>
    <s v="o"/>
  </r>
  <r>
    <d v="2016-09-16T00:00:00"/>
    <s v="Bonus Août-Evariste"/>
    <x v="10"/>
    <x v="4"/>
    <m/>
    <n v="15000"/>
    <n v="7035800.0812999997"/>
    <s v="Stirve "/>
    <n v="165"/>
    <x v="1"/>
    <s v="CONGO"/>
    <s v="o"/>
  </r>
  <r>
    <d v="2016-09-16T00:00:00"/>
    <s v="Bonus Août-Junior"/>
    <x v="10"/>
    <x v="1"/>
    <m/>
    <n v="20000"/>
    <n v="7015800.0812999997"/>
    <s v="Stirve "/>
    <n v="166"/>
    <x v="1"/>
    <s v="CONGO"/>
    <s v="o"/>
  </r>
  <r>
    <d v="2016-09-16T00:00:00"/>
    <s v="Bonus Août-Hérick"/>
    <x v="10"/>
    <x v="1"/>
    <m/>
    <n v="20000"/>
    <n v="6995800.0812999997"/>
    <s v="Stirve "/>
    <n v="167"/>
    <x v="1"/>
    <s v="CONGO"/>
    <s v="o"/>
  </r>
  <r>
    <d v="2016-09-16T00:00:00"/>
    <s v="Achat carte Airtel (Appler le num phone d'une ''cible&quot; à PNR)"/>
    <x v="2"/>
    <x v="3"/>
    <m/>
    <n v="500"/>
    <n v="6995300.0812999997"/>
    <s v="i23c"/>
    <s v="oui"/>
    <x v="3"/>
    <s v="CONGO"/>
    <s v="o"/>
  </r>
  <r>
    <d v="2016-09-16T00:00:00"/>
    <s v="Taxi Maison-Bureau"/>
    <x v="0"/>
    <x v="4"/>
    <m/>
    <n v="1000"/>
    <n v="6994300.0812999997"/>
    <s v="Evariste"/>
    <s v="Décharge"/>
    <x v="1"/>
    <s v="CONGO"/>
    <s v="ɤ"/>
  </r>
  <r>
    <d v="2016-09-16T00:00:00"/>
    <s v="Taxi Bureau-Librairie Christ service"/>
    <x v="0"/>
    <x v="4"/>
    <m/>
    <n v="1000"/>
    <n v="6993300.0812999997"/>
    <s v="Evariste"/>
    <s v="Décharge"/>
    <x v="1"/>
    <s v="CONGO"/>
    <s v="ɤ"/>
  </r>
  <r>
    <d v="2016-09-16T00:00:00"/>
    <s v="Impressions  de 450 Brochures EAGLE "/>
    <x v="6"/>
    <x v="2"/>
    <m/>
    <n v="180000"/>
    <n v="6813300.0812999997"/>
    <s v="Evariste"/>
    <s v="215/CPS/016"/>
    <x v="1"/>
    <s v="CONGO"/>
    <s v="o"/>
  </r>
  <r>
    <d v="2016-09-16T00:00:00"/>
    <s v="Impressions cartes de visites  et impression et reliure des Rapports d'activités PALF de Juin, Juillet et Août 2016"/>
    <x v="6"/>
    <x v="2"/>
    <m/>
    <n v="70500"/>
    <n v="6742800.0812999997"/>
    <s v="Evariste"/>
    <s v="214/CPS/016"/>
    <x v="1"/>
    <s v="CONGO"/>
    <s v="o"/>
  </r>
  <r>
    <d v="2016-09-16T00:00:00"/>
    <s v="Taxi Librairie Christ Service-Bureau"/>
    <x v="0"/>
    <x v="4"/>
    <m/>
    <n v="1000"/>
    <n v="6741800.0812999997"/>
    <s v="Evariste"/>
    <s v="Décharge"/>
    <x v="1"/>
    <s v="CONGO"/>
    <s v="ɤ"/>
  </r>
  <r>
    <d v="2016-09-16T00:00:00"/>
    <s v="Taxi Bureau-Maison"/>
    <x v="0"/>
    <x v="4"/>
    <m/>
    <n v="1000"/>
    <n v="6740800.0812999997"/>
    <s v="Evariste"/>
    <s v="Décharge"/>
    <x v="1"/>
    <s v="CONGO"/>
    <s v="ɤ"/>
  </r>
  <r>
    <d v="2016-09-16T00:00:00"/>
    <s v="Achat billet/Brazza- Ouesso"/>
    <x v="0"/>
    <x v="3"/>
    <m/>
    <n v="20000"/>
    <n v="6720800.0812999997"/>
    <s v="i73x"/>
    <s v="oui"/>
    <x v="3"/>
    <s v="CONGO"/>
    <s v="o"/>
  </r>
  <r>
    <d v="2016-09-16T00:00:00"/>
    <s v="Maison/mikalou Ocean du Nord"/>
    <x v="0"/>
    <x v="3"/>
    <m/>
    <n v="2500"/>
    <n v="6718300.0812999997"/>
    <s v="i73x"/>
    <s v="Décharge"/>
    <x v="3"/>
    <s v="CONGO"/>
    <m/>
  </r>
  <r>
    <d v="2016-09-16T00:00:00"/>
    <s v="Repas 1jour Bzv-Ouesso &lt;i73x&gt;"/>
    <x v="3"/>
    <x v="3"/>
    <m/>
    <n v="5000"/>
    <n v="6713300.0812999997"/>
    <s v="i73x"/>
    <s v="Décharge"/>
    <x v="3"/>
    <s v="CONGO"/>
    <m/>
  </r>
  <r>
    <d v="2016-09-16T00:00:00"/>
    <s v="Garre routiere Ouesso/ hotel"/>
    <x v="0"/>
    <x v="3"/>
    <m/>
    <n v="500"/>
    <n v="6712800.0812999997"/>
    <s v="i73x"/>
    <s v="Décharge"/>
    <x v="3"/>
    <s v="CONGO"/>
    <m/>
  </r>
  <r>
    <d v="2016-09-16T00:00:00"/>
    <s v="Taxi: bureau-inspection du travail pour le suivre du reglement interieur"/>
    <x v="0"/>
    <x v="1"/>
    <m/>
    <n v="1000"/>
    <n v="6711800.0812999997"/>
    <s v="Mésange"/>
    <s v="Décharge"/>
    <x v="1"/>
    <s v="CONGO"/>
    <m/>
  </r>
  <r>
    <d v="2016-09-16T00:00:00"/>
    <s v="Taxis: inspection du travail -bureau"/>
    <x v="0"/>
    <x v="1"/>
    <m/>
    <n v="1000"/>
    <n v="6710800.0812999997"/>
    <s v="Mésange"/>
    <s v="Décharge"/>
    <x v="1"/>
    <s v="CONGO"/>
    <m/>
  </r>
  <r>
    <d v="2016-09-16T00:00:00"/>
    <s v="Domicile-Bureau-domicile"/>
    <x v="0"/>
    <x v="3"/>
    <m/>
    <n v="2000"/>
    <n v="6708800.0812999997"/>
    <s v="i55c"/>
    <s v="Décharge"/>
    <x v="3"/>
    <s v="CONGO"/>
    <m/>
  </r>
  <r>
    <d v="2016-09-16T00:00:00"/>
    <s v="Bureau -Marche de Mikalou pour Investigation"/>
    <x v="0"/>
    <x v="3"/>
    <m/>
    <n v="300"/>
    <n v="6708500.0812999997"/>
    <s v="i55c"/>
    <s v="Décharge"/>
    <x v="3"/>
    <s v="CONGO"/>
    <m/>
  </r>
  <r>
    <d v="2016-09-16T00:00:00"/>
    <s v="Marche de Mikalou  - Bureau pour investigation"/>
    <x v="0"/>
    <x v="3"/>
    <m/>
    <n v="300"/>
    <n v="6708200.0812999997"/>
    <s v="i55c"/>
    <s v="Décharge"/>
    <x v="3"/>
    <s v="CONGO"/>
    <m/>
  </r>
  <r>
    <d v="2016-09-16T00:00:00"/>
    <s v="Food"/>
    <x v="8"/>
    <x v="3"/>
    <m/>
    <n v="1000"/>
    <n v="6707200.0812999997"/>
    <s v="i55c"/>
    <s v="Décharge"/>
    <x v="3"/>
    <s v="CONGO"/>
    <s v="o"/>
  </r>
  <r>
    <d v="2016-09-16T00:00:00"/>
    <s v="Taxi Domicile-Bureau"/>
    <x v="0"/>
    <x v="1"/>
    <m/>
    <n v="150"/>
    <n v="6707050.0812999997"/>
    <s v="Herick"/>
    <s v="Décharge"/>
    <x v="1"/>
    <s v="CONGO"/>
    <m/>
  </r>
  <r>
    <d v="2016-09-16T00:00:00"/>
    <s v="Food allowance au bureau pour un jour-Herick"/>
    <x v="8"/>
    <x v="1"/>
    <m/>
    <n v="1000"/>
    <n v="6706050.0812999997"/>
    <s v="Herick"/>
    <s v="Décharge"/>
    <x v="1"/>
    <s v="CONGO"/>
    <m/>
  </r>
  <r>
    <d v="2016-09-16T00:00:00"/>
    <s v="Taxi Bureau-Domicile"/>
    <x v="0"/>
    <x v="1"/>
    <m/>
    <n v="150"/>
    <n v="6705900.0812999997"/>
    <s v="Herick"/>
    <s v="Décharge"/>
    <x v="1"/>
    <s v="CONGO"/>
    <m/>
  </r>
  <r>
    <d v="2016-09-17T00:00:00"/>
    <s v="Groupe Charden Farell-Ouesso(i73x)"/>
    <x v="4"/>
    <x v="2"/>
    <m/>
    <n v="2000"/>
    <n v="6703900.0812999997"/>
    <s v="Stirve "/>
    <s v="47/GCF"/>
    <x v="1"/>
    <s v="CONGO"/>
    <s v="o"/>
  </r>
  <r>
    <d v="2016-09-17T00:00:00"/>
    <s v="Hotel /Marche Ouesso"/>
    <x v="0"/>
    <x v="3"/>
    <m/>
    <n v="500"/>
    <n v="6703400.0812999997"/>
    <s v="i73x"/>
    <s v="Décharge"/>
    <x v="3"/>
    <s v="CONGO"/>
    <m/>
  </r>
  <r>
    <d v="2016-09-17T00:00:00"/>
    <s v="Marché Ouesso/place rouge"/>
    <x v="0"/>
    <x v="3"/>
    <m/>
    <n v="500"/>
    <n v="6702900.0812999997"/>
    <s v="i73x"/>
    <s v="Décharge"/>
    <x v="3"/>
    <s v="CONGO"/>
    <m/>
  </r>
  <r>
    <d v="2016-09-17T00:00:00"/>
    <s v="Place rouge/port libongo"/>
    <x v="0"/>
    <x v="3"/>
    <m/>
    <n v="500"/>
    <n v="6702400.0812999997"/>
    <s v="i73x"/>
    <s v="Décharge"/>
    <x v="3"/>
    <s v="CONGO"/>
    <m/>
  </r>
  <r>
    <d v="2016-09-17T00:00:00"/>
    <s v="Repas de la cible "/>
    <x v="11"/>
    <x v="3"/>
    <m/>
    <n v="3500"/>
    <n v="6698900.0812999997"/>
    <s v="i73x"/>
    <s v="Décharge"/>
    <x v="3"/>
    <s v="CONGO"/>
    <m/>
  </r>
  <r>
    <d v="2016-09-17T00:00:00"/>
    <s v="Repas de la cible"/>
    <x v="11"/>
    <x v="3"/>
    <m/>
    <n v="3500"/>
    <n v="6695400.0812999997"/>
    <s v="i73x"/>
    <s v="Décharge"/>
    <x v="3"/>
    <s v="CONGO"/>
    <m/>
  </r>
  <r>
    <d v="2016-09-17T00:00:00"/>
    <s v="Repas 1jour à Ouesso &lt;i73x&gt;"/>
    <x v="3"/>
    <x v="3"/>
    <m/>
    <n v="5000"/>
    <n v="6690400.0812999997"/>
    <s v="i73x"/>
    <s v="Décharge"/>
    <x v="3"/>
    <s v="CONGO"/>
    <m/>
  </r>
  <r>
    <d v="2016-09-17T00:00:00"/>
    <s v="Port libongo/Charden farel"/>
    <x v="0"/>
    <x v="3"/>
    <m/>
    <n v="500"/>
    <n v="6689900.0812999997"/>
    <s v="i73x"/>
    <s v="Décharge"/>
    <x v="3"/>
    <s v="CONGO"/>
    <m/>
  </r>
  <r>
    <d v="2016-09-17T00:00:00"/>
    <s v="Charden farel/Marché de ouesso"/>
    <x v="0"/>
    <x v="3"/>
    <m/>
    <n v="500"/>
    <n v="6689400.0812999997"/>
    <s v="i73x"/>
    <s v="Décharge"/>
    <x v="3"/>
    <s v="CONGO"/>
    <m/>
  </r>
  <r>
    <d v="2016-09-17T00:00:00"/>
    <s v="Marché Ouesso/Hotel"/>
    <x v="0"/>
    <x v="3"/>
    <m/>
    <n v="500"/>
    <n v="6688900.0812999997"/>
    <s v="i73x"/>
    <s v="Décharge"/>
    <x v="3"/>
    <s v="CONGO"/>
    <m/>
  </r>
  <r>
    <d v="2016-09-18T00:00:00"/>
    <s v="Taxis Domicile/PALF/Domicile (Rencontre de travail sur la formation des gendarmes)"/>
    <x v="0"/>
    <x v="1"/>
    <m/>
    <n v="2000"/>
    <n v="6686900.0812999997"/>
    <s v="Junior"/>
    <s v="Décharge"/>
    <x v="1"/>
    <s v="CONGO"/>
    <m/>
  </r>
  <r>
    <d v="2016-09-18T00:00:00"/>
    <s v="Hotel /Marche Ouesso"/>
    <x v="0"/>
    <x v="3"/>
    <m/>
    <n v="500"/>
    <n v="6686400.0812999997"/>
    <s v="i73x"/>
    <s v="Décharge"/>
    <x v="3"/>
    <s v="CONGO"/>
    <m/>
  </r>
  <r>
    <d v="2016-09-18T00:00:00"/>
    <s v="Repas de la cible"/>
    <x v="11"/>
    <x v="3"/>
    <m/>
    <n v="3000"/>
    <n v="6683400.0812999997"/>
    <s v="i73x"/>
    <s v="Décharge"/>
    <x v="3"/>
    <s v="CONGO"/>
    <m/>
  </r>
  <r>
    <d v="2016-09-18T00:00:00"/>
    <s v="Marché Ouesso/Port libongo"/>
    <x v="0"/>
    <x v="3"/>
    <m/>
    <n v="500"/>
    <n v="6682900.0812999997"/>
    <s v="i73x"/>
    <s v="Décharge"/>
    <x v="3"/>
    <s v="CONGO"/>
    <m/>
  </r>
  <r>
    <d v="2016-09-18T00:00:00"/>
    <s v="Repas de la cible"/>
    <x v="11"/>
    <x v="3"/>
    <m/>
    <n v="3000"/>
    <n v="6679900.0812999997"/>
    <s v="i73x"/>
    <s v="Décharge"/>
    <x v="3"/>
    <s v="CONGO"/>
    <m/>
  </r>
  <r>
    <d v="2016-09-18T00:00:00"/>
    <s v="Repas 1jour à Ouesso &lt;i73x&gt;"/>
    <x v="3"/>
    <x v="3"/>
    <m/>
    <n v="5000"/>
    <n v="6674900.0812999997"/>
    <s v="i73x"/>
    <s v="Décharge"/>
    <x v="3"/>
    <s v="CONGO"/>
    <m/>
  </r>
  <r>
    <d v="2016-09-18T00:00:00"/>
    <s v="Port libongo/Hotel"/>
    <x v="0"/>
    <x v="3"/>
    <m/>
    <n v="500"/>
    <n v="6674400.0812999997"/>
    <s v="i73x"/>
    <s v="Décharge"/>
    <x v="3"/>
    <s v="CONGO"/>
    <m/>
  </r>
  <r>
    <d v="2016-09-18T00:00:00"/>
    <s v="Taxi Domicile-Junior-Domicile pour reviser les power point à présenter à l'école de gendarmerie"/>
    <x v="0"/>
    <x v="1"/>
    <m/>
    <n v="1650"/>
    <n v="6672750.0812999997"/>
    <s v="Herick"/>
    <s v="Décharge"/>
    <x v="1"/>
    <s v="CONGO"/>
    <m/>
  </r>
  <r>
    <d v="2016-09-18T00:00:00"/>
    <s v="Carte mtn pour appeler junior"/>
    <x v="2"/>
    <x v="1"/>
    <m/>
    <n v="500"/>
    <n v="6672250.0812999997"/>
    <s v="Herick"/>
    <s v="Décharge"/>
    <x v="1"/>
    <s v="CONGO"/>
    <m/>
  </r>
  <r>
    <d v="2016-09-19T00:00:00"/>
    <s v="Groupe Charden Farell-Ouesso(i73x)"/>
    <x v="4"/>
    <x v="2"/>
    <m/>
    <n v="3500"/>
    <n v="6668750.0812999997"/>
    <s v="Stirve "/>
    <s v="47/GCF"/>
    <x v="1"/>
    <s v="CONGO"/>
    <s v="o"/>
  </r>
  <r>
    <d v="2016-09-19T00:00:00"/>
    <s v="Achat matériels bureaux (cfr facture 356 de GIGASHOPS du 19/09/2016)"/>
    <x v="6"/>
    <x v="2"/>
    <m/>
    <n v="152500"/>
    <n v="6516250.0812999997"/>
    <s v="i23c"/>
    <s v="oui"/>
    <x v="3"/>
    <s v="CONGO"/>
    <s v="o"/>
  </r>
  <r>
    <d v="2016-09-19T00:00:00"/>
    <s v="Achat de 2 cartouches 83 A"/>
    <x v="6"/>
    <x v="2"/>
    <m/>
    <n v="90000"/>
    <n v="6426250.0812999997"/>
    <s v="i23c"/>
    <s v="oui"/>
    <x v="3"/>
    <s v="CONGO"/>
    <s v="o"/>
  </r>
  <r>
    <d v="2016-09-19T00:00:00"/>
    <s v="Transport Bureau-La gare Ville-Bureau"/>
    <x v="0"/>
    <x v="3"/>
    <m/>
    <n v="2000"/>
    <n v="6424250.0812999997"/>
    <s v="i23c"/>
    <s v="Décharge"/>
    <x v="3"/>
    <s v="CONGO"/>
    <s v="ɤ"/>
  </r>
  <r>
    <d v="2016-09-19T00:00:00"/>
    <s v="Taxi Maison-Bureau"/>
    <x v="0"/>
    <x v="4"/>
    <m/>
    <n v="1000"/>
    <n v="6423250.0812999997"/>
    <s v="Evariste"/>
    <s v="Décharge"/>
    <x v="1"/>
    <s v="CONGO"/>
    <s v="ɤ"/>
  </r>
  <r>
    <d v="2016-09-19T00:00:00"/>
    <s v="Taxi Bureau- Ecole Gendarmerie Bifouiti"/>
    <x v="0"/>
    <x v="4"/>
    <m/>
    <n v="1000"/>
    <n v="6422250.0812999997"/>
    <s v="Evariste"/>
    <s v="Décharge"/>
    <x v="1"/>
    <s v="CONGO"/>
    <s v="ɤ"/>
  </r>
  <r>
    <d v="2016-09-19T00:00:00"/>
    <s v="Taxi Ecole Gendarmerie Bifouiti-Bureau"/>
    <x v="0"/>
    <x v="4"/>
    <m/>
    <n v="1000"/>
    <n v="6421250.0812999997"/>
    <s v="Evariste"/>
    <s v="Décharge"/>
    <x v="1"/>
    <s v="CONGO"/>
    <s v="ɤ"/>
  </r>
  <r>
    <d v="2016-09-19T00:00:00"/>
    <s v="DR n°1 (diffusion messages sur la protection des espèces fauniques)"/>
    <x v="18"/>
    <x v="4"/>
    <m/>
    <n v="20000"/>
    <n v="6401250.0812999997"/>
    <s v="Evariste"/>
    <n v="1"/>
    <x v="1"/>
    <s v="CONGO"/>
    <s v="o"/>
  </r>
  <r>
    <d v="2016-09-19T00:00:00"/>
    <s v="Taxi Bureau-Maison"/>
    <x v="0"/>
    <x v="4"/>
    <m/>
    <n v="1000"/>
    <n v="6400250.0812999997"/>
    <s v="Evariste"/>
    <s v="Décharge"/>
    <x v="1"/>
    <s v="CONGO"/>
    <s v="ɤ"/>
  </r>
  <r>
    <d v="2016-09-19T00:00:00"/>
    <s v="Hotel /Marche Ouesso"/>
    <x v="0"/>
    <x v="3"/>
    <m/>
    <n v="500"/>
    <n v="6399750.0812999997"/>
    <s v="i73x"/>
    <s v="Décharge"/>
    <x v="3"/>
    <s v="CONGO"/>
    <m/>
  </r>
  <r>
    <d v="2016-09-19T00:00:00"/>
    <s v="Marché Ouesso/Port libongo"/>
    <x v="0"/>
    <x v="3"/>
    <m/>
    <n v="500"/>
    <n v="6399250.0812999997"/>
    <s v="i73x"/>
    <s v="Décharge"/>
    <x v="3"/>
    <s v="CONGO"/>
    <m/>
  </r>
  <r>
    <d v="2016-09-19T00:00:00"/>
    <s v="Port libongo/port Olingui/Fleuve"/>
    <x v="0"/>
    <x v="3"/>
    <m/>
    <n v="5000"/>
    <n v="6394250.0812999997"/>
    <s v="i73x"/>
    <s v="Décharge"/>
    <x v="3"/>
    <s v="CONGO"/>
    <m/>
  </r>
  <r>
    <d v="2016-09-19T00:00:00"/>
    <s v="Repas 1jour à Ouesso &lt;i73x&gt;"/>
    <x v="3"/>
    <x v="3"/>
    <m/>
    <n v="5000"/>
    <n v="6389250.0812999997"/>
    <s v="i73x"/>
    <s v="Décharge"/>
    <x v="3"/>
    <s v="CONGO"/>
    <m/>
  </r>
  <r>
    <d v="2016-09-19T00:00:00"/>
    <s v="Repas de la cible et son collaborateur"/>
    <x v="11"/>
    <x v="3"/>
    <m/>
    <n v="12500"/>
    <n v="6376750.0812999997"/>
    <s v="i73x"/>
    <s v="Décharge"/>
    <x v="3"/>
    <s v="CONGO"/>
    <m/>
  </r>
  <r>
    <d v="2016-09-19T00:00:00"/>
    <s v="office &gt; Ecole de gendarmerie &gt; Office "/>
    <x v="0"/>
    <x v="0"/>
    <m/>
    <n v="2000"/>
    <n v="6374750.0812999997"/>
    <s v="Perrine Odier"/>
    <s v="Décharge"/>
    <x v="3"/>
    <s v="CONGO"/>
    <m/>
  </r>
  <r>
    <d v="2016-09-19T00:00:00"/>
    <s v="Taxis: hopital-maison d'arret,maison d'arret-bureau"/>
    <x v="0"/>
    <x v="1"/>
    <m/>
    <n v="2000"/>
    <n v="6372750.0812999997"/>
    <s v="Mésange"/>
    <s v="Décharge"/>
    <x v="1"/>
    <s v="CONGO"/>
    <m/>
  </r>
  <r>
    <d v="2016-09-19T00:00:00"/>
    <s v="Domicile-Bureau-domicile"/>
    <x v="0"/>
    <x v="3"/>
    <m/>
    <n v="2000"/>
    <n v="6370750.0812999997"/>
    <s v="i55c"/>
    <s v="Décharge"/>
    <x v="3"/>
    <s v="CONGO"/>
    <m/>
  </r>
  <r>
    <d v="2016-09-19T00:00:00"/>
    <s v="Food"/>
    <x v="8"/>
    <x v="3"/>
    <m/>
    <n v="1000"/>
    <n v="6369750.0812999997"/>
    <s v="i55c"/>
    <s v="Décharge"/>
    <x v="3"/>
    <s v="CONGO"/>
    <s v="o"/>
  </r>
  <r>
    <d v="2016-09-19T00:00:00"/>
    <s v="Bureau-rond poto-poto pour investigation"/>
    <x v="0"/>
    <x v="3"/>
    <m/>
    <n v="150"/>
    <n v="6369600.0812999997"/>
    <s v="i55c"/>
    <s v="Décharge"/>
    <x v="3"/>
    <s v="CONGO"/>
    <m/>
  </r>
  <r>
    <d v="2016-09-19T00:00:00"/>
    <s v="Rond point potopoto -Makelekele pour investigation"/>
    <x v="0"/>
    <x v="3"/>
    <m/>
    <n v="300"/>
    <n v="6369300.0812999997"/>
    <s v="i55c"/>
    <s v="Décharge"/>
    <x v="3"/>
    <s v="CONGO"/>
    <m/>
  </r>
  <r>
    <d v="2016-09-19T00:00:00"/>
    <s v="Makelekele -Total pour investigation"/>
    <x v="0"/>
    <x v="3"/>
    <m/>
    <n v="150"/>
    <n v="6369150.0812999997"/>
    <s v="i55c"/>
    <s v="Décharge"/>
    <x v="3"/>
    <s v="CONGO"/>
    <m/>
  </r>
  <r>
    <d v="2016-09-19T00:00:00"/>
    <s v="Total-Bureau pour investigation"/>
    <x v="0"/>
    <x v="3"/>
    <m/>
    <n v="150"/>
    <n v="6369000.0812999997"/>
    <s v="i55c"/>
    <s v="Décharge"/>
    <x v="3"/>
    <s v="CONGO"/>
    <m/>
  </r>
  <r>
    <d v="2016-09-19T00:00:00"/>
    <s v="Taxi Domicile-Bureau"/>
    <x v="0"/>
    <x v="1"/>
    <m/>
    <n v="1000"/>
    <n v="6368000.0812999997"/>
    <s v="Herick"/>
    <s v="Décharge"/>
    <x v="1"/>
    <s v="CONGO"/>
    <m/>
  </r>
  <r>
    <d v="2016-09-19T00:00:00"/>
    <s v="Food allowance au bureau pour un jour- Herick"/>
    <x v="8"/>
    <x v="1"/>
    <m/>
    <n v="1000"/>
    <n v="6367000.0812999997"/>
    <s v="Herick"/>
    <s v="Décharge"/>
    <x v="1"/>
    <s v="CONGO"/>
    <m/>
  </r>
  <r>
    <d v="2016-09-19T00:00:00"/>
    <s v="Achat téléphone pour le fonctionnement"/>
    <x v="6"/>
    <x v="2"/>
    <m/>
    <n v="50000"/>
    <n v="6317000.0812999997"/>
    <s v="Herick"/>
    <s v="Décharge"/>
    <x v="1"/>
    <s v="CONGO"/>
    <m/>
  </r>
  <r>
    <d v="2016-09-19T00:00:00"/>
    <s v="Taxi Bureau-moungali-Bureau pour l'achat du téléphone"/>
    <x v="0"/>
    <x v="1"/>
    <m/>
    <n v="2000"/>
    <n v="6315000.0812999997"/>
    <s v="Herick"/>
    <s v="Décharge"/>
    <x v="1"/>
    <s v="CONGO"/>
    <m/>
  </r>
  <r>
    <d v="2016-09-20T00:00:00"/>
    <s v="Taxi bureau-Congo Pharmacie (rencontre la cible ouestaf)"/>
    <x v="0"/>
    <x v="3"/>
    <m/>
    <n v="1000"/>
    <n v="6314000.0812999997"/>
    <s v="i23c"/>
    <s v="Décharge"/>
    <x v="3"/>
    <s v="CONGO"/>
    <s v="ɤ"/>
  </r>
  <r>
    <d v="2016-09-20T00:00:00"/>
    <s v="Taxi Congo Pharmacie-Marché Total-Bureau (Investigation au marché total)"/>
    <x v="0"/>
    <x v="3"/>
    <m/>
    <n v="2000"/>
    <n v="6312000.0812999997"/>
    <s v="i23c"/>
    <s v="Décharge"/>
    <x v="3"/>
    <s v="CONGO"/>
    <s v="ɤ"/>
  </r>
  <r>
    <d v="2016-09-20T00:00:00"/>
    <s v="Taxi Maison-Bureau"/>
    <x v="0"/>
    <x v="4"/>
    <m/>
    <n v="1000"/>
    <n v="6311000.0812999997"/>
    <s v="Evariste"/>
    <s v="Décharge"/>
    <x v="1"/>
    <s v="CONGO"/>
    <s v="ɤ"/>
  </r>
  <r>
    <d v="2016-09-20T00:00:00"/>
    <s v="Taxi Bureau-Ministère de l'EFDDE"/>
    <x v="0"/>
    <x v="4"/>
    <m/>
    <n v="1000"/>
    <n v="6310000.0812999997"/>
    <s v="Evariste"/>
    <s v="Décharge"/>
    <x v="1"/>
    <s v="CONGO"/>
    <s v="ɤ"/>
  </r>
  <r>
    <d v="2016-09-20T00:00:00"/>
    <s v="Taxi Ministère de l'EFDDE-Bureau"/>
    <x v="0"/>
    <x v="4"/>
    <m/>
    <n v="1000"/>
    <n v="6309000.0812999997"/>
    <s v="Evariste"/>
    <s v="Décharge"/>
    <x v="1"/>
    <s v="CONGO"/>
    <s v="ɤ"/>
  </r>
  <r>
    <d v="2016-09-20T00:00:00"/>
    <s v="Taxi Bureau-Librairie Christ Service"/>
    <x v="0"/>
    <x v="4"/>
    <m/>
    <n v="1000"/>
    <n v="6308000.0812999997"/>
    <s v="Evariste"/>
    <s v="Décharge"/>
    <x v="1"/>
    <s v="CONGO"/>
    <s v="ɤ"/>
  </r>
  <r>
    <d v="2016-09-20T00:00:00"/>
    <s v="Taxi Librairie Christ Service-Bureau"/>
    <x v="0"/>
    <x v="4"/>
    <m/>
    <n v="1000"/>
    <n v="6307000.0812999997"/>
    <s v="Evariste"/>
    <s v="Décharge"/>
    <x v="1"/>
    <s v="CONGO"/>
    <s v="ɤ"/>
  </r>
  <r>
    <d v="2016-09-20T00:00:00"/>
    <s v="Taxi Bureau-Maison"/>
    <x v="0"/>
    <x v="4"/>
    <m/>
    <n v="1000"/>
    <n v="6306000.0812999997"/>
    <s v="Evariste"/>
    <s v="Décharge"/>
    <x v="1"/>
    <s v="CONGO"/>
    <s v="ɤ"/>
  </r>
  <r>
    <d v="2016-09-20T00:00:00"/>
    <s v="Port Olingui/Port libongo/hotel"/>
    <x v="0"/>
    <x v="3"/>
    <m/>
    <n v="500"/>
    <n v="6305500.0812999997"/>
    <s v="i73x"/>
    <s v="Décharge"/>
    <x v="3"/>
    <s v="CONGO"/>
    <m/>
  </r>
  <r>
    <d v="2016-09-20T00:00:00"/>
    <s v="Hotel /Marche Ouesso"/>
    <x v="0"/>
    <x v="3"/>
    <m/>
    <n v="500"/>
    <n v="6305000.0812999997"/>
    <s v="i73x"/>
    <s v="Décharge"/>
    <x v="3"/>
    <s v="CONGO"/>
    <m/>
  </r>
  <r>
    <d v="2016-09-20T00:00:00"/>
    <s v="Marché Ouesso/Charden Farel"/>
    <x v="0"/>
    <x v="3"/>
    <m/>
    <n v="500"/>
    <n v="6304500.0812999997"/>
    <s v="i73x"/>
    <s v="Décharge"/>
    <x v="3"/>
    <s v="CONGO"/>
    <m/>
  </r>
  <r>
    <d v="2016-09-20T00:00:00"/>
    <s v="Charden farel/Ocean du Nord"/>
    <x v="0"/>
    <x v="3"/>
    <m/>
    <n v="500"/>
    <n v="6304000.0812999997"/>
    <s v="i73x"/>
    <s v="Décharge"/>
    <x v="3"/>
    <s v="CONGO"/>
    <m/>
  </r>
  <r>
    <d v="2016-09-20T00:00:00"/>
    <s v="Repas 1jour à Ouesso &lt;i73x&gt;"/>
    <x v="3"/>
    <x v="3"/>
    <m/>
    <n v="5000"/>
    <n v="6299000.0812999997"/>
    <s v="i73x"/>
    <s v="Décharge"/>
    <x v="3"/>
    <s v="CONGO"/>
    <m/>
  </r>
  <r>
    <d v="2016-09-20T00:00:00"/>
    <s v="Ocean du Nord/Hotel"/>
    <x v="0"/>
    <x v="3"/>
    <m/>
    <n v="500"/>
    <n v="6298500.0812999997"/>
    <s v="i73x"/>
    <s v="Décharge"/>
    <x v="3"/>
    <s v="CONGO"/>
    <m/>
  </r>
  <r>
    <d v="2016-09-20T00:00:00"/>
    <s v="(recrutement) frais d'occupation d'un lieu public pour entretenir les candidats"/>
    <x v="13"/>
    <x v="2"/>
    <m/>
    <n v="2500"/>
    <n v="6296000.0812999997"/>
    <s v="Perrine Odier"/>
    <s v="oui"/>
    <x v="3"/>
    <s v="CONGO"/>
    <s v="o"/>
  </r>
  <r>
    <d v="2016-09-20T00:00:00"/>
    <s v="Taxis: bureau-restaurant mamati pour entretiens"/>
    <x v="0"/>
    <x v="1"/>
    <m/>
    <n v="500"/>
    <n v="6295500.0812999997"/>
    <s v="Mésange"/>
    <s v="Décharge"/>
    <x v="1"/>
    <s v="CONGO"/>
    <m/>
  </r>
  <r>
    <d v="2016-09-20T00:00:00"/>
    <s v="Domicile-Bureau-domicile"/>
    <x v="0"/>
    <x v="3"/>
    <m/>
    <n v="2000"/>
    <n v="6293500.0812999997"/>
    <s v="i55c"/>
    <s v="Décharge"/>
    <x v="3"/>
    <s v="CONGO"/>
    <m/>
  </r>
  <r>
    <d v="2016-09-20T00:00:00"/>
    <s v="Bureau-la Ntsieme-Marche mikalou-Marche ouenze-marche Moungali-Bureau pour Investigation"/>
    <x v="0"/>
    <x v="3"/>
    <m/>
    <n v="750"/>
    <n v="6292750.0812999997"/>
    <s v="i55c"/>
    <m/>
    <x v="3"/>
    <s v="CONGO"/>
    <m/>
  </r>
  <r>
    <d v="2016-09-20T00:00:00"/>
    <s v="Food"/>
    <x v="8"/>
    <x v="3"/>
    <m/>
    <n v="1000"/>
    <n v="6291750.0812999997"/>
    <s v="i55c"/>
    <s v="Décharge"/>
    <x v="3"/>
    <s v="CONGO"/>
    <s v="o"/>
  </r>
  <r>
    <d v="2016-09-20T00:00:00"/>
    <s v="Taxi Domicile-Bureau"/>
    <x v="0"/>
    <x v="1"/>
    <m/>
    <n v="150"/>
    <n v="6291600.0812999997"/>
    <s v="Herick"/>
    <s v="Décharge"/>
    <x v="1"/>
    <s v="CONGO"/>
    <m/>
  </r>
  <r>
    <d v="2016-09-20T00:00:00"/>
    <s v="Taxi Bureau-mtn-Bureau pour l'achat de la carte sim"/>
    <x v="0"/>
    <x v="1"/>
    <m/>
    <n v="450"/>
    <n v="6291150.0812999997"/>
    <s v="Herick"/>
    <s v="Décharge"/>
    <x v="1"/>
    <s v="CONGO"/>
    <m/>
  </r>
  <r>
    <d v="2016-09-20T00:00:00"/>
    <s v="Achat carte sim MTN"/>
    <x v="2"/>
    <x v="1"/>
    <m/>
    <n v="600"/>
    <n v="6290550.0812999997"/>
    <s v="Herick"/>
    <s v="Décharge"/>
    <x v="1"/>
    <s v="CONGO"/>
    <m/>
  </r>
  <r>
    <d v="2016-09-20T00:00:00"/>
    <s v="Taxi Domicile-Bureau"/>
    <x v="0"/>
    <x v="1"/>
    <m/>
    <n v="150"/>
    <n v="6290400.0812999997"/>
    <s v="Herick"/>
    <s v="Décharge"/>
    <x v="1"/>
    <s v="CONGO"/>
    <m/>
  </r>
  <r>
    <d v="2016-09-20T00:00:00"/>
    <s v="Food allowance au bureau pour un jour- Herick"/>
    <x v="8"/>
    <x v="1"/>
    <m/>
    <n v="1000"/>
    <n v="6289400.0812999997"/>
    <s v="Herick"/>
    <s v="Décharge"/>
    <x v="1"/>
    <s v="CONGO"/>
    <m/>
  </r>
  <r>
    <d v="2016-09-21T00:00:00"/>
    <s v="Cotisation web bank"/>
    <x v="7"/>
    <x v="2"/>
    <m/>
    <n v="6016"/>
    <n v="6283384.0812999997"/>
    <s v="BCI"/>
    <m/>
    <x v="2"/>
    <s v="CONGO"/>
    <s v="o"/>
  </r>
  <r>
    <d v="2016-09-21T00:00:00"/>
    <s v="Taxi Bureau-Casino-Bureau (Achat fournitures bureau)"/>
    <x v="0"/>
    <x v="3"/>
    <m/>
    <n v="2000"/>
    <n v="6281384.0812999997"/>
    <s v="i23c"/>
    <s v="Décharge"/>
    <x v="3"/>
    <s v="CONGO"/>
    <s v="ɤ"/>
  </r>
  <r>
    <d v="2016-09-21T00:00:00"/>
    <s v="Achat fournitures (Savon, Pax, Eau de javel, Liquide WC, Eponges)"/>
    <x v="6"/>
    <x v="2"/>
    <m/>
    <n v="13800"/>
    <n v="6267584.0812999997"/>
    <s v="i23c"/>
    <s v="oui"/>
    <x v="3"/>
    <s v="CONGO"/>
    <s v="o"/>
  </r>
  <r>
    <d v="2016-09-21T00:00:00"/>
    <s v="Taxi Bureau-Marché Total-Bureau (Investigation)"/>
    <x v="0"/>
    <x v="3"/>
    <m/>
    <n v="2000"/>
    <n v="6265584.0812999997"/>
    <s v="i23c"/>
    <s v="Décharge"/>
    <x v="3"/>
    <s v="CONGO"/>
    <s v="ɤ"/>
  </r>
  <r>
    <d v="2016-09-21T00:00:00"/>
    <s v="Taxis PALF/Ministere de la justice (rencontre avec le ministre)"/>
    <x v="0"/>
    <x v="1"/>
    <m/>
    <n v="1000"/>
    <n v="6264584.0812999997"/>
    <s v="Junior"/>
    <s v="Décharge"/>
    <x v="1"/>
    <s v="CONGO"/>
    <m/>
  </r>
  <r>
    <d v="2016-09-21T00:00:00"/>
    <s v="Taxi Maison-Bureau"/>
    <x v="0"/>
    <x v="4"/>
    <m/>
    <n v="1000"/>
    <n v="6263584.0812999997"/>
    <s v="Evariste"/>
    <s v="Décharge"/>
    <x v="1"/>
    <s v="CONGO"/>
    <s v="ɤ"/>
  </r>
  <r>
    <d v="2016-09-21T00:00:00"/>
    <s v="Taxi Bureau-Ecole de la Gendarmerie de Bifouiti"/>
    <x v="0"/>
    <x v="4"/>
    <m/>
    <n v="1000"/>
    <n v="6262584.0812999997"/>
    <s v="Evariste"/>
    <s v="Décharge"/>
    <x v="1"/>
    <s v="CONGO"/>
    <s v="ɤ"/>
  </r>
  <r>
    <d v="2016-09-21T00:00:00"/>
    <s v="Taxi Ecole de la Gendarmerie de Bifouiti-Librairie Christ service"/>
    <x v="0"/>
    <x v="4"/>
    <m/>
    <n v="850"/>
    <n v="6261734.0812999997"/>
    <s v="Evariste"/>
    <s v="Décharge"/>
    <x v="1"/>
    <s v="CONGO"/>
    <s v="ɤ"/>
  </r>
  <r>
    <d v="2016-09-21T00:00:00"/>
    <s v="Taxi Librairie Christ Service-Bureau"/>
    <x v="0"/>
    <x v="4"/>
    <m/>
    <n v="1000"/>
    <n v="6260734.0812999997"/>
    <s v="Evariste"/>
    <s v="Décharge"/>
    <x v="1"/>
    <s v="CONGO"/>
    <s v="ɤ"/>
  </r>
  <r>
    <d v="2016-09-21T00:00:00"/>
    <s v="Taxi Bureau-Maison"/>
    <x v="0"/>
    <x v="4"/>
    <m/>
    <n v="1000"/>
    <n v="6259734.0812999997"/>
    <s v="Evariste"/>
    <s v="Décharge"/>
    <x v="1"/>
    <s v="CONGO"/>
    <s v="ɤ"/>
  </r>
  <r>
    <d v="2016-09-21T00:00:00"/>
    <s v="Hotel /Marche Ouesso"/>
    <x v="0"/>
    <x v="3"/>
    <m/>
    <n v="500"/>
    <n v="6259234.0812999997"/>
    <s v="i73x"/>
    <s v="Décharge"/>
    <x v="3"/>
    <s v="CONGO"/>
    <m/>
  </r>
  <r>
    <d v="2016-09-21T00:00:00"/>
    <s v="Marché Ouesso/village Liouesso"/>
    <x v="0"/>
    <x v="3"/>
    <m/>
    <n v="5000"/>
    <n v="6254234.0812999997"/>
    <s v="i73x"/>
    <s v="Décharge"/>
    <x v="3"/>
    <s v="CONGO"/>
    <m/>
  </r>
  <r>
    <d v="2016-09-21T00:00:00"/>
    <s v="Repas 1jour à Ouesso &lt;i73x&gt;"/>
    <x v="3"/>
    <x v="3"/>
    <m/>
    <n v="5000"/>
    <n v="6249234.0812999997"/>
    <s v="i73x"/>
    <s v="Décharge"/>
    <x v="3"/>
    <s v="CONGO"/>
    <m/>
  </r>
  <r>
    <d v="2016-09-21T00:00:00"/>
    <s v="Repas de la cible"/>
    <x v="11"/>
    <x v="3"/>
    <m/>
    <n v="2500"/>
    <n v="6246734.0812999997"/>
    <s v="i73x"/>
    <s v="Décharge"/>
    <x v="3"/>
    <s v="CONGO"/>
    <m/>
  </r>
  <r>
    <d v="2016-09-21T00:00:00"/>
    <s v="vILlage Liouesso/marché/hotel"/>
    <x v="0"/>
    <x v="3"/>
    <m/>
    <n v="500"/>
    <n v="6246234.0812999997"/>
    <s v="i73x"/>
    <s v="Décharge"/>
    <x v="3"/>
    <s v="CONGO"/>
    <m/>
  </r>
  <r>
    <d v="2016-09-21T00:00:00"/>
    <s v="Ministère de la Justice &gt; Office"/>
    <x v="0"/>
    <x v="0"/>
    <m/>
    <n v="1000"/>
    <n v="6245234.0812999997"/>
    <s v="Perrine Odier"/>
    <s v="Décharge"/>
    <x v="3"/>
    <s v="CONGO"/>
    <m/>
  </r>
  <r>
    <d v="2016-09-21T00:00:00"/>
    <s v="Taxi:bifouiti-bureau"/>
    <x v="0"/>
    <x v="1"/>
    <m/>
    <n v="1000"/>
    <n v="6244234.0812999997"/>
    <s v="Mésange"/>
    <s v="Décharge"/>
    <x v="1"/>
    <s v="CONGO"/>
    <m/>
  </r>
  <r>
    <d v="2016-09-21T00:00:00"/>
    <s v="Domicile-Bureau-domicile"/>
    <x v="0"/>
    <x v="3"/>
    <m/>
    <n v="2000"/>
    <n v="6242234.0812999997"/>
    <s v="i55c"/>
    <s v="Décharge"/>
    <x v="3"/>
    <s v="CONGO"/>
    <m/>
  </r>
  <r>
    <d v="2016-09-21T00:00:00"/>
    <s v="Bureau-moungali Avenue Maya maya -Bureau pour investigation"/>
    <x v="0"/>
    <x v="3"/>
    <m/>
    <n v="300"/>
    <n v="6241934.0812999997"/>
    <s v="i55c"/>
    <s v="Décharge"/>
    <x v="3"/>
    <s v="CONGO"/>
    <m/>
  </r>
  <r>
    <d v="2016-09-21T00:00:00"/>
    <s v="Food"/>
    <x v="8"/>
    <x v="3"/>
    <m/>
    <n v="1000"/>
    <n v="6240934.0812999997"/>
    <s v="i55c"/>
    <s v="Décharge"/>
    <x v="3"/>
    <s v="CONGO"/>
    <s v="o"/>
  </r>
  <r>
    <d v="2016-09-21T00:00:00"/>
    <s v="Taxi Domicile-Bureau"/>
    <x v="0"/>
    <x v="1"/>
    <m/>
    <n v="1000"/>
    <n v="6239934.0812999997"/>
    <s v="Herick"/>
    <s v="Décharge"/>
    <x v="1"/>
    <s v="CONGO"/>
    <m/>
  </r>
  <r>
    <d v="2016-09-21T00:00:00"/>
    <s v="Taxi Bureau-Ecole de gendarmerie-Bureau pour former les élèves gendarmes"/>
    <x v="0"/>
    <x v="1"/>
    <m/>
    <n v="2000"/>
    <n v="6237934.0812999997"/>
    <s v="Herick"/>
    <s v="Décharge"/>
    <x v="1"/>
    <s v="CONGO"/>
    <m/>
  </r>
  <r>
    <d v="2016-09-21T00:00:00"/>
    <s v="Food allowance au bureau pour un jour -Herick"/>
    <x v="8"/>
    <x v="1"/>
    <m/>
    <n v="1000"/>
    <n v="6236934.0812999997"/>
    <s v="Herick"/>
    <s v="Décharge"/>
    <x v="1"/>
    <s v="CONGO"/>
    <m/>
  </r>
  <r>
    <d v="2016-09-21T00:00:00"/>
    <s v="Taxi Bureau-Domicile"/>
    <x v="0"/>
    <x v="1"/>
    <m/>
    <n v="150"/>
    <n v="6236784.0812999997"/>
    <s v="Herick"/>
    <s v="Décharge"/>
    <x v="1"/>
    <s v="CONGO"/>
    <m/>
  </r>
  <r>
    <d v="2016-09-22T00:00:00"/>
    <s v="Taxi Bureau-Mongali (voir  le bijoutier)"/>
    <x v="0"/>
    <x v="3"/>
    <m/>
    <n v="1000"/>
    <n v="6235784.0812999997"/>
    <s v="i23c"/>
    <s v="Décharge"/>
    <x v="3"/>
    <s v="CONGO"/>
    <s v="ɤ"/>
  </r>
  <r>
    <d v="2016-09-22T00:00:00"/>
    <s v="Taxi Mongali-Mampasi-Latsiemé (Investigation sur terrain)"/>
    <x v="0"/>
    <x v="3"/>
    <m/>
    <n v="2000"/>
    <n v="6233784.0812999997"/>
    <s v="i23c"/>
    <s v="Décharge"/>
    <x v="3"/>
    <s v="CONGO"/>
    <s v="ɤ"/>
  </r>
  <r>
    <d v="2016-09-22T00:00:00"/>
    <s v="Taxi Latsiémé-Marché Total-Bureau (Investigation sur terrain)"/>
    <x v="0"/>
    <x v="3"/>
    <m/>
    <n v="2000"/>
    <n v="6231784.0812999997"/>
    <s v="i23c"/>
    <s v="Décharge"/>
    <x v="3"/>
    <s v="CONGO"/>
    <s v="ɤ"/>
  </r>
  <r>
    <d v="2016-09-22T00:00:00"/>
    <s v="Taxis PALF/MTN (centre-ville)/PALF"/>
    <x v="0"/>
    <x v="1"/>
    <m/>
    <n v="2000"/>
    <n v="6229784.0812999997"/>
    <s v="Junior"/>
    <s v="Décharge"/>
    <x v="1"/>
    <s v="CONGO"/>
    <m/>
  </r>
  <r>
    <d v="2016-09-22T00:00:00"/>
    <s v="Achat card sim professionnel-Junior "/>
    <x v="2"/>
    <x v="1"/>
    <m/>
    <n v="300"/>
    <n v="6229484.0812999997"/>
    <s v="Junior"/>
    <s v="Décharge"/>
    <x v="1"/>
    <s v="CONGO"/>
    <s v="o"/>
  </r>
  <r>
    <d v="2016-09-22T00:00:00"/>
    <s v="Taxi Maison-Bureau"/>
    <x v="0"/>
    <x v="4"/>
    <m/>
    <n v="1000"/>
    <n v="6228484.0812999997"/>
    <s v="Evariste"/>
    <s v="Décharge"/>
    <x v="1"/>
    <s v="CONGO"/>
    <s v="ɤ"/>
  </r>
  <r>
    <d v="2016-09-22T00:00:00"/>
    <s v="Taxi Bureau-Librairie Christ service"/>
    <x v="0"/>
    <x v="4"/>
    <m/>
    <n v="1000"/>
    <n v="6227484.0812999997"/>
    <s v="Evariste"/>
    <s v="Décharge"/>
    <x v="1"/>
    <s v="CONGO"/>
    <s v="ɤ"/>
  </r>
  <r>
    <d v="2016-09-22T00:00:00"/>
    <s v="Taxi Librairie Christ Service-Bureau"/>
    <x v="0"/>
    <x v="4"/>
    <m/>
    <n v="1000"/>
    <n v="6226484.0812999997"/>
    <s v="Evariste"/>
    <s v="Décharge"/>
    <x v="1"/>
    <s v="CONGO"/>
    <s v="ɤ"/>
  </r>
  <r>
    <d v="2016-09-22T00:00:00"/>
    <s v="Taxi Bureau-Maison"/>
    <x v="0"/>
    <x v="4"/>
    <m/>
    <n v="1000"/>
    <n v="6225484.0812999997"/>
    <s v="Evariste"/>
    <s v="Décharge"/>
    <x v="1"/>
    <s v="CONGO"/>
    <s v="ɤ"/>
  </r>
  <r>
    <d v="2016-09-22T00:00:00"/>
    <s v="Achat billet/ Ouesso-Brazzaville"/>
    <x v="0"/>
    <x v="3"/>
    <m/>
    <n v="20000"/>
    <n v="6205484.0812999997"/>
    <s v="i73x"/>
    <s v="oui"/>
    <x v="3"/>
    <s v="CONGO"/>
    <s v="o"/>
  </r>
  <r>
    <d v="2016-09-22T00:00:00"/>
    <s v="Hotel le Nectar Ouesso/ 7 nuitées &lt;i73x&gt;"/>
    <x v="3"/>
    <x v="3"/>
    <m/>
    <n v="70000"/>
    <n v="6135484.0812999997"/>
    <s v="i73x"/>
    <s v="oui"/>
    <x v="3"/>
    <s v="CONGO"/>
    <s v="o"/>
  </r>
  <r>
    <d v="2016-09-22T00:00:00"/>
    <s v="Hotel/gare routière"/>
    <x v="0"/>
    <x v="3"/>
    <m/>
    <n v="500"/>
    <n v="6134984.0812999997"/>
    <s v="i73x"/>
    <s v="Décharge"/>
    <x v="3"/>
    <s v="CONGO"/>
    <m/>
  </r>
  <r>
    <d v="2016-09-22T00:00:00"/>
    <s v="Repas 1jour Ouesso-Bzv &lt;i73x&gt;"/>
    <x v="3"/>
    <x v="3"/>
    <m/>
    <n v="5000"/>
    <n v="6129984.0812999997"/>
    <s v="i73x"/>
    <s v="Décharge"/>
    <x v="3"/>
    <s v="CONGO"/>
    <m/>
  </r>
  <r>
    <d v="2016-09-22T00:00:00"/>
    <s v="Marché Mikalou/Maison"/>
    <x v="0"/>
    <x v="3"/>
    <m/>
    <n v="3000"/>
    <n v="6126984.0812999997"/>
    <s v="i73x"/>
    <s v="Décharge"/>
    <x v="3"/>
    <s v="CONGO"/>
    <m/>
  </r>
  <r>
    <d v="2016-09-22T00:00:00"/>
    <s v="office &gt; Ministère de la Justice &gt; office rencontre avec le Conseiller à la Politique Pénale"/>
    <x v="0"/>
    <x v="0"/>
    <m/>
    <n v="2000"/>
    <n v="6124984.0812999997"/>
    <s v="Perrine Odier"/>
    <s v="Décharge"/>
    <x v="3"/>
    <s v="CONGO"/>
    <m/>
  </r>
  <r>
    <d v="2016-09-22T00:00:00"/>
    <s v="Domicile-Bureau-domicile"/>
    <x v="0"/>
    <x v="3"/>
    <m/>
    <n v="2000"/>
    <n v="6122984.0812999997"/>
    <s v="i55c"/>
    <s v="Décharge"/>
    <x v="3"/>
    <s v="CONGO"/>
    <m/>
  </r>
  <r>
    <d v="2016-09-22T00:00:00"/>
    <s v="Bureau-Marche Totale-Rond poto-poto-Bureau"/>
    <x v="0"/>
    <x v="3"/>
    <m/>
    <n v="450"/>
    <n v="6122534.0812999997"/>
    <s v="i55s"/>
    <s v="Décharge"/>
    <x v="3"/>
    <s v="CONGO"/>
    <m/>
  </r>
  <r>
    <d v="2016-09-22T00:00:00"/>
    <s v="Food"/>
    <x v="8"/>
    <x v="3"/>
    <m/>
    <n v="1000"/>
    <n v="6121534.0812999997"/>
    <s v="i55c"/>
    <s v="Décharge"/>
    <x v="3"/>
    <s v="CONGO"/>
    <s v="o"/>
  </r>
  <r>
    <d v="2016-09-22T00:00:00"/>
    <s v="Taxi Domicile-Bureau"/>
    <x v="0"/>
    <x v="1"/>
    <m/>
    <n v="150"/>
    <n v="6121384.0812999997"/>
    <s v="Herick"/>
    <s v="Décharge"/>
    <x v="1"/>
    <s v="CONGO"/>
    <m/>
  </r>
  <r>
    <d v="2016-09-22T00:00:00"/>
    <s v="Food allowance au bureau pour un jour-Herick"/>
    <x v="8"/>
    <x v="1"/>
    <m/>
    <n v="1000"/>
    <n v="6120384.0812999997"/>
    <s v="Herick"/>
    <s v="Décharge"/>
    <x v="1"/>
    <s v="CONGO"/>
    <m/>
  </r>
  <r>
    <d v="2016-09-22T00:00:00"/>
    <s v="Taxi Bureau-Domicile"/>
    <x v="0"/>
    <x v="1"/>
    <m/>
    <n v="150"/>
    <n v="6120234.0812999997"/>
    <s v="Herick"/>
    <s v="Décharge"/>
    <x v="1"/>
    <s v="CONGO"/>
    <m/>
  </r>
  <r>
    <d v="2016-09-23T00:00:00"/>
    <s v="Taxis PALF/Gendarmerie (pour formation)"/>
    <x v="0"/>
    <x v="1"/>
    <m/>
    <n v="1000"/>
    <n v="6119234.0812999997"/>
    <s v="Junior"/>
    <s v="Décharge"/>
    <x v="1"/>
    <s v="CONGO"/>
    <m/>
  </r>
  <r>
    <d v="2016-09-23T00:00:00"/>
    <s v="Taxi Maison-Bureau"/>
    <x v="0"/>
    <x v="4"/>
    <m/>
    <n v="1000"/>
    <n v="6118234.0812999997"/>
    <s v="Evariste"/>
    <s v="Décharge"/>
    <x v="1"/>
    <s v="CONGO"/>
    <s v="ɤ"/>
  </r>
  <r>
    <d v="2016-09-23T00:00:00"/>
    <s v="Taxi Bureau-Librairie Christ service"/>
    <x v="0"/>
    <x v="4"/>
    <m/>
    <n v="1000"/>
    <n v="6117234.0812999997"/>
    <s v="Evariste"/>
    <s v="Décharge"/>
    <x v="1"/>
    <s v="CONGO"/>
    <s v="ɤ"/>
  </r>
  <r>
    <d v="2016-09-23T00:00:00"/>
    <s v="impression de 200 cartes de visites et 500 fyers EAGLE"/>
    <x v="6"/>
    <x v="2"/>
    <m/>
    <n v="209000"/>
    <n v="5908234.0812999997"/>
    <s v="Evariste"/>
    <s v="260/CPS/016"/>
    <x v="1"/>
    <s v="CONGO"/>
    <s v="o"/>
  </r>
  <r>
    <d v="2016-09-23T00:00:00"/>
    <s v="Taxi Librairie Christ Service-Journal Officiel"/>
    <x v="0"/>
    <x v="4"/>
    <m/>
    <n v="1000"/>
    <n v="5907234.0812999997"/>
    <s v="Evariste"/>
    <s v="Décharge"/>
    <x v="1"/>
    <s v="CONGO"/>
    <s v="ɤ"/>
  </r>
  <r>
    <d v="2016-09-23T00:00:00"/>
    <s v="Taxi Journal Officiel-Bureau"/>
    <x v="0"/>
    <x v="4"/>
    <m/>
    <n v="1000"/>
    <n v="5906234.0812999997"/>
    <s v="Evariste"/>
    <s v="Décharge"/>
    <x v="1"/>
    <s v="CONGO"/>
    <s v="ɤ"/>
  </r>
  <r>
    <d v="2016-09-23T00:00:00"/>
    <s v="Taxi Bureau-Maison"/>
    <x v="0"/>
    <x v="4"/>
    <m/>
    <n v="1000"/>
    <n v="5905234.0812999997"/>
    <s v="Evariste"/>
    <s v="Décharge"/>
    <x v="1"/>
    <s v="CONGO"/>
    <s v="ɤ"/>
  </r>
  <r>
    <d v="2016-09-23T00:00:00"/>
    <s v="office &gt; Ecole de gendarmerie &gt; Office "/>
    <x v="0"/>
    <x v="0"/>
    <m/>
    <n v="2000"/>
    <n v="5903234.0812999997"/>
    <s v="Perrine Odier"/>
    <s v="Décharge"/>
    <x v="3"/>
    <s v="CONGO"/>
    <m/>
  </r>
  <r>
    <d v="2016-09-23T00:00:00"/>
    <s v="eau cristal formation"/>
    <x v="8"/>
    <x v="1"/>
    <m/>
    <n v="1000"/>
    <n v="5902234.0812999997"/>
    <s v="Mésange"/>
    <m/>
    <x v="1"/>
    <s v="CONGO"/>
    <s v="o"/>
  </r>
  <r>
    <d v="2016-09-23T00:00:00"/>
    <s v="Domicile-Bureau-domicile"/>
    <x v="0"/>
    <x v="3"/>
    <m/>
    <n v="2000"/>
    <n v="5900234.0812999997"/>
    <s v="i55c"/>
    <s v="Décharge"/>
    <x v="3"/>
    <s v="CONGO"/>
    <m/>
  </r>
  <r>
    <d v="2016-09-23T00:00:00"/>
    <s v="Bureau-Total-madibou-total-Gare centre ville-Bureau pour Investigation"/>
    <x v="0"/>
    <x v="3"/>
    <m/>
    <n v="800"/>
    <n v="5899434.0812999997"/>
    <s v="i55c"/>
    <s v="Décharge"/>
    <x v="3"/>
    <s v="CONGO"/>
    <m/>
  </r>
  <r>
    <d v="2016-09-23T00:00:00"/>
    <s v="Food"/>
    <x v="8"/>
    <x v="3"/>
    <m/>
    <n v="1000"/>
    <n v="5898434.0812999997"/>
    <s v="i55c"/>
    <s v="Décharge"/>
    <x v="3"/>
    <s v="CONGO"/>
    <s v="o"/>
  </r>
  <r>
    <d v="2016-09-26T00:00:00"/>
    <s v="Taxis Bureau-WCS-Bureau: Transmission justifs à WCS"/>
    <x v="0"/>
    <x v="0"/>
    <m/>
    <n v="2000"/>
    <n v="5896434.0812999997"/>
    <s v="Stirve "/>
    <s v="Décharge"/>
    <x v="1"/>
    <s v="CONGO"/>
    <m/>
  </r>
  <r>
    <d v="2016-09-26T00:00:00"/>
    <s v="Taxi Bureau-Mongali-Bureau (Impression photos de braconnage)"/>
    <x v="0"/>
    <x v="3"/>
    <m/>
    <n v="2000"/>
    <n v="5894434.0812999997"/>
    <s v="i23c"/>
    <s v="Décharge"/>
    <x v="3"/>
    <s v="CONGO"/>
    <s v="ɤ"/>
  </r>
  <r>
    <d v="2016-09-26T00:00:00"/>
    <s v="Impression photos des trophés animaux"/>
    <x v="6"/>
    <x v="2"/>
    <m/>
    <n v="2000"/>
    <n v="5892434.0812999997"/>
    <s v="i23c"/>
    <s v="Décharge"/>
    <x v="3"/>
    <s v="CONGO"/>
    <s v="ɤ"/>
  </r>
  <r>
    <d v="2016-09-26T00:00:00"/>
    <s v="Taxis PALF/Lieu d'entretien (pour entretien des juristes)"/>
    <x v="0"/>
    <x v="1"/>
    <m/>
    <n v="500"/>
    <n v="5891934.0812999997"/>
    <s v="Junior"/>
    <s v="Décharge"/>
    <x v="1"/>
    <s v="CONGO"/>
    <m/>
  </r>
  <r>
    <d v="2016-09-26T00:00:00"/>
    <s v="Taxi Maison-Bureau"/>
    <x v="0"/>
    <x v="4"/>
    <m/>
    <n v="1000"/>
    <n v="5890934.0812999997"/>
    <s v="Evariste"/>
    <s v="Décharge"/>
    <x v="1"/>
    <s v="CONGO"/>
    <s v="ɤ"/>
  </r>
  <r>
    <d v="2016-09-26T00:00:00"/>
    <s v="Taxi Bureau- Les Dépêches de Brazzaville"/>
    <x v="0"/>
    <x v="4"/>
    <m/>
    <n v="1000"/>
    <n v="5889934.0812999997"/>
    <s v="Evariste"/>
    <s v="Décharge"/>
    <x v="1"/>
    <s v="CONGO"/>
    <s v="ɤ"/>
  </r>
  <r>
    <d v="2016-09-26T00:00:00"/>
    <s v="Publication d'un avis de recrutement  d'un (e ) juriste au journal les Dépêches de Brazzaville"/>
    <x v="10"/>
    <x v="4"/>
    <m/>
    <n v="27000"/>
    <n v="5862934.0812999997"/>
    <s v="Evariste"/>
    <s v="FDdB2014.2542"/>
    <x v="1"/>
    <s v="CONGO"/>
    <s v="o"/>
  </r>
  <r>
    <d v="2016-09-26T00:00:00"/>
    <s v="Taxi Les Dépêches de Brazzaville-Bureau"/>
    <x v="0"/>
    <x v="4"/>
    <m/>
    <n v="1000"/>
    <n v="5861934.0812999997"/>
    <s v="Evariste"/>
    <s v="Décharge"/>
    <x v="1"/>
    <s v="CONGO"/>
    <s v="ɤ"/>
  </r>
  <r>
    <d v="2016-09-26T00:00:00"/>
    <s v="Taxi Bureau-Maison"/>
    <x v="0"/>
    <x v="4"/>
    <m/>
    <n v="1000"/>
    <n v="5860934.0812999997"/>
    <s v="Evariste"/>
    <s v="Décharge"/>
    <x v="1"/>
    <s v="CONGO"/>
    <s v="ɤ"/>
  </r>
  <r>
    <d v="2016-09-26T00:00:00"/>
    <s v="Bureau /Marché Mikalou"/>
    <x v="0"/>
    <x v="3"/>
    <m/>
    <n v="1500"/>
    <n v="5859434.0812999997"/>
    <s v="i73x"/>
    <s v="Décharge"/>
    <x v="3"/>
    <s v="CONGO"/>
    <m/>
  </r>
  <r>
    <d v="2016-09-26T00:00:00"/>
    <s v="Marché Mikalou/Bureau"/>
    <x v="0"/>
    <x v="3"/>
    <m/>
    <n v="1500"/>
    <n v="5857934.0812999997"/>
    <s v="i73x"/>
    <s v="Décharge"/>
    <x v="3"/>
    <s v="CONGO"/>
    <m/>
  </r>
  <r>
    <d v="2016-09-26T00:00:00"/>
    <s v="Office &gt;aéroport invité EAGLE &gt; Office"/>
    <x v="0"/>
    <x v="0"/>
    <m/>
    <n v="2000"/>
    <n v="5855934.0812999997"/>
    <s v="Perrine Odier"/>
    <s v="oui"/>
    <x v="3"/>
    <s v="CONGO"/>
    <m/>
  </r>
  <r>
    <d v="2016-09-26T00:00:00"/>
    <s v="Domicile-Bureau-domicile"/>
    <x v="0"/>
    <x v="3"/>
    <m/>
    <n v="2000"/>
    <n v="5853934.0812999997"/>
    <s v="i55c"/>
    <s v="Décharge"/>
    <x v="3"/>
    <s v="CONGO"/>
    <m/>
  </r>
  <r>
    <d v="2016-09-26T00:00:00"/>
    <s v="Bureau-Centre Ville -Marche Stieme -Bureau"/>
    <x v="0"/>
    <x v="3"/>
    <m/>
    <n v="600"/>
    <n v="5853334.0812999997"/>
    <s v="i55c"/>
    <s v="Décharge"/>
    <x v="3"/>
    <s v="CONGO"/>
    <m/>
  </r>
  <r>
    <d v="2016-09-26T00:00:00"/>
    <s v="Food"/>
    <x v="8"/>
    <x v="3"/>
    <m/>
    <n v="1000"/>
    <n v="5852334.0812999997"/>
    <s v="i55c"/>
    <s v="Décharge"/>
    <x v="3"/>
    <s v="CONGO"/>
    <s v="o"/>
  </r>
  <r>
    <d v="2016-09-27T00:00:00"/>
    <s v="Taxis Bureau-TAF(16-20h)-Maison: réunion avec Berthin &amp; retrait lettre de transmission rapports"/>
    <x v="0"/>
    <x v="0"/>
    <m/>
    <n v="4500"/>
    <n v="5847834.0812999997"/>
    <s v="Stirve "/>
    <s v="Décharge"/>
    <x v="1"/>
    <s v="CONGO"/>
    <s v="o"/>
  </r>
  <r>
    <d v="2016-09-27T00:00:00"/>
    <s v="Taxi bureau- Mongali-La gare-Poto-poto (recherche de la cartographie de brazzaville)"/>
    <x v="0"/>
    <x v="3"/>
    <m/>
    <n v="3000"/>
    <n v="5844834.0812999997"/>
    <s v="i23c"/>
    <s v="Décharge"/>
    <x v="3"/>
    <s v="CONGO"/>
    <s v="ɤ"/>
  </r>
  <r>
    <d v="2016-09-27T00:00:00"/>
    <s v="Taxi Potopoto-Marché Total-Bureau (Achat carte de brazzaville)"/>
    <x v="0"/>
    <x v="3"/>
    <m/>
    <n v="2000"/>
    <n v="5842834.0812999997"/>
    <s v="i23c"/>
    <s v="Décharge"/>
    <x v="3"/>
    <s v="CONGO"/>
    <s v="ɤ"/>
  </r>
  <r>
    <d v="2016-09-27T00:00:00"/>
    <s v="Achat 2 cartes géographiques Brazzaville-Pointe-noire"/>
    <x v="6"/>
    <x v="2"/>
    <m/>
    <n v="3000"/>
    <n v="5839834.0812999997"/>
    <s v="i23c"/>
    <s v="Décharge"/>
    <x v="3"/>
    <s v="CONGO"/>
    <s v="ɤ"/>
  </r>
  <r>
    <d v="2016-09-27T00:00:00"/>
    <s v="Taxi Maison-Bureau"/>
    <x v="0"/>
    <x v="4"/>
    <m/>
    <n v="1000"/>
    <n v="5838834.0812999997"/>
    <s v="Evariste"/>
    <s v="Décharge"/>
    <x v="1"/>
    <s v="CONGO"/>
    <s v="ɤ"/>
  </r>
  <r>
    <d v="2016-09-27T00:00:00"/>
    <s v="Taxi Bureau-Maison"/>
    <x v="0"/>
    <x v="4"/>
    <m/>
    <n v="1000"/>
    <n v="5837834.0812999997"/>
    <s v="Evariste"/>
    <s v="Décharge"/>
    <x v="1"/>
    <s v="CONGO"/>
    <s v="ɤ"/>
  </r>
  <r>
    <d v="2016-09-27T00:00:00"/>
    <s v="Achat billet/Brazza- Ouesso"/>
    <x v="0"/>
    <x v="3"/>
    <m/>
    <n v="20000"/>
    <n v="5817834.0812999997"/>
    <s v="i73x"/>
    <s v="**58"/>
    <x v="3"/>
    <s v="CONGO"/>
    <s v="o"/>
  </r>
  <r>
    <d v="2016-09-27T00:00:00"/>
    <s v="Maison /mikalou"/>
    <x v="0"/>
    <x v="3"/>
    <m/>
    <n v="3000"/>
    <n v="5814834.0812999997"/>
    <s v="i73x"/>
    <s v="Décharge"/>
    <x v="3"/>
    <s v="CONGO"/>
    <m/>
  </r>
  <r>
    <d v="2016-09-27T00:00:00"/>
    <s v="Repas 5jrs Mission Ouesso du 27 sept au 1er octobre"/>
    <x v="3"/>
    <x v="3"/>
    <m/>
    <n v="25000"/>
    <n v="5789834.0812999997"/>
    <s v="i73x"/>
    <s v="Décharge"/>
    <x v="3"/>
    <s v="CONGO"/>
    <m/>
  </r>
  <r>
    <d v="2016-09-27T00:00:00"/>
    <s v="Garre routiere Ouesso/ hotel"/>
    <x v="0"/>
    <x v="3"/>
    <m/>
    <n v="500"/>
    <n v="5789334.0812999997"/>
    <s v="i73x"/>
    <s v="Décharge"/>
    <x v="3"/>
    <s v="CONGO"/>
    <m/>
  </r>
  <r>
    <d v="2016-09-27T00:00:00"/>
    <s v="Taxis:bureau-ville pour achat carte micro SD aller/retour"/>
    <x v="0"/>
    <x v="1"/>
    <m/>
    <n v="2000"/>
    <n v="5787334.0812999997"/>
    <s v="Mésange"/>
    <s v="Décharge"/>
    <x v="1"/>
    <s v="CONGO"/>
    <m/>
  </r>
  <r>
    <d v="2016-09-27T00:00:00"/>
    <s v="2 cartes memoires GB"/>
    <x v="6"/>
    <x v="2"/>
    <m/>
    <n v="10000"/>
    <n v="5777334.0812999997"/>
    <s v="Mésange"/>
    <s v="Oui"/>
    <x v="1"/>
    <s v="CONGO"/>
    <s v="o"/>
  </r>
  <r>
    <d v="2016-09-27T00:00:00"/>
    <s v="Domicile-Bureau-domicile"/>
    <x v="0"/>
    <x v="3"/>
    <m/>
    <n v="2000"/>
    <n v="5775334.0812999997"/>
    <s v="i55c"/>
    <s v="Décharge"/>
    <x v="3"/>
    <s v="CONGO"/>
    <m/>
  </r>
  <r>
    <d v="2016-09-27T00:00:00"/>
    <s v="Bureau-Marche Mikalou-Bureau Invetigation"/>
    <x v="0"/>
    <x v="3"/>
    <m/>
    <n v="600"/>
    <n v="5774734.0812999997"/>
    <s v="i55c"/>
    <s v="Décharge"/>
    <x v="3"/>
    <s v="CONGO"/>
    <m/>
  </r>
  <r>
    <d v="2016-09-27T00:00:00"/>
    <s v="Bureau-Patisserie Aladin Stieme-Bureau pour Trust Building"/>
    <x v="0"/>
    <x v="3"/>
    <m/>
    <n v="300"/>
    <n v="5774434.0812999997"/>
    <s v="i55c"/>
    <s v="Décharge"/>
    <x v="3"/>
    <s v="CONGO"/>
    <m/>
  </r>
  <r>
    <d v="2016-09-27T00:00:00"/>
    <s v="Bureau-Patisserie Aladin Stieme-Bureau pour Investigation"/>
    <x v="0"/>
    <x v="3"/>
    <m/>
    <n v="3000"/>
    <n v="5771434.0812999997"/>
    <s v="i55c"/>
    <s v="Décharge"/>
    <x v="3"/>
    <s v="CONGO"/>
    <m/>
  </r>
  <r>
    <d v="2016-09-27T00:00:00"/>
    <s v="Achat boisson avec 4(II4)"/>
    <x v="11"/>
    <x v="3"/>
    <m/>
    <n v="2000"/>
    <n v="5769434.0812999997"/>
    <s v="i55c"/>
    <s v="Décharge"/>
    <x v="3"/>
    <s v="CONGO"/>
    <s v="o"/>
  </r>
  <r>
    <d v="2016-09-27T00:00:00"/>
    <s v="Food"/>
    <x v="8"/>
    <x v="3"/>
    <m/>
    <n v="1000"/>
    <n v="5768434.0812999997"/>
    <s v="i55c"/>
    <s v="Décharge"/>
    <x v="3"/>
    <s v="CONGO"/>
    <s v="o"/>
  </r>
  <r>
    <d v="2016-09-28T00:00:00"/>
    <s v="Taxis Bureau-BCI-Bureau: retrait chèque PALF"/>
    <x v="0"/>
    <x v="0"/>
    <m/>
    <n v="2000"/>
    <n v="5766434.0812999997"/>
    <s v="Stirve "/>
    <s v="Décharge"/>
    <x v="1"/>
    <s v="CONGO"/>
    <m/>
  </r>
  <r>
    <d v="2016-09-28T00:00:00"/>
    <s v="Taxis Bureau-TAF-Bureau: Signature chèque PALF"/>
    <x v="0"/>
    <x v="0"/>
    <m/>
    <n v="2500"/>
    <n v="5763934.0812999997"/>
    <s v="Stirve "/>
    <s v="Décharge"/>
    <x v="1"/>
    <s v="CONGO"/>
    <m/>
  </r>
  <r>
    <d v="2016-09-28T00:00:00"/>
    <s v="Restauration Mission à Oyo(5jours) &lt;i55s&gt;"/>
    <x v="3"/>
    <x v="3"/>
    <m/>
    <n v="25000"/>
    <n v="5738934.0812999997"/>
    <s v="Stirve "/>
    <n v="181"/>
    <x v="2"/>
    <s v="CONGO"/>
    <s v="o"/>
  </r>
  <r>
    <d v="2016-09-28T00:00:00"/>
    <s v="Taxis PALF/Marché Moungali/PALF"/>
    <x v="0"/>
    <x v="1"/>
    <m/>
    <n v="2000"/>
    <n v="5736934.0812999997"/>
    <s v="Junior"/>
    <s v="Décharge"/>
    <x v="1"/>
    <s v="CONGO"/>
    <m/>
  </r>
  <r>
    <d v="2016-09-28T00:00:00"/>
    <s v="Achat Power Bank (samsung)-Junior"/>
    <x v="2"/>
    <x v="1"/>
    <m/>
    <n v="11000"/>
    <n v="5725934.0812999997"/>
    <s v="Junior"/>
    <s v="oui"/>
    <x v="1"/>
    <s v="CONGO"/>
    <s v="o"/>
  </r>
  <r>
    <d v="2016-09-28T00:00:00"/>
    <s v="Taxi Maison-Bureau"/>
    <x v="0"/>
    <x v="4"/>
    <m/>
    <n v="1000"/>
    <n v="5724934.0812999997"/>
    <s v="Evariste"/>
    <s v="Décharge"/>
    <x v="1"/>
    <s v="CONGO"/>
    <s v="ɤ"/>
  </r>
  <r>
    <d v="2016-09-28T00:00:00"/>
    <s v="Taxi Ministère de l'EFDDE-Parc zoologique"/>
    <x v="0"/>
    <x v="4"/>
    <m/>
    <n v="500"/>
    <n v="5724434.0812999997"/>
    <s v="Evariste"/>
    <s v="Décharge"/>
    <x v="1"/>
    <s v="CONGO"/>
    <s v="ɤ"/>
  </r>
  <r>
    <d v="2016-09-28T00:00:00"/>
    <s v="Taxi Bureau-ESTV"/>
    <x v="0"/>
    <x v="4"/>
    <m/>
    <n v="1000"/>
    <n v="5723434.0812999997"/>
    <s v="Evariste"/>
    <s v="Décharge"/>
    <x v="1"/>
    <s v="CONGO"/>
    <s v="ɤ"/>
  </r>
  <r>
    <d v="2016-09-28T00:00:00"/>
    <s v="Diffusion d'un avis de recrutement d'un(e) juriste à ESTV"/>
    <x v="10"/>
    <x v="4"/>
    <m/>
    <n v="20000"/>
    <n v="5703434.0812999997"/>
    <s v="Evariste"/>
    <n v="22"/>
    <x v="1"/>
    <s v="CONGO"/>
    <s v="o"/>
  </r>
  <r>
    <d v="2016-09-28T00:00:00"/>
    <s v="Taxi ESTV-Bureau"/>
    <x v="0"/>
    <x v="4"/>
    <m/>
    <n v="1000"/>
    <n v="5702434.0812999997"/>
    <s v="Evariste"/>
    <s v="Décharge"/>
    <x v="1"/>
    <s v="CONGO"/>
    <s v="ɤ"/>
  </r>
  <r>
    <d v="2016-09-28T00:00:00"/>
    <s v="Taxi Bureau-Librairie Christ service"/>
    <x v="0"/>
    <x v="4"/>
    <m/>
    <n v="1000"/>
    <n v="5701434.0812999997"/>
    <s v="Evariste"/>
    <s v="Décharge"/>
    <x v="1"/>
    <s v="CONGO"/>
    <s v="ɤ"/>
  </r>
  <r>
    <d v="2016-09-28T00:00:00"/>
    <s v="Impression et reliure des rapports de juin, juillet et août 2016"/>
    <x v="6"/>
    <x v="2"/>
    <m/>
    <n v="3400"/>
    <n v="5698034.0812999997"/>
    <s v="Evariste"/>
    <s v="285/CPS/016"/>
    <x v="1"/>
    <s v="CONGO"/>
    <s v="o"/>
  </r>
  <r>
    <d v="2016-09-28T00:00:00"/>
    <s v="Taxi Librairie Christ Service-Bureau"/>
    <x v="0"/>
    <x v="4"/>
    <m/>
    <n v="1000"/>
    <n v="5697034.0812999997"/>
    <s v="Evariste"/>
    <s v="Décharge"/>
    <x v="1"/>
    <s v="CONGO"/>
    <s v="ɤ"/>
  </r>
  <r>
    <d v="2016-09-28T00:00:00"/>
    <s v="Taxi Bureau-ESTV"/>
    <x v="0"/>
    <x v="4"/>
    <m/>
    <n v="1000"/>
    <n v="5696034.0812999997"/>
    <s v="Evariste"/>
    <s v="Décharge"/>
    <x v="1"/>
    <s v="CONGO"/>
    <s v="ɤ"/>
  </r>
  <r>
    <d v="2016-09-28T00:00:00"/>
    <s v="Hotel /bar restaurant-Cubano"/>
    <x v="0"/>
    <x v="3"/>
    <m/>
    <n v="500"/>
    <n v="5695534.0812999997"/>
    <s v="i73x"/>
    <s v="Décharge"/>
    <x v="3"/>
    <s v="CONGO"/>
    <m/>
  </r>
  <r>
    <d v="2016-09-28T00:00:00"/>
    <s v="Repas 2 cibles ET AUTRE"/>
    <x v="11"/>
    <x v="3"/>
    <m/>
    <n v="20000"/>
    <n v="5675534.0812999997"/>
    <s v="i73x"/>
    <s v="Décharge"/>
    <x v="3"/>
    <s v="CONGO"/>
    <m/>
  </r>
  <r>
    <d v="2016-09-28T00:00:00"/>
    <s v="Direction MTN"/>
    <x v="0"/>
    <x v="3"/>
    <m/>
    <n v="500"/>
    <n v="5675034.0812999997"/>
    <s v="i73x"/>
    <s v="Décharge"/>
    <x v="3"/>
    <s v="CONGO"/>
    <m/>
  </r>
  <r>
    <d v="2016-09-28T00:00:00"/>
    <s v="Restaurant Bar/direction MTN"/>
    <x v="0"/>
    <x v="3"/>
    <m/>
    <n v="500"/>
    <n v="5674534.0812999997"/>
    <s v="i73x"/>
    <s v="Décharge"/>
    <x v="3"/>
    <s v="CONGO"/>
    <m/>
  </r>
  <r>
    <d v="2016-09-28T00:00:00"/>
    <s v="Direction MTN /Hotel"/>
    <x v="0"/>
    <x v="3"/>
    <m/>
    <n v="500"/>
    <n v="5674034.0812999997"/>
    <s v="i73x"/>
    <s v="Décharge"/>
    <x v="3"/>
    <s v="CONGO"/>
    <m/>
  </r>
  <r>
    <d v="2016-09-28T00:00:00"/>
    <s v="Domicile -gare ocean du Nord-Bureau pour Achat billet d’ OYO"/>
    <x v="0"/>
    <x v="3"/>
    <m/>
    <n v="1500"/>
    <n v="5672534.0812999997"/>
    <s v="i55c"/>
    <s v="Décharge"/>
    <x v="3"/>
    <s v="CONGO"/>
    <m/>
  </r>
  <r>
    <d v="2016-09-28T00:00:00"/>
    <s v="Achat Billet BZV-OYO &lt;i55s&gt;"/>
    <x v="0"/>
    <x v="3"/>
    <m/>
    <n v="6000"/>
    <n v="5666534.0812999997"/>
    <s v="i55c"/>
    <s v="**36"/>
    <x v="3"/>
    <s v="CONGO"/>
    <s v="o"/>
  </r>
  <r>
    <d v="2016-09-28T00:00:00"/>
    <s v="Food"/>
    <x v="8"/>
    <x v="3"/>
    <m/>
    <n v="1000"/>
    <n v="5665534.0812999997"/>
    <s v="i55c"/>
    <s v="Décharge"/>
    <x v="3"/>
    <s v="CONGO"/>
    <s v="o"/>
  </r>
  <r>
    <d v="2016-09-28T00:00:00"/>
    <s v="Bureau- centre Ville -Bureau Pour recuperé la Montre"/>
    <x v="0"/>
    <x v="3"/>
    <m/>
    <n v="2000"/>
    <n v="5663534.0812999997"/>
    <s v="i55c"/>
    <s v="Décharge"/>
    <x v="3"/>
    <s v="CONGO"/>
    <m/>
  </r>
  <r>
    <d v="2016-09-28T00:00:00"/>
    <s v="Bureau-Domicile"/>
    <x v="0"/>
    <x v="3"/>
    <m/>
    <n v="1000"/>
    <n v="5662534.0812999997"/>
    <s v="i55c"/>
    <s v="Décharge"/>
    <x v="3"/>
    <s v="CONGO"/>
    <m/>
  </r>
  <r>
    <d v="2016-09-28T00:00:00"/>
    <s v="Taxi Domicile-Bureau-Domicile"/>
    <x v="0"/>
    <x v="1"/>
    <m/>
    <n v="2000"/>
    <n v="5660534.0812999997"/>
    <s v="Herick"/>
    <s v="Décharge"/>
    <x v="1"/>
    <s v="CONGO"/>
    <m/>
  </r>
  <r>
    <d v="2016-09-28T00:00:00"/>
    <s v="bureau-airtel pour achat sim "/>
    <x v="0"/>
    <x v="1"/>
    <m/>
    <n v="2000"/>
    <n v="5658534.0812999997"/>
    <s v="Mésange"/>
    <s v="Décharge"/>
    <x v="1"/>
    <m/>
    <m/>
  </r>
  <r>
    <d v="2016-09-28T00:00:00"/>
    <s v="3 sim airtel"/>
    <x v="2"/>
    <x v="2"/>
    <m/>
    <n v="1500"/>
    <n v="5657034.0812999997"/>
    <s v="Mésange"/>
    <s v="Décharge"/>
    <x v="1"/>
    <m/>
    <s v="o"/>
  </r>
  <r>
    <d v="2016-09-28T00:00:00"/>
    <s v="airtel-bureau"/>
    <x v="0"/>
    <x v="1"/>
    <m/>
    <n v="1000"/>
    <n v="5656034.0812999997"/>
    <s v="Mésange"/>
    <s v="Décharge"/>
    <x v="1"/>
    <m/>
    <m/>
  </r>
  <r>
    <d v="2016-09-29T00:00:00"/>
    <s v="Commission sur retrait"/>
    <x v="7"/>
    <x v="2"/>
    <m/>
    <n v="3139"/>
    <n v="5652895.0812999997"/>
    <s v="BCI"/>
    <m/>
    <x v="2"/>
    <s v="CONGO"/>
    <s v="o"/>
  </r>
  <r>
    <d v="2016-09-29T00:00:00"/>
    <s v="Bonus Août-(i23c)"/>
    <x v="10"/>
    <x v="3"/>
    <m/>
    <n v="20000"/>
    <n v="5632895.0812999997"/>
    <s v="Stirve "/>
    <n v="183"/>
    <x v="2"/>
    <s v="CONGO"/>
    <s v="o"/>
  </r>
  <r>
    <d v="2016-09-29T00:00:00"/>
    <s v="Food allowance Perrine pour 7jrs à Ouesso"/>
    <x v="3"/>
    <x v="3"/>
    <m/>
    <n v="35000"/>
    <n v="5597895.0812999997"/>
    <s v="Stirve "/>
    <n v="186"/>
    <x v="2"/>
    <s v="CONGO"/>
    <s v="o"/>
  </r>
  <r>
    <d v="2016-09-29T00:00:00"/>
    <s v="Food allowance 4(II4) pour 10jours (28 sept-07oct)"/>
    <x v="3"/>
    <x v="3"/>
    <m/>
    <n v="100000"/>
    <n v="5497895.0812999997"/>
    <s v="Stirve "/>
    <n v="188"/>
    <x v="2"/>
    <s v="CONGO"/>
    <s v="o"/>
  </r>
  <r>
    <d v="2016-09-29T00:00:00"/>
    <s v="Bonus Août-Mésange"/>
    <x v="10"/>
    <x v="1"/>
    <m/>
    <n v="10000"/>
    <n v="5487895.0812999997"/>
    <s v="Stirve "/>
    <n v="190"/>
    <x v="1"/>
    <s v="CONGO"/>
    <s v="o"/>
  </r>
  <r>
    <d v="2016-09-29T00:00:00"/>
    <s v="Bonus Août-Stirve"/>
    <x v="10"/>
    <x v="0"/>
    <m/>
    <n v="15000"/>
    <n v="5472895.0812999997"/>
    <s v="Stirve "/>
    <n v="192"/>
    <x v="1"/>
    <s v="CONGO"/>
    <m/>
  </r>
  <r>
    <d v="2016-09-29T00:00:00"/>
    <s v="Taxi Bureau-Mongali-Bureau (Rencontre avec le vendeur des CD)"/>
    <x v="0"/>
    <x v="3"/>
    <m/>
    <n v="2000"/>
    <n v="5470895.0812999997"/>
    <s v="i23c"/>
    <s v="Décharge"/>
    <x v="3"/>
    <s v="CONGO"/>
    <s v="ɤ"/>
  </r>
  <r>
    <d v="2016-09-29T00:00:00"/>
    <s v="Taxi Bureau-Mongali-Bureau (Achat des CD)"/>
    <x v="0"/>
    <x v="3"/>
    <m/>
    <n v="2000"/>
    <n v="5468895.0812999997"/>
    <s v="i23c"/>
    <s v="Décharge"/>
    <x v="3"/>
    <s v="CONGO"/>
    <s v="ɤ"/>
  </r>
  <r>
    <d v="2016-09-29T00:00:00"/>
    <s v="Achat Paquet CD Rom"/>
    <x v="6"/>
    <x v="2"/>
    <m/>
    <n v="5000"/>
    <n v="5463895.0812999997"/>
    <s v="i23c"/>
    <s v="Décharge"/>
    <x v="3"/>
    <s v="CONGO"/>
    <s v="ɤ"/>
  </r>
  <r>
    <d v="2016-09-29T00:00:00"/>
    <s v="Taxi PALF/Océan du Nord/Séoul/Transalima (recherche billet pour mission ouesso)"/>
    <x v="0"/>
    <x v="1"/>
    <m/>
    <n v="3500"/>
    <n v="5460395.0812999997"/>
    <s v="Junior"/>
    <s v="Décharge"/>
    <x v="1"/>
    <s v="CONGO"/>
    <m/>
  </r>
  <r>
    <d v="2016-09-29T00:00:00"/>
    <s v="Taxis Transalima (Talangai)/Domicile (recherche billet pour mission ouesso)"/>
    <x v="0"/>
    <x v="1"/>
    <m/>
    <n v="2500"/>
    <n v="5457895.0812999997"/>
    <s v="Junior"/>
    <s v="Décharge"/>
    <x v="1"/>
    <s v="CONGO"/>
    <m/>
  </r>
  <r>
    <d v="2016-09-29T00:00:00"/>
    <s v="Ration journalière pendant la mission à Ouesso"/>
    <x v="3"/>
    <x v="1"/>
    <m/>
    <n v="5000"/>
    <n v="5452895.0812999997"/>
    <s v="Junior"/>
    <s v="Décharge"/>
    <x v="1"/>
    <s v="CONGO"/>
    <s v="o"/>
  </r>
  <r>
    <d v="2016-09-29T00:00:00"/>
    <s v="Taxi Maison-Bureau"/>
    <x v="0"/>
    <x v="4"/>
    <m/>
    <n v="1000"/>
    <n v="5451895.0812999997"/>
    <s v="Evariste"/>
    <s v="Décharge"/>
    <x v="1"/>
    <s v="CONGO"/>
    <s v="ɤ"/>
  </r>
  <r>
    <d v="2016-09-29T00:00:00"/>
    <s v="Taxi Bureau-ESTV"/>
    <x v="0"/>
    <x v="4"/>
    <m/>
    <n v="1000"/>
    <n v="5450895.0812999997"/>
    <s v="Evariste"/>
    <s v="Décharge"/>
    <x v="1"/>
    <s v="CONGO"/>
    <s v="ɤ"/>
  </r>
  <r>
    <d v="2016-09-29T00:00:00"/>
    <s v="Taxi ESTV-Bureau"/>
    <x v="0"/>
    <x v="4"/>
    <m/>
    <n v="1000"/>
    <n v="5449895.0812999997"/>
    <s v="Evariste"/>
    <s v="Décharge"/>
    <x v="1"/>
    <s v="CONGO"/>
    <s v="ɤ"/>
  </r>
  <r>
    <d v="2016-09-29T00:00:00"/>
    <s v="Taxi Bureau-Maison"/>
    <x v="0"/>
    <x v="4"/>
    <m/>
    <n v="1000"/>
    <n v="5448895.0812999997"/>
    <s v="Evariste"/>
    <s v="Décharge"/>
    <x v="1"/>
    <s v="CONGO"/>
    <s v="ɤ"/>
  </r>
  <r>
    <d v="2016-09-29T00:00:00"/>
    <s v="Hotel /quartier du port"/>
    <x v="0"/>
    <x v="3"/>
    <m/>
    <n v="500"/>
    <n v="5448395.0812999997"/>
    <s v="i73x"/>
    <s v="Décharge"/>
    <x v="3"/>
    <s v="CONGO"/>
    <m/>
  </r>
  <r>
    <d v="2016-09-29T00:00:00"/>
    <s v="Quartier du port/resto- cubano"/>
    <x v="0"/>
    <x v="3"/>
    <m/>
    <n v="1500"/>
    <n v="5446895.0812999997"/>
    <s v="i73x"/>
    <s v="Décharge"/>
    <x v="3"/>
    <s v="CONGO"/>
    <m/>
  </r>
  <r>
    <d v="2016-09-29T00:00:00"/>
    <s v="5 fromages+ pains &amp; jus: 2 cibles ET AUTRE"/>
    <x v="11"/>
    <x v="3"/>
    <m/>
    <n v="5000"/>
    <n v="5441895.0812999997"/>
    <s v="i73x"/>
    <s v="oui"/>
    <x v="3"/>
    <s v="CONGO"/>
    <s v="o"/>
  </r>
  <r>
    <d v="2016-09-29T00:00:00"/>
    <s v="Repas cible"/>
    <x v="11"/>
    <x v="3"/>
    <m/>
    <n v="5000"/>
    <n v="5436895.0812999997"/>
    <s v="i73x"/>
    <s v="Décharge"/>
    <x v="3"/>
    <s v="CONGO"/>
    <m/>
  </r>
  <r>
    <d v="2016-09-29T00:00:00"/>
    <s v="Restaurant Bar/Hotel"/>
    <x v="0"/>
    <x v="3"/>
    <m/>
    <n v="500"/>
    <n v="5436395.0812999997"/>
    <s v="i73x"/>
    <s v="Décharge"/>
    <x v="3"/>
    <s v="CONGO"/>
    <m/>
  </r>
  <r>
    <d v="2016-09-29T00:00:00"/>
    <s v="Hotel /place rouge"/>
    <x v="0"/>
    <x v="3"/>
    <m/>
    <n v="500"/>
    <n v="5435895.0812999997"/>
    <s v="i73x"/>
    <s v="Décharge"/>
    <x v="3"/>
    <s v="CONGO"/>
    <m/>
  </r>
  <r>
    <d v="2016-09-29T00:00:00"/>
    <s v="place rouge/hotel"/>
    <x v="0"/>
    <x v="3"/>
    <m/>
    <n v="500"/>
    <n v="5435395.0812999997"/>
    <s v="i73x"/>
    <s v="Décharge"/>
    <x v="3"/>
    <s v="CONGO"/>
    <m/>
  </r>
  <r>
    <d v="2016-09-29T00:00:00"/>
    <s v="174,74l Diesel du pickup loué pour opération Ouesso"/>
    <x v="0"/>
    <x v="7"/>
    <m/>
    <n v="64000"/>
    <n v="5371395.0812999997"/>
    <s v="Perrine Odier"/>
    <s v="oui "/>
    <x v="3"/>
    <s v="CONGO"/>
    <s v="o"/>
  </r>
  <r>
    <d v="2016-09-29T00:00:00"/>
    <s v="location pickup à Brazzaville pour Ouesso "/>
    <x v="0"/>
    <x v="0"/>
    <m/>
    <n v="400000"/>
    <n v="4971395.0812999997"/>
    <s v="Perrine Odier"/>
    <s v="oui "/>
    <x v="3"/>
    <s v="CONGO"/>
    <s v="o"/>
  </r>
  <r>
    <d v="2016-09-29T00:00:00"/>
    <s v="péages poste de DJIRI et ODZIBA (pour aller sur Ouesso)"/>
    <x v="12"/>
    <x v="0"/>
    <m/>
    <n v="2000"/>
    <n v="4969395.0812999997"/>
    <s v="Perrine Odier"/>
    <s v="29482 &amp; 92924"/>
    <x v="3"/>
    <s v="CONGO"/>
    <s v="o"/>
  </r>
  <r>
    <d v="2016-09-29T00:00:00"/>
    <s v="Bonus gendarmerie x 10 à Ouesso"/>
    <x v="10"/>
    <x v="7"/>
    <m/>
    <n v="100000"/>
    <n v="4869395.0812999997"/>
    <s v="Perrine Odier"/>
    <m/>
    <x v="3"/>
    <s v="CONGO"/>
    <s v="o"/>
  </r>
  <r>
    <d v="2016-09-29T00:00:00"/>
    <s v="Taxis: bureau-Cfao pour se renseigner sur la location d'un véhicule pour Ouesso"/>
    <x v="0"/>
    <x v="1"/>
    <m/>
    <n v="1000"/>
    <n v="4868395.0812999997"/>
    <s v="Mésange"/>
    <s v="Décharge"/>
    <x v="1"/>
    <s v="CONGO"/>
    <m/>
  </r>
  <r>
    <d v="2016-09-29T00:00:00"/>
    <s v="Taxis: Cfao-COM services pour la meme raison"/>
    <x v="0"/>
    <x v="1"/>
    <m/>
    <n v="1000"/>
    <n v="4867395.0812999997"/>
    <s v="Mésange"/>
    <s v="Décharge"/>
    <x v="1"/>
    <s v="CONGO"/>
    <m/>
  </r>
  <r>
    <d v="2016-09-29T00:00:00"/>
    <s v="Taxi: com services-bureau"/>
    <x v="0"/>
    <x v="1"/>
    <m/>
    <n v="1000"/>
    <n v="4866395.0812999997"/>
    <s v="Mésange"/>
    <s v="Décharge"/>
    <x v="1"/>
    <s v="CONGO"/>
    <m/>
  </r>
  <r>
    <d v="2016-09-29T00:00:00"/>
    <s v="Domicile -gare ocean du Nord pour mission d’ OYO"/>
    <x v="0"/>
    <x v="3"/>
    <m/>
    <n v="1000"/>
    <n v="4865395.0812999997"/>
    <s v="i55c"/>
    <s v="Décharge"/>
    <x v="3"/>
    <s v="CONGO"/>
    <m/>
  </r>
  <r>
    <d v="2016-09-29T00:00:00"/>
    <s v="Gare oyo-Hotel 3A"/>
    <x v="0"/>
    <x v="3"/>
    <m/>
    <n v="1000"/>
    <n v="4864395.0812999997"/>
    <s v="i55c"/>
    <s v="Décharge"/>
    <x v="3"/>
    <s v="CONGO"/>
    <m/>
  </r>
  <r>
    <d v="2016-09-29T00:00:00"/>
    <s v="Taxi Domicile-Bureau"/>
    <x v="0"/>
    <x v="1"/>
    <m/>
    <n v="1000"/>
    <n v="4863395.0812999997"/>
    <s v="Herick"/>
    <s v="Décharge"/>
    <x v="1"/>
    <s v="CONGO"/>
    <m/>
  </r>
  <r>
    <d v="2016-09-29T00:00:00"/>
    <s v="Food pendant le voyage pour Ouesso"/>
    <x v="3"/>
    <x v="1"/>
    <m/>
    <n v="5000"/>
    <n v="4858395.0812999997"/>
    <s v="Herick"/>
    <s v="Décharge"/>
    <x v="1"/>
    <s v="CONGO"/>
    <m/>
  </r>
  <r>
    <d v="2016-09-30T00:00:00"/>
    <s v="Frais de tenue de compte"/>
    <x v="7"/>
    <x v="2"/>
    <m/>
    <n v="5242"/>
    <n v="4853153.0812999997"/>
    <s v="UBA"/>
    <n v="109"/>
    <x v="2"/>
    <s v="CONGO"/>
    <s v="o"/>
  </r>
  <r>
    <d v="2016-09-30T00:00:00"/>
    <s v="Gain sur instrument de trésorie"/>
    <x v="15"/>
    <x v="2"/>
    <n v="1"/>
    <m/>
    <n v="4853154.0812999997"/>
    <s v="UBA"/>
    <n v="110"/>
    <x v="2"/>
    <s v="CONGO"/>
    <m/>
  </r>
  <r>
    <d v="2016-09-30T00:00:00"/>
    <s v="Virement WCS CONGO (remboursemt)"/>
    <x v="15"/>
    <x v="8"/>
    <n v="5846748"/>
    <m/>
    <n v="10699902.0813"/>
    <s v="BCI"/>
    <m/>
    <x v="4"/>
    <s v="CONGO"/>
    <s v="o"/>
  </r>
  <r>
    <d v="2016-09-30T00:00:00"/>
    <s v="Achat crédits électro Airtel &lt;i73x&gt;et Herick"/>
    <x v="2"/>
    <x v="2"/>
    <m/>
    <n v="4000"/>
    <n v="10695902.0813"/>
    <s v="Stirve "/>
    <s v="Décharge"/>
    <x v="1"/>
    <s v="CONGO"/>
    <s v="o"/>
  </r>
  <r>
    <d v="2016-09-30T00:00:00"/>
    <s v="Ration journalière pendant la mission à Ouesso"/>
    <x v="3"/>
    <x v="1"/>
    <m/>
    <n v="5000"/>
    <n v="10690902.0813"/>
    <s v="Junior"/>
    <s v="Décharge"/>
    <x v="1"/>
    <s v="CONGO"/>
    <s v="o"/>
  </r>
  <r>
    <d v="2016-09-30T00:00:00"/>
    <s v="Achat antidouleur (Tracedol)-Junior (Mission à Ouesso)"/>
    <x v="8"/>
    <x v="5"/>
    <m/>
    <n v="4275"/>
    <n v="10686627.0813"/>
    <s v="Junior"/>
    <s v="Décharge"/>
    <x v="1"/>
    <s v="CONGO"/>
    <m/>
  </r>
  <r>
    <d v="2016-09-30T00:00:00"/>
    <s v="Taxis Hotel/Gendarmerie"/>
    <x v="0"/>
    <x v="1"/>
    <m/>
    <n v="1500"/>
    <n v="10685127.0813"/>
    <s v="Junior"/>
    <s v="Décharge"/>
    <x v="1"/>
    <s v="CONGO"/>
    <m/>
  </r>
  <r>
    <d v="2016-09-30T00:00:00"/>
    <s v="Taxis Hotel/Resto/Hotel"/>
    <x v="0"/>
    <x v="1"/>
    <m/>
    <n v="1500"/>
    <n v="10683627.0813"/>
    <s v="Junior"/>
    <s v="Décharge"/>
    <x v="1"/>
    <s v="CONGO"/>
    <m/>
  </r>
  <r>
    <d v="2016-09-30T00:00:00"/>
    <s v="Taxi Maison-Bureau"/>
    <x v="0"/>
    <x v="4"/>
    <m/>
    <n v="1000"/>
    <n v="10682627.0813"/>
    <s v="Evariste"/>
    <s v="Décharge"/>
    <x v="1"/>
    <s v="CONGO"/>
    <s v="ɤ"/>
  </r>
  <r>
    <d v="2016-09-30T00:00:00"/>
    <s v="Taxi Bureau-ESTV"/>
    <x v="0"/>
    <x v="4"/>
    <m/>
    <n v="1000"/>
    <n v="10681627.0813"/>
    <s v="Evariste"/>
    <s v="Décharge"/>
    <x v="1"/>
    <s v="CONGO"/>
    <s v="ɤ"/>
  </r>
  <r>
    <d v="2016-09-30T00:00:00"/>
    <s v="Taxi ESTV-Maison"/>
    <x v="0"/>
    <x v="4"/>
    <m/>
    <n v="1000"/>
    <n v="10680627.0813"/>
    <s v="Evariste"/>
    <s v="Décharge"/>
    <x v="1"/>
    <s v="CONGO"/>
    <s v="ɤ"/>
  </r>
  <r>
    <d v="2016-09-30T00:00:00"/>
    <s v="Hotel - WILCIA / 4 NUITEES 4(II4) à Ouesso"/>
    <x v="3"/>
    <x v="3"/>
    <m/>
    <n v="60000"/>
    <n v="10620627.0813"/>
    <s v="i73x"/>
    <n v="67"/>
    <x v="3"/>
    <s v="CONGO"/>
    <s v="o"/>
  </r>
  <r>
    <d v="2016-09-30T00:00:00"/>
    <s v="Hotel  wilcia/ Hotel Casima "/>
    <x v="0"/>
    <x v="3"/>
    <m/>
    <n v="500"/>
    <n v="10620127.0813"/>
    <s v="i73x"/>
    <s v="Décharge"/>
    <x v="3"/>
    <s v="CONGO"/>
    <m/>
  </r>
  <r>
    <d v="2016-09-30T00:00:00"/>
    <s v="Hotel Casima/ patisserie"/>
    <x v="0"/>
    <x v="3"/>
    <m/>
    <n v="1000"/>
    <n v="10619127.0813"/>
    <s v="i73x"/>
    <s v="Décharge"/>
    <x v="3"/>
    <s v="CONGO"/>
    <m/>
  </r>
  <r>
    <d v="2016-09-30T00:00:00"/>
    <s v="Hotel Casima:dernier Repas"/>
    <x v="11"/>
    <x v="3"/>
    <m/>
    <n v="4000"/>
    <n v="10615127.0813"/>
    <s v="i73x"/>
    <s v="Décharge"/>
    <x v="3"/>
    <s v="CONGO"/>
    <m/>
  </r>
  <r>
    <d v="2016-09-30T00:00:00"/>
    <s v="Cplmt frais voy Ouesso-Owando &lt;i73x&gt; et 4(II4)"/>
    <x v="0"/>
    <x v="3"/>
    <m/>
    <n v="10000"/>
    <n v="10605127.0813"/>
    <s v="i73x"/>
    <s v="Décharge"/>
    <x v="3"/>
    <s v="CONGO"/>
    <m/>
  </r>
  <r>
    <d v="2016-09-30T00:00:00"/>
    <s v="Chauffeur 50 000 pour service de conduite"/>
    <x v="0"/>
    <x v="7"/>
    <m/>
    <n v="50000"/>
    <n v="10555127.0813"/>
    <s v="Perrine Odier"/>
    <s v="Décharge"/>
    <x v="3"/>
    <s v="CONGO"/>
    <m/>
  </r>
  <r>
    <d v="2016-09-30T00:00:00"/>
    <s v="Carburant gendarmerie Ouesso pour opération "/>
    <x v="0"/>
    <x v="7"/>
    <m/>
    <n v="25000"/>
    <n v="10530127.0813"/>
    <s v="Perrine Odier"/>
    <m/>
    <x v="3"/>
    <s v="CONGO"/>
    <s v="o"/>
  </r>
  <r>
    <d v="2016-09-30T00:00:00"/>
    <s v="Communication GSM Gendarmerie Ouesso"/>
    <x v="2"/>
    <x v="7"/>
    <m/>
    <n v="25000"/>
    <n v="10505127.0813"/>
    <s v="Perrine Odier"/>
    <m/>
    <x v="3"/>
    <s v="CONGO"/>
    <s v="o"/>
  </r>
  <r>
    <d v="2016-09-30T00:00:00"/>
    <s v="Hotel Casima pour 1 nuit agent PALF (Investigateur)"/>
    <x v="3"/>
    <x v="7"/>
    <m/>
    <n v="30000"/>
    <n v="10475127.0813"/>
    <s v="Perrine Odier"/>
    <n v="7"/>
    <x v="3"/>
    <s v="CONGO"/>
    <s v="o"/>
  </r>
  <r>
    <d v="2016-09-30T00:00:00"/>
    <s v="Hotel 1 nuitée pour agent PALF (Investigateur)"/>
    <x v="3"/>
    <x v="7"/>
    <m/>
    <n v="10000"/>
    <n v="10465127.0813"/>
    <s v="Perrine Odier"/>
    <s v="décharge"/>
    <x v="3"/>
    <s v="CONGO"/>
    <s v="o"/>
  </r>
  <r>
    <d v="2016-09-30T00:00:00"/>
    <s v="Taxi:bureau-bureau lusaka pour depot courrier"/>
    <x v="0"/>
    <x v="1"/>
    <m/>
    <n v="1000"/>
    <n v="10464127.0813"/>
    <s v="Mésange"/>
    <s v="Décharge"/>
    <x v="1"/>
    <s v="CONGO"/>
    <m/>
  </r>
  <r>
    <d v="2016-09-30T00:00:00"/>
    <s v="Taxi: lusaka-inspection du travail"/>
    <x v="0"/>
    <x v="1"/>
    <m/>
    <n v="1000"/>
    <n v="10463127.0813"/>
    <s v="Mésange"/>
    <s v="Décharge"/>
    <x v="1"/>
    <s v="CONGO"/>
    <m/>
  </r>
  <r>
    <d v="2016-09-30T00:00:00"/>
    <s v="Taxi: inspection-bureau"/>
    <x v="0"/>
    <x v="1"/>
    <m/>
    <n v="1000"/>
    <n v="10462127.0813"/>
    <s v="Mésange"/>
    <s v="Décharge"/>
    <x v="1"/>
    <s v="CONGO"/>
    <m/>
  </r>
  <r>
    <d v="2016-09-30T00:00:00"/>
    <s v="Hotel3A-Port d' Oyo-Hotel3A pour investigation"/>
    <x v="0"/>
    <x v="3"/>
    <m/>
    <n v="2000"/>
    <n v="10460127.0813"/>
    <s v="i55c"/>
    <s v="Décharge"/>
    <x v="3"/>
    <s v="CONGO"/>
    <s v="o"/>
  </r>
  <r>
    <d v="2016-09-30T00:00:00"/>
    <s v="Achat nourriture + Boisson pour les informateur du port d’ oyo"/>
    <x v="11"/>
    <x v="3"/>
    <m/>
    <n v="3500"/>
    <n v="10456627.0813"/>
    <s v="i55c"/>
    <s v="Décharge"/>
    <x v="3"/>
    <s v="CONGO"/>
    <s v="o"/>
  </r>
  <r>
    <d v="2016-09-30T00:00:00"/>
    <s v="Food allowance(Herick, pour un jour à Ouesso)"/>
    <x v="3"/>
    <x v="1"/>
    <m/>
    <n v="5000"/>
    <n v="10451627.0813"/>
    <s v="Herick"/>
    <s v="Décharge"/>
    <x v="1"/>
    <s v="CONGO"/>
    <m/>
  </r>
  <r>
    <d v="2016-09-30T00:00:00"/>
    <s v=" Taxi voyage  Ouesso Owando après l'opération &lt;i73x&gt; et 4(II4)"/>
    <x v="0"/>
    <x v="3"/>
    <m/>
    <n v="50000"/>
    <n v="10401627.0813"/>
    <s v="Herick"/>
    <s v="Décharge"/>
    <x v="2"/>
    <s v="CONGO"/>
    <m/>
  </r>
  <r>
    <d v="2016-09-30T00:00:00"/>
    <s v="Taxi Hôtel-station puma"/>
    <x v="0"/>
    <x v="1"/>
    <m/>
    <n v="500"/>
    <n v="10401127.0813"/>
    <s v="Herick"/>
    <s v="Décharge"/>
    <x v="1"/>
    <s v="CONGO"/>
    <m/>
  </r>
  <r>
    <d v="2016-10-01T00:00:00"/>
    <s v="Taxis Maison-Bureau-Maison: urgence mission Ouesso &amp; Oyo"/>
    <x v="0"/>
    <x v="0"/>
    <m/>
    <n v="4000"/>
    <n v="10397127.0813"/>
    <s v="Stirve "/>
    <s v="Décharge"/>
    <x v="1"/>
    <s v="CONGO"/>
    <s v="ɣ"/>
  </r>
  <r>
    <d v="2016-10-01T00:00:00"/>
    <s v="Groupe Charden Farell-Oyo(i55c)"/>
    <x v="4"/>
    <x v="2"/>
    <m/>
    <n v="3200"/>
    <n v="10393927.0813"/>
    <s v="Stirve "/>
    <s v="163/GCF"/>
    <x v="2"/>
    <s v="CONGO"/>
    <s v="o"/>
  </r>
  <r>
    <d v="2016-10-01T00:00:00"/>
    <s v="Groupe Charden Farell-Oyo(i55c)"/>
    <x v="4"/>
    <x v="2"/>
    <m/>
    <n v="10400"/>
    <n v="10383527.0813"/>
    <s v="Stirve "/>
    <s v="201/GCF"/>
    <x v="2"/>
    <s v="CONGO"/>
    <s v="o"/>
  </r>
  <r>
    <d v="2016-10-01T00:00:00"/>
    <s v="Taxi à Ouesso, hôtel-Gendarmerie"/>
    <x v="0"/>
    <x v="1"/>
    <m/>
    <n v="500"/>
    <n v="10383027.0813"/>
    <s v="Herick"/>
    <s v="Décharge"/>
    <x v="1"/>
    <s v="CONGO"/>
    <s v="ɣ"/>
  </r>
  <r>
    <d v="2016-10-01T00:00:00"/>
    <s v="Taxi à Ouesso, Gendarmerie-croissanterie pour acheter des gâteaux"/>
    <x v="0"/>
    <x v="1"/>
    <m/>
    <n v="500"/>
    <n v="10382527.0813"/>
    <s v="Herick"/>
    <s v="Décharge"/>
    <x v="1"/>
    <s v="CONGO"/>
    <s v="ɣ"/>
  </r>
  <r>
    <d v="2016-10-01T00:00:00"/>
    <s v="Food allowance Mission Ouesso du 1er au 11 octobre 2016-Herick"/>
    <x v="3"/>
    <x v="1"/>
    <m/>
    <n v="55000"/>
    <n v="10327527.0813"/>
    <s v="Herick"/>
    <s v="Décharge"/>
    <x v="1"/>
    <s v="CONGO"/>
    <s v="o"/>
  </r>
  <r>
    <d v="2016-10-01T00:00:00"/>
    <s v="Ration des agents Eaux et Forêts à Ouesso"/>
    <x v="8"/>
    <x v="1"/>
    <m/>
    <n v="2000"/>
    <n v="10325527.0813"/>
    <s v="Herick"/>
    <s v="Décharge"/>
    <x v="1"/>
    <s v="CONGO"/>
    <s v="o"/>
  </r>
  <r>
    <d v="2016-10-01T00:00:00"/>
    <s v="Taxi à Ouesso, gendarmerie-Hôtel"/>
    <x v="0"/>
    <x v="1"/>
    <m/>
    <n v="750"/>
    <n v="10324777.0813"/>
    <s v="Herick"/>
    <s v="Décharge"/>
    <x v="1"/>
    <s v="CONGO"/>
    <s v="ɣ"/>
  </r>
  <r>
    <d v="2016-10-01T00:00:00"/>
    <s v="Hotel3A-Port d' Oyo-Gare ocean Oyo-Hotel3A pour investigation"/>
    <x v="0"/>
    <x v="3"/>
    <m/>
    <n v="3000"/>
    <n v="10321777.0813"/>
    <s v="i55c"/>
    <s v="Décharge"/>
    <x v="3"/>
    <s v="CONGO"/>
    <s v="ɣ"/>
  </r>
  <r>
    <d v="2016-10-01T00:00:00"/>
    <s v="Hotel l3A Oyo -Restaurant -Hotel 3A oyo pour  Trust Bulding"/>
    <x v="0"/>
    <x v="3"/>
    <m/>
    <n v="2000"/>
    <n v="10319777.0813"/>
    <s v="i55c"/>
    <s v="Décharge"/>
    <x v="3"/>
    <s v="CONGO"/>
    <s v="ɣ"/>
  </r>
  <r>
    <d v="2016-10-01T00:00:00"/>
    <s v="Achat boisson + nourriture"/>
    <x v="11"/>
    <x v="3"/>
    <m/>
    <n v="7500"/>
    <n v="10312277.0813"/>
    <s v="i55c"/>
    <s v="Décharge"/>
    <x v="3"/>
    <s v="CONGO"/>
    <s v="o"/>
  </r>
  <r>
    <d v="2016-10-01T00:00:00"/>
    <s v=" Deux chambres Hotel OWANDO pour  1 nuitée i73x et 4(II4)"/>
    <x v="3"/>
    <x v="3"/>
    <m/>
    <n v="30000"/>
    <n v="10282277.0813"/>
    <s v="i73x"/>
    <s v="223 &amp; 224"/>
    <x v="5"/>
    <s v="CONGO"/>
    <s v="o"/>
  </r>
  <r>
    <d v="2016-10-01T00:00:00"/>
    <s v="Voyage Owando-Oyo i73x et 4(II4)"/>
    <x v="0"/>
    <x v="3"/>
    <m/>
    <n v="24000"/>
    <n v="10258277.0813"/>
    <s v="i73x"/>
    <s v="Décharge"/>
    <x v="5"/>
    <s v="CONGO"/>
    <s v="ɣ"/>
  </r>
  <r>
    <d v="2016-10-01T00:00:00"/>
    <s v=" Deux chambres chambre Hotel OYO pour  1 nuitée i73x et 4(II4)"/>
    <x v="3"/>
    <x v="3"/>
    <m/>
    <n v="27000"/>
    <n v="10231277.0813"/>
    <s v="i73x"/>
    <s v="Décharge"/>
    <x v="5"/>
    <s v="CONGO"/>
    <s v="o"/>
  </r>
  <r>
    <d v="2016-10-01T00:00:00"/>
    <s v="Voyage OYO-Brazzaville i73x et 4(II4)"/>
    <x v="0"/>
    <x v="3"/>
    <m/>
    <n v="20000"/>
    <n v="10211277.0813"/>
    <s v="i73x"/>
    <s v="Décharge"/>
    <x v="5"/>
    <s v="CONGO"/>
    <s v="ɣ"/>
  </r>
  <r>
    <d v="2016-10-01T00:00:00"/>
    <s v="Taxis Gare routiere Mikalou-Bureau - maison"/>
    <x v="0"/>
    <x v="3"/>
    <m/>
    <n v="3000"/>
    <n v="10208277.0813"/>
    <s v="i73x"/>
    <s v="Décharge"/>
    <x v="5"/>
    <s v="CONGO"/>
    <s v="ɣ"/>
  </r>
  <r>
    <d v="2016-10-01T00:00:00"/>
    <s v="Ration journalière"/>
    <x v="3"/>
    <x v="1"/>
    <m/>
    <n v="5000"/>
    <n v="10203277.0813"/>
    <s v="Junior"/>
    <s v="Décharge"/>
    <x v="1"/>
    <s v="CONGO"/>
    <s v="ɣ"/>
  </r>
  <r>
    <d v="2016-10-01T00:00:00"/>
    <s v="Hotel/Resto/Hotel"/>
    <x v="0"/>
    <x v="1"/>
    <m/>
    <n v="1000"/>
    <n v="10202277.0813"/>
    <s v="Junior"/>
    <s v="Décharge"/>
    <x v="1"/>
    <s v="CONGO"/>
    <s v="ɣ"/>
  </r>
  <r>
    <d v="2016-10-02T00:00:00"/>
    <s v="Taxis Maison-Bureau-TAF-Centre ville-Maison: urgence Perrine &amp; soumission chèque à Berthin"/>
    <x v="0"/>
    <x v="0"/>
    <m/>
    <n v="6500"/>
    <n v="10195777.0813"/>
    <s v="Stirve "/>
    <s v="Décharge"/>
    <x v="1"/>
    <s v="CONGO"/>
    <s v="ɤ"/>
  </r>
  <r>
    <d v="2016-10-02T00:00:00"/>
    <s v="Taxi à ouesso hôtel-Gendarmerie"/>
    <x v="0"/>
    <x v="1"/>
    <m/>
    <n v="500"/>
    <n v="10195277.0813"/>
    <s v="Herick"/>
    <s v="Décharge"/>
    <x v="1"/>
    <s v="CONGO"/>
    <s v="ɣ"/>
  </r>
  <r>
    <d v="2016-10-02T00:00:00"/>
    <s v="Taxi à ouesso gendarmerie-Hôtel"/>
    <x v="0"/>
    <x v="1"/>
    <m/>
    <n v="500"/>
    <n v="10194777.0813"/>
    <s v="Herick"/>
    <s v="Décharge"/>
    <x v="1"/>
    <s v="CONGO"/>
    <s v="ɣ"/>
  </r>
  <r>
    <d v="2016-10-02T00:00:00"/>
    <s v="Hotel3A-gare ocean Oyo-Hotel3A"/>
    <x v="0"/>
    <x v="3"/>
    <m/>
    <n v="2000"/>
    <n v="10192777.0813"/>
    <s v="i55c"/>
    <s v="Décharge"/>
    <x v="3"/>
    <s v="CONGO"/>
    <s v="ɣ"/>
  </r>
  <r>
    <d v="2016-10-02T00:00:00"/>
    <s v="Transfert  Credit telephonique a l'informateur Blanco et au fournisseur  d'Ivoire grace"/>
    <x v="11"/>
    <x v="3"/>
    <m/>
    <n v="2000"/>
    <n v="10190777.0813"/>
    <s v="i55c"/>
    <s v="Décharge"/>
    <x v="3"/>
    <s v="CONGO"/>
    <s v="o"/>
  </r>
  <r>
    <d v="2016-10-02T00:00:00"/>
    <s v="Achat nourriture + Boisson pour le trafiquant Chily"/>
    <x v="11"/>
    <x v="3"/>
    <m/>
    <n v="8500"/>
    <n v="10182277.0813"/>
    <s v="i55c"/>
    <s v="Décharge"/>
    <x v="3"/>
    <s v="CONGO"/>
    <s v="o"/>
  </r>
  <r>
    <d v="2016-10-02T00:00:00"/>
    <s v="Ration journalière"/>
    <x v="3"/>
    <x v="1"/>
    <m/>
    <n v="5000"/>
    <n v="10177277.0813"/>
    <s v="Junior"/>
    <s v="Décharge"/>
    <x v="1"/>
    <s v="CONGO"/>
    <s v="ɣ"/>
  </r>
  <r>
    <d v="2016-10-02T00:00:00"/>
    <s v="Hotel/Gendarmerie"/>
    <x v="0"/>
    <x v="1"/>
    <m/>
    <n v="1000"/>
    <n v="10176277.0813"/>
    <s v="Junior"/>
    <s v="Décharge"/>
    <x v="1"/>
    <s v="CONGO"/>
    <s v="ɣ"/>
  </r>
  <r>
    <d v="2016-10-02T00:00:00"/>
    <s v="Hotel/Resto/Hotel"/>
    <x v="0"/>
    <x v="1"/>
    <m/>
    <n v="1000"/>
    <n v="10175277.0813"/>
    <s v="Junior"/>
    <s v="Décharge"/>
    <x v="1"/>
    <s v="CONGO"/>
    <s v="ɣ"/>
  </r>
  <r>
    <d v="2016-10-03T00:00:00"/>
    <s v="AGIOS DU 31/08/16 AU 30/09/16"/>
    <x v="7"/>
    <x v="2"/>
    <m/>
    <n v="3555"/>
    <n v="10171722.0813"/>
    <s v="BCI"/>
    <s v="Relevé"/>
    <x v="2"/>
    <s v="CONGO"/>
    <s v="o"/>
  </r>
  <r>
    <d v="2016-10-03T00:00:00"/>
    <s v="Frais retrait chq n°3592779"/>
    <x v="7"/>
    <x v="2"/>
    <m/>
    <n v="3139"/>
    <n v="10168583.0813"/>
    <s v="BCI"/>
    <s v="Relevé"/>
    <x v="2"/>
    <s v="CONGO"/>
    <s v="o"/>
  </r>
  <r>
    <d v="2016-10-03T00:00:00"/>
    <s v="Taxis Bureau-BCI-Bureau: retrait petty cash PALF à BCI"/>
    <x v="0"/>
    <x v="0"/>
    <m/>
    <n v="2000"/>
    <n v="10166583.0813"/>
    <s v="Stirve "/>
    <s v="Décharge"/>
    <x v="1"/>
    <s v="CONGO"/>
    <s v="ɤ"/>
  </r>
  <r>
    <d v="2016-10-03T00:00:00"/>
    <s v="Bonus Août-i73x"/>
    <x v="10"/>
    <x v="3"/>
    <m/>
    <n v="15000"/>
    <n v="10151583.0813"/>
    <s v="Stirve "/>
    <n v="194"/>
    <x v="3"/>
    <s v="CONGO"/>
    <s v="o"/>
  </r>
  <r>
    <d v="2016-10-03T00:00:00"/>
    <s v="Bonus opération Ivoire à Ouesso-i73x"/>
    <x v="10"/>
    <x v="3"/>
    <m/>
    <n v="150000"/>
    <n v="10001583.0813"/>
    <s v="Stirve "/>
    <n v="195"/>
    <x v="3"/>
    <s v="CONGO"/>
    <s v="o"/>
  </r>
  <r>
    <d v="2016-10-03T00:00:00"/>
    <s v="Honoraires de consultation Septembre-i23c"/>
    <x v="13"/>
    <x v="2"/>
    <m/>
    <n v="180000"/>
    <n v="9821583.0812999997"/>
    <s v="Stirve "/>
    <s v=".02/2016"/>
    <x v="3"/>
    <s v="CONGO"/>
    <s v="o"/>
  </r>
  <r>
    <d v="2016-10-03T00:00:00"/>
    <s v="Taxi Bureau-Mongali-Bureau-Mongali-Bureau (2 tours successifs pour rencontrer Amara Abdoulaye)"/>
    <x v="0"/>
    <x v="3"/>
    <m/>
    <n v="3000"/>
    <n v="9818583.0812999997"/>
    <s v="i23c"/>
    <s v="Décharge"/>
    <x v="3"/>
    <s v="CONGO"/>
    <s v="ɣ"/>
  </r>
  <r>
    <d v="2016-10-03T00:00:00"/>
    <s v="Maison-Bureau"/>
    <x v="0"/>
    <x v="4"/>
    <m/>
    <n v="1000"/>
    <n v="9817583.0812999997"/>
    <s v="Evariste"/>
    <s v="Décharge"/>
    <x v="3"/>
    <s v="CONGO"/>
    <s v="ɣ"/>
  </r>
  <r>
    <d v="2016-10-03T00:00:00"/>
    <s v="Bureau-Top TV"/>
    <x v="0"/>
    <x v="4"/>
    <m/>
    <n v="1000"/>
    <n v="9816583.0812999997"/>
    <s v="Evariste"/>
    <s v="Décharge"/>
    <x v="3"/>
    <s v="CONGO"/>
    <s v="ɣ"/>
  </r>
  <r>
    <d v="2016-10-03T00:00:00"/>
    <s v="Top TV-Radio librté"/>
    <x v="0"/>
    <x v="4"/>
    <m/>
    <n v="1000"/>
    <n v="9815583.0812999997"/>
    <s v="Evariste"/>
    <s v="Décharge"/>
    <x v="3"/>
    <s v="CONGO"/>
    <s v="ɣ"/>
  </r>
  <r>
    <d v="2016-10-03T00:00:00"/>
    <s v="Radio liberté-MN TV"/>
    <x v="0"/>
    <x v="4"/>
    <m/>
    <n v="1000"/>
    <n v="9814583.0812999997"/>
    <s v="Evariste"/>
    <s v="Décharge"/>
    <x v="3"/>
    <s v="CONGO"/>
    <s v="ɣ"/>
  </r>
  <r>
    <d v="2016-10-03T00:00:00"/>
    <s v="MN TV-ES TV"/>
    <x v="0"/>
    <x v="4"/>
    <m/>
    <n v="1000"/>
    <n v="9813583.0812999997"/>
    <s v="Evariste"/>
    <s v="Décharge"/>
    <x v="3"/>
    <s v="CONGO"/>
    <s v="ɣ"/>
  </r>
  <r>
    <d v="2016-10-03T00:00:00"/>
    <s v="ES TV-Bureau"/>
    <x v="0"/>
    <x v="4"/>
    <m/>
    <n v="1000"/>
    <n v="9812583.0812999997"/>
    <s v="Evariste"/>
    <s v="Décharge"/>
    <x v="3"/>
    <s v="CONGO"/>
    <s v="ɣ"/>
  </r>
  <r>
    <d v="2016-10-03T00:00:00"/>
    <s v="Bureau-Maison"/>
    <x v="0"/>
    <x v="4"/>
    <m/>
    <n v="1000"/>
    <n v="9811583.0812999997"/>
    <s v="Evariste"/>
    <s v="Décharge"/>
    <x v="3"/>
    <s v="CONGO"/>
    <s v="ɣ"/>
  </r>
  <r>
    <d v="2016-10-03T00:00:00"/>
    <s v="Taxi, à ouesso, Gendarmerie-Hôtel"/>
    <x v="0"/>
    <x v="1"/>
    <m/>
    <n v="500"/>
    <n v="9811083.0812999997"/>
    <s v="Herick"/>
    <s v="Décharge"/>
    <x v="1"/>
    <s v="CONGO"/>
    <s v="ɣ"/>
  </r>
  <r>
    <d v="2016-10-03T00:00:00"/>
    <s v="payement Hotel 3 nuitées à Oyo "/>
    <x v="3"/>
    <x v="3"/>
    <m/>
    <n v="75000"/>
    <n v="9736083.0812999997"/>
    <s v="i55c"/>
    <s v="oui"/>
    <x v="3"/>
    <s v="CONGO"/>
    <s v="o"/>
  </r>
  <r>
    <d v="2016-10-03T00:00:00"/>
    <s v="Oyo-Brazzzaville"/>
    <x v="0"/>
    <x v="3"/>
    <m/>
    <n v="6000"/>
    <n v="9730083.0812999997"/>
    <s v="i55c"/>
    <s v="Décharge"/>
    <x v="3"/>
    <s v="CONGO"/>
    <s v="ɣ"/>
  </r>
  <r>
    <d v="2016-10-03T00:00:00"/>
    <s v="Hotel3A Oyo -Gare Ocean -Marche oyo -Hotel3A oyo pour  Investigation"/>
    <x v="0"/>
    <x v="3"/>
    <m/>
    <n v="3000"/>
    <n v="9727083.0812999997"/>
    <s v="i55c"/>
    <s v="Décharge"/>
    <x v="3"/>
    <s v="CONGO"/>
    <s v="ɣ"/>
  </r>
  <r>
    <d v="2016-10-03T00:00:00"/>
    <s v="Achat Boisson Nourriture pour informateur ouest Africain"/>
    <x v="11"/>
    <x v="3"/>
    <m/>
    <n v="8000"/>
    <n v="9719083.0812999997"/>
    <s v="i55c"/>
    <s v="Décharge"/>
    <x v="3"/>
    <s v="CONGO"/>
    <s v="o"/>
  </r>
  <r>
    <d v="2016-10-03T00:00:00"/>
    <s v="Ration journalière"/>
    <x v="3"/>
    <x v="1"/>
    <m/>
    <n v="5000"/>
    <n v="9714083.0812999997"/>
    <s v="Junior"/>
    <s v="Décharge"/>
    <x v="1"/>
    <s v="CONGO"/>
    <s v="ɣ"/>
  </r>
  <r>
    <d v="2016-10-03T00:00:00"/>
    <s v="Gendarmerie/Resto"/>
    <x v="0"/>
    <x v="1"/>
    <m/>
    <n v="1000"/>
    <n v="9713083.0812999997"/>
    <s v="Junior"/>
    <s v="Décharge"/>
    <x v="1"/>
    <s v="CONGO"/>
    <s v="ɣ"/>
  </r>
  <r>
    <d v="2016-10-04T00:00:00"/>
    <s v="Grant STOP IVORY"/>
    <x v="15"/>
    <x v="2"/>
    <n v="6828966"/>
    <m/>
    <n v="16542049.0813"/>
    <s v="BCI"/>
    <s v="Relevé"/>
    <x v="5"/>
    <s v="CONGO"/>
    <s v="o"/>
  </r>
  <r>
    <d v="2016-10-04T00:00:00"/>
    <s v="Taxis Bureau-ONEMO-Bureau: suivi dossiers i73x et Junior"/>
    <x v="0"/>
    <x v="0"/>
    <m/>
    <n v="3000"/>
    <n v="16539049.0813"/>
    <s v="Stirve "/>
    <s v="Décharge"/>
    <x v="1"/>
    <s v="CONGO"/>
    <s v="ɤ"/>
  </r>
  <r>
    <d v="2016-10-04T00:00:00"/>
    <s v="Frais prestations Septembre-Odile"/>
    <x v="13"/>
    <x v="2"/>
    <m/>
    <n v="45000"/>
    <n v="16494049.0813"/>
    <s v="Stirve "/>
    <n v="198"/>
    <x v="1"/>
    <s v="CONGO"/>
    <s v="o"/>
  </r>
  <r>
    <d v="2016-10-04T00:00:00"/>
    <s v="Taxi Bureau-Marché Bouro-Marché Ouenze-Bureau (Iinvestigation sur terrain)"/>
    <x v="0"/>
    <x v="3"/>
    <m/>
    <n v="4000"/>
    <n v="16490049.0813"/>
    <s v="i23c"/>
    <s v="Décharge"/>
    <x v="3"/>
    <s v="CONGO"/>
    <s v="ɣ"/>
  </r>
  <r>
    <d v="2016-10-04T00:00:00"/>
    <s v="Maison-Bureau"/>
    <x v="0"/>
    <x v="4"/>
    <m/>
    <n v="1000"/>
    <n v="16489049.0813"/>
    <s v="Evariste"/>
    <s v="Décharge"/>
    <x v="3"/>
    <s v="CONGO"/>
    <s v="ɣ"/>
  </r>
  <r>
    <d v="2016-10-04T00:00:00"/>
    <s v="Bureau-Top TV"/>
    <x v="0"/>
    <x v="4"/>
    <m/>
    <n v="1000"/>
    <n v="16488049.0813"/>
    <s v="Evariste"/>
    <s v="Décharge"/>
    <x v="3"/>
    <s v="CONGO"/>
    <s v="ɣ"/>
  </r>
  <r>
    <d v="2016-10-04T00:00:00"/>
    <s v="Top-Tv-ES TV"/>
    <x v="0"/>
    <x v="4"/>
    <m/>
    <n v="1000"/>
    <n v="16487049.0813"/>
    <s v="Evariste"/>
    <s v="Décharge"/>
    <x v="3"/>
    <s v="CONGO"/>
    <s v="ɣ"/>
  </r>
  <r>
    <d v="2016-10-04T00:00:00"/>
    <s v="ES TV- Radio Liberté"/>
    <x v="0"/>
    <x v="4"/>
    <m/>
    <n v="1000"/>
    <n v="16486049.0813"/>
    <s v="Evariste"/>
    <s v="Décharge"/>
    <x v="3"/>
    <s v="CONGO"/>
    <s v="ɣ"/>
  </r>
  <r>
    <d v="2016-10-04T00:00:00"/>
    <s v="Radio Liberté-MN TV"/>
    <x v="0"/>
    <x v="4"/>
    <m/>
    <n v="1000"/>
    <n v="16485049.0813"/>
    <s v="Evariste"/>
    <s v="Décharge"/>
    <x v="3"/>
    <s v="CONGO"/>
    <s v="ɣ"/>
  </r>
  <r>
    <d v="2016-10-04T00:00:00"/>
    <s v="Mn Tv- Bureau"/>
    <x v="0"/>
    <x v="4"/>
    <m/>
    <n v="1000"/>
    <n v="16484049.0813"/>
    <s v="Evariste"/>
    <s v="Décharge"/>
    <x v="3"/>
    <s v="CONGO"/>
    <s v="ɣ"/>
  </r>
  <r>
    <d v="2016-10-04T00:00:00"/>
    <s v="Bureau-Maison"/>
    <x v="0"/>
    <x v="4"/>
    <m/>
    <n v="1000"/>
    <n v="16483049.0813"/>
    <s v="Evariste"/>
    <s v="Décharge"/>
    <x v="3"/>
    <s v="CONGO"/>
    <s v="ɣ"/>
  </r>
  <r>
    <d v="2016-10-04T00:00:00"/>
    <s v="Taxi à ouesso, Hôtel-Gendarmerie"/>
    <x v="0"/>
    <x v="1"/>
    <m/>
    <n v="1000"/>
    <n v="16482049.0813"/>
    <s v="Herick"/>
    <s v="Décharge"/>
    <x v="1"/>
    <s v="CONGO"/>
    <s v="ɣ"/>
  </r>
  <r>
    <d v="2016-10-04T00:00:00"/>
    <s v="Taxi, Tribunal-Sécrétariat bureautique-tribunal pour faire des photocopies"/>
    <x v="0"/>
    <x v="1"/>
    <m/>
    <n v="1000"/>
    <n v="16481049.0813"/>
    <s v="Herick"/>
    <s v="Décharge"/>
    <x v="1"/>
    <s v="CONGO"/>
    <s v="ɣ"/>
  </r>
  <r>
    <d v="2016-10-04T00:00:00"/>
    <s v="Gare Bus oyo-Bureau"/>
    <x v="0"/>
    <x v="3"/>
    <m/>
    <n v="1500"/>
    <n v="16479549.0813"/>
    <s v="i55c"/>
    <s v="Décharge"/>
    <x v="3"/>
    <s v="CONGO"/>
    <s v="ɣ"/>
  </r>
  <r>
    <d v="2016-10-04T00:00:00"/>
    <s v="Food à brazzaville "/>
    <x v="8"/>
    <x v="3"/>
    <m/>
    <n v="1000"/>
    <n v="16478549.0813"/>
    <s v="i55c"/>
    <s v="Décharge"/>
    <x v="3"/>
    <s v="CONGO"/>
    <s v="o"/>
  </r>
  <r>
    <d v="2016-10-04T00:00:00"/>
    <s v="Bureau-Domicile"/>
    <x v="0"/>
    <x v="3"/>
    <m/>
    <n v="1000"/>
    <n v="16477549.0813"/>
    <s v="i55c"/>
    <s v="Décharge"/>
    <x v="3"/>
    <s v="CONGO"/>
    <s v="ɣ"/>
  </r>
  <r>
    <d v="2016-10-04T00:00:00"/>
    <s v="photocopie pv gendarmerie cas Ouesso"/>
    <x v="6"/>
    <x v="2"/>
    <m/>
    <n v="2800"/>
    <n v="16474749.0813"/>
    <s v="Perrine Odier"/>
    <s v="oui"/>
    <x v="1"/>
    <m/>
    <s v="o"/>
  </r>
  <r>
    <d v="2016-10-04T00:00:00"/>
    <s v="Taxi: bureau-aéroport aller/retour pour l'achat billet"/>
    <x v="0"/>
    <x v="1"/>
    <m/>
    <n v="2000"/>
    <n v="16472749.0813"/>
    <s v="Mésange"/>
    <s v="Décharge"/>
    <x v="5"/>
    <s v="CONGO"/>
    <s v="ɣ"/>
  </r>
  <r>
    <d v="2016-10-04T00:00:00"/>
    <s v="Ration journalière"/>
    <x v="3"/>
    <x v="1"/>
    <m/>
    <n v="5000"/>
    <n v="16467749.0813"/>
    <s v="Junior"/>
    <s v="Décharge"/>
    <x v="1"/>
    <s v="CONGO"/>
    <s v="ɣ"/>
  </r>
  <r>
    <d v="2016-10-04T00:00:00"/>
    <s v="Hotel/Gendarmerie"/>
    <x v="0"/>
    <x v="1"/>
    <m/>
    <n v="500"/>
    <n v="16467249.0813"/>
    <s v="Junior"/>
    <s v="Décharge"/>
    <x v="1"/>
    <s v="CONGO"/>
    <s v="ɣ"/>
  </r>
  <r>
    <d v="2016-10-04T00:00:00"/>
    <s v="Tribunal/DDEF"/>
    <x v="0"/>
    <x v="1"/>
    <m/>
    <n v="500"/>
    <n v="16466749.0813"/>
    <s v="Junior"/>
    <s v="Décharge"/>
    <x v="1"/>
    <s v="CONGO"/>
    <s v="ɣ"/>
  </r>
  <r>
    <d v="2016-10-04T00:00:00"/>
    <s v="Resto/Maison d'arrêt"/>
    <x v="0"/>
    <x v="1"/>
    <m/>
    <n v="1000"/>
    <n v="16465749.0813"/>
    <s v="Junior"/>
    <s v="Décharge"/>
    <x v="1"/>
    <s v="CONGO"/>
    <s v="ɣ"/>
  </r>
  <r>
    <d v="2016-10-04T00:00:00"/>
    <s v="Sandwich des 3 déténus "/>
    <x v="17"/>
    <x v="1"/>
    <m/>
    <n v="3000"/>
    <n v="16462749.0813"/>
    <s v="Junior"/>
    <s v="Décharge"/>
    <x v="1"/>
    <s v="CONGO"/>
    <s v="o"/>
  </r>
  <r>
    <d v="2016-10-04T00:00:00"/>
    <s v="Maison d'arrêt/Hotel"/>
    <x v="0"/>
    <x v="1"/>
    <m/>
    <n v="1000"/>
    <n v="16461749.0813"/>
    <s v="Junior"/>
    <s v="Décharge"/>
    <x v="1"/>
    <s v="CONGO"/>
    <s v="ɣ"/>
  </r>
  <r>
    <d v="2016-10-05T00:00:00"/>
    <s v="Taxis Bureau-ONEMO-Bureau: suivi dossiers i73x et Junior"/>
    <x v="0"/>
    <x v="0"/>
    <m/>
    <n v="3000"/>
    <n v="16458749.0813"/>
    <s v="Stirve "/>
    <s v="Décharge"/>
    <x v="1"/>
    <s v="CONGO"/>
    <s v="ɤ"/>
  </r>
  <r>
    <d v="2016-10-05T00:00:00"/>
    <s v="Taxi Bureau-Mongali-Bureau (Rendez-vous avec Amara)"/>
    <x v="0"/>
    <x v="3"/>
    <m/>
    <n v="2000"/>
    <n v="16456749.0813"/>
    <s v="i23c"/>
    <s v="Décharge"/>
    <x v="3"/>
    <s v="CONGO"/>
    <s v="ɣ"/>
  </r>
  <r>
    <d v="2016-10-05T00:00:00"/>
    <s v="Achat bière (trust building avec Amara)"/>
    <x v="11"/>
    <x v="3"/>
    <m/>
    <n v="2500"/>
    <n v="16454249.0813"/>
    <s v="i23c"/>
    <s v="Décharge"/>
    <x v="3"/>
    <s v="CONGO"/>
    <s v="ɣ"/>
  </r>
  <r>
    <d v="2016-10-05T00:00:00"/>
    <s v="Maison-Bureau"/>
    <x v="0"/>
    <x v="4"/>
    <m/>
    <n v="1000"/>
    <n v="16453249.0813"/>
    <s v="Evariste"/>
    <s v="Décharge"/>
    <x v="3"/>
    <s v="CONGO"/>
    <s v="ɣ"/>
  </r>
  <r>
    <d v="2016-10-05T00:00:00"/>
    <s v="Bureau-Maison"/>
    <x v="0"/>
    <x v="4"/>
    <m/>
    <n v="1000"/>
    <n v="16452249.0813"/>
    <s v="Evariste"/>
    <s v="Décharge"/>
    <x v="3"/>
    <s v="CONGO"/>
    <s v="ɣ"/>
  </r>
  <r>
    <d v="2016-10-05T00:00:00"/>
    <s v=" Taxi, Aéroport-Hôtel après avoir accompagné Junior et Perrine"/>
    <x v="0"/>
    <x v="1"/>
    <m/>
    <n v="500"/>
    <n v="16451749.0813"/>
    <s v="Herick"/>
    <s v="Décharge"/>
    <x v="1"/>
    <s v="CONGO"/>
    <s v="ɣ"/>
  </r>
  <r>
    <d v="2016-10-05T00:00:00"/>
    <s v="Hôtel-Maison d'arrêt-Hôtel pour la première visite geôle des trois trafs"/>
    <x v="0"/>
    <x v="1"/>
    <m/>
    <n v="1000"/>
    <n v="16450749.0813"/>
    <s v="Herick"/>
    <s v="Décharge"/>
    <x v="1"/>
    <s v="CONGO"/>
    <s v="ɣ"/>
  </r>
  <r>
    <d v="2016-10-05T00:00:00"/>
    <s v="Ration des prisonniers"/>
    <x v="17"/>
    <x v="1"/>
    <m/>
    <n v="2000"/>
    <n v="16448749.0813"/>
    <s v="Herick"/>
    <s v="Décharge"/>
    <x v="1"/>
    <s v="CONGO"/>
    <s v="o"/>
  </r>
  <r>
    <d v="2016-10-05T00:00:00"/>
    <s v="Hôtel-Maison d'arrêt-Hôtel pour une seconde visite des trois trafs"/>
    <x v="0"/>
    <x v="1"/>
    <m/>
    <n v="1000"/>
    <n v="16447749.0813"/>
    <s v="Herick"/>
    <s v="Décharge"/>
    <x v="1"/>
    <s v="CONGO"/>
    <s v="ɣ"/>
  </r>
  <r>
    <d v="2016-10-05T00:00:00"/>
    <s v="Domicile-Bureau-domicile   pour depot de la comptabilite Issac"/>
    <x v="0"/>
    <x v="3"/>
    <m/>
    <n v="2000"/>
    <n v="16445749.0813"/>
    <s v="i55c"/>
    <s v="Décharge"/>
    <x v="3"/>
    <s v="CONGO"/>
    <s v="ɣ"/>
  </r>
  <r>
    <d v="2016-10-05T00:00:00"/>
    <s v="hotel 6 nuitées à 15000F Perrine-Junior-i23c + 1 nuitée de 15000F pour le chauffeur du véhicule à Ouesso"/>
    <x v="3"/>
    <x v="7"/>
    <m/>
    <n v="285000"/>
    <n v="16160749.0813"/>
    <s v="Perrine Odier"/>
    <s v="oui"/>
    <x v="2"/>
    <m/>
    <s v="o"/>
  </r>
  <r>
    <d v="2016-10-05T00:00:00"/>
    <s v="Transport x 2 Ouesso - Owando Taxi chauffeur "/>
    <x v="0"/>
    <x v="7"/>
    <m/>
    <n v="52000"/>
    <n v="16108749.0813"/>
    <s v="Perrine Odier"/>
    <s v="décharge"/>
    <x v="2"/>
    <m/>
    <s v="ɣ"/>
  </r>
  <r>
    <d v="2016-10-05T00:00:00"/>
    <s v="Transport X 2 Owando -  Oyo Taxi"/>
    <x v="0"/>
    <x v="7"/>
    <m/>
    <n v="9000"/>
    <n v="16099749.0813"/>
    <s v="Perrine Odier"/>
    <s v="décharge"/>
    <x v="2"/>
    <m/>
    <s v="ɣ"/>
  </r>
  <r>
    <d v="2016-10-05T00:00:00"/>
    <s v="Transport X2 Oyo Brazzaville Taxi bus"/>
    <x v="0"/>
    <x v="7"/>
    <m/>
    <n v="12000"/>
    <n v="16087749.0813"/>
    <s v="Perrine Odier"/>
    <s v="décharge"/>
    <x v="2"/>
    <m/>
    <s v="ɣ"/>
  </r>
  <r>
    <d v="2016-10-05T00:00:00"/>
    <s v="Transport total dans Ouesso (hôtel, gendarmerie, parquet, aéroport)"/>
    <x v="0"/>
    <x v="7"/>
    <m/>
    <n v="7000"/>
    <n v="16080749.0813"/>
    <s v="Perrine Odier"/>
    <s v="décharge"/>
    <x v="2"/>
    <m/>
    <s v="ɣ"/>
  </r>
  <r>
    <d v="2016-10-05T00:00:00"/>
    <s v="SMS charges September 2016"/>
    <x v="7"/>
    <x v="2"/>
    <m/>
    <n v="2378"/>
    <n v="16078371.0813"/>
    <s v="UBA"/>
    <s v="Relevé"/>
    <x v="2"/>
    <m/>
    <s v="o"/>
  </r>
  <r>
    <d v="2016-10-05T00:00:00"/>
    <s v="Taxi Bureau /Marché Total"/>
    <x v="0"/>
    <x v="3"/>
    <m/>
    <n v="1000"/>
    <n v="16077371.0813"/>
    <s v="i73x"/>
    <s v="Décharge"/>
    <x v="5"/>
    <s v="CONGO"/>
    <s v="ɣ"/>
  </r>
  <r>
    <d v="2016-10-05T00:00:00"/>
    <s v="Taxis Marché Total/Marché Comission"/>
    <x v="0"/>
    <x v="3"/>
    <m/>
    <n v="1000"/>
    <n v="16076371.0813"/>
    <s v="i73x"/>
    <s v="Décharge"/>
    <x v="5"/>
    <s v="CONGO"/>
    <s v="ɣ"/>
  </r>
  <r>
    <d v="2016-10-05T00:00:00"/>
    <s v="Taxi Marché Comission/Bureau"/>
    <x v="0"/>
    <x v="3"/>
    <m/>
    <n v="1500"/>
    <n v="16074871.0813"/>
    <s v="i73x"/>
    <s v="Décharge"/>
    <x v="5"/>
    <s v="CONGO"/>
    <s v="ɣ"/>
  </r>
  <r>
    <d v="2016-10-05T00:00:00"/>
    <s v="Taxi:maison-talangai pour achat billet ocean du nord"/>
    <x v="0"/>
    <x v="1"/>
    <m/>
    <n v="2000"/>
    <n v="16072871.0813"/>
    <s v="Mésange"/>
    <s v="Décharge"/>
    <x v="5"/>
    <s v="CONGO"/>
    <s v="ɣ"/>
  </r>
  <r>
    <d v="2016-10-05T00:00:00"/>
    <s v=" Taxi:talangai maison d'arret  pour visite geole"/>
    <x v="0"/>
    <x v="1"/>
    <m/>
    <n v="1500"/>
    <n v="16071371.0813"/>
    <s v="Mésange"/>
    <s v="Décharge"/>
    <x v="5"/>
    <s v="CONGO"/>
    <s v="ɣ"/>
  </r>
  <r>
    <d v="2016-10-05T00:00:00"/>
    <s v=" Taxi:maison d'arret-bureau"/>
    <x v="0"/>
    <x v="1"/>
    <m/>
    <n v="1000"/>
    <n v="16070371.0813"/>
    <s v="Mésange"/>
    <s v="Décharge"/>
    <x v="5"/>
    <s v="CONGO"/>
    <s v="ɣ"/>
  </r>
  <r>
    <d v="2016-10-05T00:00:00"/>
    <s v="Ration journalière"/>
    <x v="3"/>
    <x v="1"/>
    <m/>
    <n v="5000"/>
    <n v="16065371.0813"/>
    <s v="Junior"/>
    <s v="Décharge"/>
    <x v="1"/>
    <s v="CONGO"/>
    <s v="ɣ"/>
  </r>
  <r>
    <d v="2016-10-05T00:00:00"/>
    <s v="Plateau/Domicile"/>
    <x v="0"/>
    <x v="1"/>
    <m/>
    <n v="1500"/>
    <n v="16063871.0813"/>
    <s v="Junior"/>
    <s v="Décharge"/>
    <x v="1"/>
    <s v="CONGO"/>
    <s v="ɣ"/>
  </r>
  <r>
    <d v="2016-10-06T00:00:00"/>
    <s v="Frais retrait chq n°3592779"/>
    <x v="7"/>
    <x v="2"/>
    <m/>
    <n v="3139"/>
    <n v="16060732.0813"/>
    <s v="BCI"/>
    <s v="Relevé"/>
    <x v="2"/>
    <s v="CONGO"/>
    <s v="o"/>
  </r>
  <r>
    <d v="2016-10-06T00:00:00"/>
    <s v="Taxis Bureau-Logeur-CNSS-ONEMO-Bureau: suivi dossiers i73x et Junior"/>
    <x v="0"/>
    <x v="0"/>
    <m/>
    <n v="4500"/>
    <n v="16056232.0813"/>
    <s v="Stirve "/>
    <s v="Décharge"/>
    <x v="1"/>
    <s v="CONGO"/>
    <s v="ɤ"/>
  </r>
  <r>
    <d v="2016-10-06T00:00:00"/>
    <s v="Règlement Cotisat° CNSS 3ème trim 2016 "/>
    <x v="8"/>
    <x v="3"/>
    <m/>
    <n v="347839"/>
    <n v="15708393.0813"/>
    <s v="Stirve "/>
    <s v="7743/CNSS"/>
    <x v="3"/>
    <s v="CONGO"/>
    <s v="o"/>
  </r>
  <r>
    <d v="2016-10-06T00:00:00"/>
    <s v="Règlement Cotisat° CNSS 3ème trim 2016 "/>
    <x v="8"/>
    <x v="1"/>
    <m/>
    <n v="338286"/>
    <n v="15370107.0813"/>
    <s v="Stirve "/>
    <s v="7743/CNSS"/>
    <x v="1"/>
    <s v="CONGO"/>
    <s v="o"/>
  </r>
  <r>
    <d v="2016-10-06T00:00:00"/>
    <s v="Règlement Cotisat° CNSS 3ème trim 2016 "/>
    <x v="8"/>
    <x v="0"/>
    <m/>
    <n v="311087"/>
    <n v="15059020.0813"/>
    <s v="Stirve "/>
    <s v="7743/CNSS"/>
    <x v="1"/>
    <s v="CONGO"/>
    <s v="o"/>
  </r>
  <r>
    <d v="2016-10-06T00:00:00"/>
    <s v="Règlement Loyer PALF Juillet-Septembre 2016"/>
    <x v="16"/>
    <x v="2"/>
    <m/>
    <n v="1800000"/>
    <n v="13259020.0813"/>
    <s v="Stirve "/>
    <s v=".02/2016"/>
    <x v="3"/>
    <s v="CONGO"/>
    <s v="o"/>
  </r>
  <r>
    <d v="2016-10-06T00:00:00"/>
    <s v="Taxis Bureau-TAF-Bureau: Contre-signature chèque et ordre vrt salaires"/>
    <x v="0"/>
    <x v="0"/>
    <m/>
    <n v="2500"/>
    <n v="13256520.0813"/>
    <s v="Stirve "/>
    <s v="Décharge"/>
    <x v="1"/>
    <s v="CONGO"/>
    <s v="ɤ"/>
  </r>
  <r>
    <d v="2016-10-06T00:00:00"/>
    <s v="Maison-Bureau"/>
    <x v="0"/>
    <x v="4"/>
    <m/>
    <n v="1000"/>
    <n v="13255520.0813"/>
    <s v="Evariste"/>
    <s v="Décharge"/>
    <x v="3"/>
    <s v="CONGO"/>
    <s v="ɣ"/>
  </r>
  <r>
    <d v="2016-10-06T00:00:00"/>
    <s v="Bureau-Télé Congo"/>
    <x v="0"/>
    <x v="4"/>
    <m/>
    <n v="1500"/>
    <n v="13254020.0813"/>
    <s v="Evariste"/>
    <s v="Décharge"/>
    <x v="3"/>
    <s v="CONGO"/>
    <s v="ɣ"/>
  </r>
  <r>
    <d v="2016-10-06T00:00:00"/>
    <s v="Télé Congo-Bureau"/>
    <x v="0"/>
    <x v="4"/>
    <m/>
    <n v="1500"/>
    <n v="13252520.0813"/>
    <s v="Evariste"/>
    <s v="Décharge"/>
    <x v="3"/>
    <s v="CONGO"/>
    <s v="ɣ"/>
  </r>
  <r>
    <d v="2016-10-06T00:00:00"/>
    <s v="Bureau-Maison"/>
    <x v="0"/>
    <x v="4"/>
    <m/>
    <n v="1000"/>
    <n v="13251520.0813"/>
    <s v="Evariste"/>
    <s v="Décharge"/>
    <x v="3"/>
    <s v="CONGO"/>
    <s v="ɣ"/>
  </r>
  <r>
    <d v="2016-10-06T00:00:00"/>
    <s v="Taxi, Hôtel-Maison d'arrêt-Hôtel pour la première visite geôle"/>
    <x v="0"/>
    <x v="1"/>
    <m/>
    <n v="1000"/>
    <n v="13250520.0813"/>
    <s v="Herick"/>
    <s v="Décharge"/>
    <x v="1"/>
    <s v="CONGO"/>
    <s v="ɣ"/>
  </r>
  <r>
    <d v="2016-10-06T00:00:00"/>
    <s v="Taxi, hôtel-Gendarmerie-Parquet-Hôtel, pour récupérer le porte-feuille et la montre des détenus sasis lors de leur arrestation afin de les leur remettre à la maison d'arrêt"/>
    <x v="0"/>
    <x v="1"/>
    <m/>
    <n v="1500"/>
    <n v="13249020.0813"/>
    <s v="Herick"/>
    <s v="Décharge"/>
    <x v="1"/>
    <s v="CONGO"/>
    <s v="ɣ"/>
  </r>
  <r>
    <d v="2016-10-06T00:00:00"/>
    <s v="taxi, Hôtel-Maison d'arrêt-Hôtel, pour une seconde visite geôle de la journée"/>
    <x v="0"/>
    <x v="1"/>
    <m/>
    <n v="1000"/>
    <n v="13248020.0813"/>
    <s v="Herick"/>
    <s v="Décharge"/>
    <x v="1"/>
    <s v="CONGO"/>
    <s v="ɣ"/>
  </r>
  <r>
    <d v="2016-10-06T00:00:00"/>
    <s v="Domicile-Bureau-domicile"/>
    <x v="0"/>
    <x v="3"/>
    <m/>
    <n v="2000"/>
    <n v="13246020.0813"/>
    <s v="i55c"/>
    <s v="Décharge"/>
    <x v="3"/>
    <s v="CONGO"/>
    <s v="ɣ"/>
  </r>
  <r>
    <d v="2016-10-06T00:00:00"/>
    <s v="Food"/>
    <x v="8"/>
    <x v="3"/>
    <m/>
    <n v="1000"/>
    <n v="13245020.0813"/>
    <s v="i55c"/>
    <s v="Décharge"/>
    <x v="3"/>
    <s v="CONGO"/>
    <s v="ɣ"/>
  </r>
  <r>
    <d v="2016-10-06T00:00:00"/>
    <s v="Taxi Bureau/Marche Moungalie"/>
    <x v="0"/>
    <x v="3"/>
    <m/>
    <n v="1000"/>
    <n v="13244020.0813"/>
    <s v="i73x"/>
    <s v="Décharge"/>
    <x v="5"/>
    <s v="CONGO"/>
    <s v="ɣ"/>
  </r>
  <r>
    <d v="2016-10-06T00:00:00"/>
    <s v="Achat charger pour ordinateur B"/>
    <x v="6"/>
    <x v="2"/>
    <m/>
    <n v="15000"/>
    <n v="13229020.0813"/>
    <s v="i73x"/>
    <n v="660"/>
    <x v="5"/>
    <s v="CONGO"/>
    <s v="o"/>
  </r>
  <r>
    <d v="2016-10-06T00:00:00"/>
    <s v="Marche Moungalie /Bureau"/>
    <x v="0"/>
    <x v="3"/>
    <m/>
    <n v="1000"/>
    <n v="13228020.0813"/>
    <s v="i73x"/>
    <s v="Décharge"/>
    <x v="5"/>
    <s v="CONGO"/>
    <s v="ɣ"/>
  </r>
  <r>
    <d v="2016-10-07T00:00:00"/>
    <s v="Virement salaire Septembre 2016-Mésange"/>
    <x v="8"/>
    <x v="1"/>
    <m/>
    <n v="306358"/>
    <n v="12921662.0813"/>
    <s v="BCI"/>
    <s v="Ordre VRT"/>
    <x v="1"/>
    <s v="CONGO"/>
    <s v="o"/>
  </r>
  <r>
    <d v="2016-10-07T00:00:00"/>
    <s v="Virement salaire Septembre 2016-Bérényce"/>
    <x v="8"/>
    <x v="1"/>
    <m/>
    <n v="190000"/>
    <n v="12731662.0813"/>
    <s v="BCI"/>
    <s v="Ordre VRT"/>
    <x v="1"/>
    <s v="CONGO"/>
    <s v="o"/>
  </r>
  <r>
    <d v="2016-10-07T00:00:00"/>
    <s v="Virement salaire Septembre 2016-Stirve"/>
    <x v="8"/>
    <x v="0"/>
    <m/>
    <n v="450000"/>
    <n v="12281662.0813"/>
    <s v="BCI"/>
    <s v="Ordre VRT"/>
    <x v="1"/>
    <s v="CONGO"/>
    <s v="o"/>
  </r>
  <r>
    <d v="2016-10-07T00:00:00"/>
    <s v="Virement salaire Septembre 2016-Junior"/>
    <x v="8"/>
    <x v="1"/>
    <m/>
    <n v="166755"/>
    <n v="12114907.0813"/>
    <s v="BCI"/>
    <s v="Ordre VRT"/>
    <x v="1"/>
    <s v="CONGO"/>
    <s v="o"/>
  </r>
  <r>
    <d v="2016-10-07T00:00:00"/>
    <s v="Virement salaire Septembre 2016-i73x"/>
    <x v="8"/>
    <x v="3"/>
    <m/>
    <n v="160000"/>
    <n v="11954907.0813"/>
    <s v="BCI"/>
    <s v="Ordre VRT"/>
    <x v="3"/>
    <s v="CONGO"/>
    <s v="o"/>
  </r>
  <r>
    <d v="2016-10-07T00:00:00"/>
    <s v="Frais virement salaires Septembre"/>
    <x v="7"/>
    <x v="2"/>
    <m/>
    <n v="8347"/>
    <n v="11946560.0813"/>
    <s v="BCI"/>
    <s v="Relevé"/>
    <x v="2"/>
    <s v="CONGO"/>
    <s v="o"/>
  </r>
  <r>
    <d v="2016-10-07T00:00:00"/>
    <s v="Food allowance 4(II4) pour 10jours (08-17 Octobre)"/>
    <x v="3"/>
    <x v="3"/>
    <m/>
    <n v="100000"/>
    <n v="11846560.0813"/>
    <s v="Stirve "/>
    <n v="204"/>
    <x v="3"/>
    <s v="CONGO"/>
    <s v="o"/>
  </r>
  <r>
    <d v="2016-10-07T00:00:00"/>
    <s v="Taxis Bureau-TAF-Bureau: Rencontrer Berthin"/>
    <x v="0"/>
    <x v="0"/>
    <m/>
    <n v="2500"/>
    <n v="11844060.0813"/>
    <s v="Stirve "/>
    <s v="Décharge"/>
    <x v="1"/>
    <s v="CONGO"/>
    <s v="ɤ"/>
  </r>
  <r>
    <d v="2016-10-07T00:00:00"/>
    <s v="Taxis Bureau-BCI-Bureau: Transmission Ordre vrt+ retrait petty cash"/>
    <x v="0"/>
    <x v="0"/>
    <m/>
    <n v="2000"/>
    <n v="11842060.0813"/>
    <s v="Stirve "/>
    <s v="Décharge"/>
    <x v="1"/>
    <s v="CONGO"/>
    <s v="ɤ"/>
  </r>
  <r>
    <d v="2016-10-07T00:00:00"/>
    <s v="Maison-Bureau"/>
    <x v="0"/>
    <x v="4"/>
    <m/>
    <n v="1000"/>
    <n v="11841060.0813"/>
    <s v="Evariste"/>
    <s v="Décharge"/>
    <x v="3"/>
    <s v="CONGO"/>
    <s v="ɣ"/>
  </r>
  <r>
    <d v="2016-10-07T00:00:00"/>
    <s v="Bureau-Maison"/>
    <x v="0"/>
    <x v="4"/>
    <m/>
    <n v="1000"/>
    <n v="11840060.0813"/>
    <s v="Evariste"/>
    <s v="Décharge"/>
    <x v="3"/>
    <s v="CONGO"/>
    <s v="ɣ"/>
  </r>
  <r>
    <d v="2016-10-07T00:00:00"/>
    <s v="Taxi, Hôtel-Maison d'arrêt-Hôtel, pour la première visite geôle"/>
    <x v="0"/>
    <x v="1"/>
    <m/>
    <n v="1000"/>
    <n v="11839060.0813"/>
    <s v="Herick"/>
    <s v="Décharge"/>
    <x v="1"/>
    <s v="CONGO"/>
    <s v="ɣ"/>
  </r>
  <r>
    <d v="2016-10-07T00:00:00"/>
    <s v="Taxi, Hôtel-Maison d'arrêt-Hôtel, pour la deuxième visite geôle de la journée"/>
    <x v="0"/>
    <x v="1"/>
    <m/>
    <n v="1000"/>
    <n v="11838060.0813"/>
    <s v="Herick"/>
    <s v="Décharge"/>
    <x v="1"/>
    <s v="CONGO"/>
    <s v="ɣ"/>
  </r>
  <r>
    <d v="2016-10-07T00:00:00"/>
    <s v="Domicile-Bureau-Domicile"/>
    <x v="0"/>
    <x v="3"/>
    <m/>
    <n v="2000"/>
    <n v="11836060.0813"/>
    <s v="i55c"/>
    <s v="décharge"/>
    <x v="3"/>
    <s v="CONGO"/>
    <s v="ɣ"/>
  </r>
  <r>
    <d v="2016-10-07T00:00:00"/>
    <s v="Food à brazzaville "/>
    <x v="8"/>
    <x v="3"/>
    <m/>
    <n v="1000"/>
    <n v="11835060.0813"/>
    <s v="i55c"/>
    <s v="Décharge"/>
    <x v="3"/>
    <s v="CONGO"/>
    <s v="o"/>
  </r>
  <r>
    <d v="2016-10-07T00:00:00"/>
    <s v="Transport taxi,  office &gt; min justice &gt; office"/>
    <x v="0"/>
    <x v="0"/>
    <m/>
    <n v="2000"/>
    <n v="11833060.0813"/>
    <s v="Perrine Odier"/>
    <s v="décharge"/>
    <x v="1"/>
    <m/>
    <s v="ɣ"/>
  </r>
  <r>
    <d v="2016-10-07T00:00:00"/>
    <s v="Taxi: hopital-parquet  pour rencontré le PG Cour supreme/Parquet-bureau"/>
    <x v="0"/>
    <x v="1"/>
    <m/>
    <n v="2000"/>
    <n v="11831060.0813"/>
    <s v="Mésange"/>
    <s v="Décharge"/>
    <x v="5"/>
    <s v="CONGO"/>
    <s v="ɣ"/>
  </r>
  <r>
    <d v="2016-10-08T00:00:00"/>
    <s v="Achat de 2 cartes Airtel pour Hérick"/>
    <x v="2"/>
    <x v="1"/>
    <m/>
    <n v="2000"/>
    <n v="11829060.0813"/>
    <s v="Stirve "/>
    <s v="Oui"/>
    <x v="1"/>
    <s v="CONGO"/>
    <s v="o"/>
  </r>
  <r>
    <d v="2016-10-08T00:00:00"/>
    <s v="Taxi, Hôtel-Maison d'arrêt-Hôtel pour la visite geôle"/>
    <x v="0"/>
    <x v="1"/>
    <m/>
    <n v="1000"/>
    <n v="11828060.0813"/>
    <s v="Herick"/>
    <s v="Décharge"/>
    <x v="1"/>
    <s v="CONGO"/>
    <s v="ɣ"/>
  </r>
  <r>
    <d v="2016-10-08T00:00:00"/>
    <s v="taxi,Hôtel-cyber café-Hôtel pour tranférer l'analyse juridique"/>
    <x v="0"/>
    <x v="1"/>
    <m/>
    <n v="1000"/>
    <n v="11827060.0813"/>
    <s v="Herick"/>
    <s v="Décharge"/>
    <x v="1"/>
    <s v="CONGO"/>
    <s v="ɣ"/>
  </r>
  <r>
    <d v="2016-10-09T00:00:00"/>
    <s v="Taxi,Hôtel-Maison d'arrêt-Hôtel pour la visite geôle"/>
    <x v="0"/>
    <x v="1"/>
    <m/>
    <n v="1000"/>
    <n v="11826060.0813"/>
    <s v="Herick"/>
    <s v="Décharge"/>
    <x v="1"/>
    <s v="CONGO"/>
    <s v="ɣ"/>
  </r>
  <r>
    <d v="2016-10-10T00:00:00"/>
    <s v="Bonus Septembre-i23c"/>
    <x v="10"/>
    <x v="3"/>
    <m/>
    <n v="15000"/>
    <n v="11811060.0813"/>
    <s v="Stirve "/>
    <n v="207"/>
    <x v="3"/>
    <s v="CONGO"/>
    <s v="o"/>
  </r>
  <r>
    <d v="2016-10-10T00:00:00"/>
    <s v="Bonus Septembre-Evariste"/>
    <x v="10"/>
    <x v="4"/>
    <m/>
    <n v="15000"/>
    <n v="11796060.0813"/>
    <s v="Stirve "/>
    <n v="208"/>
    <x v="1"/>
    <s v="CONGO"/>
    <s v="o"/>
  </r>
  <r>
    <d v="2016-10-10T00:00:00"/>
    <s v="Bonus Sept &amp; complément bonus Août-Junior"/>
    <x v="10"/>
    <x v="1"/>
    <m/>
    <n v="70000"/>
    <n v="11726060.0813"/>
    <s v="Stirve "/>
    <n v="209"/>
    <x v="1"/>
    <s v="CONGO"/>
    <s v="o"/>
  </r>
  <r>
    <d v="2016-10-10T00:00:00"/>
    <s v="Bonus Septembre-Stirve"/>
    <x v="10"/>
    <x v="0"/>
    <m/>
    <n v="10000"/>
    <n v="11716060.0813"/>
    <s v="Stirve "/>
    <n v="210"/>
    <x v="1"/>
    <s v="CONGO"/>
    <s v="o"/>
  </r>
  <r>
    <d v="2016-10-10T00:00:00"/>
    <s v="Bonus Septembre 2016-i55c"/>
    <x v="10"/>
    <x v="3"/>
    <m/>
    <n v="10000"/>
    <n v="11706060.0813"/>
    <s v="Stirve "/>
    <n v="212"/>
    <x v="3"/>
    <s v="CONGO"/>
    <s v="o"/>
  </r>
  <r>
    <d v="2016-10-10T00:00:00"/>
    <s v="Bonus Septembre 2016-i73x"/>
    <x v="10"/>
    <x v="3"/>
    <m/>
    <n v="15000"/>
    <n v="11691060.0813"/>
    <s v="Stirve "/>
    <n v="213"/>
    <x v="3"/>
    <s v="CONGO"/>
    <s v="o"/>
  </r>
  <r>
    <d v="2016-10-10T00:00:00"/>
    <s v="Groupe Charden Farell-Owando(Herick)"/>
    <x v="4"/>
    <x v="2"/>
    <m/>
    <n v="2000"/>
    <n v="11689060.0813"/>
    <s v="Stirve "/>
    <s v="90/GCF"/>
    <x v="2"/>
    <s v="CONGO"/>
    <s v="o"/>
  </r>
  <r>
    <d v="2016-10-10T00:00:00"/>
    <s v="Taxis Bureau-ONEMO-Bureau"/>
    <x v="0"/>
    <x v="0"/>
    <m/>
    <n v="3000"/>
    <n v="11686060.0813"/>
    <s v="Stirve "/>
    <s v="Décharge"/>
    <x v="1"/>
    <s v="CONGO"/>
    <s v="ɤ"/>
  </r>
  <r>
    <d v="2016-10-10T00:00:00"/>
    <s v="Taxis Bureau-Rd point LA COUPOLE-Bureau: Recharge crédit téléphone PALF"/>
    <x v="0"/>
    <x v="0"/>
    <m/>
    <n v="2000"/>
    <n v="11684060.0813"/>
    <s v="Stirve "/>
    <s v="Décharge"/>
    <x v="1"/>
    <s v="CONGO"/>
    <s v="ɤ"/>
  </r>
  <r>
    <d v="2016-10-10T00:00:00"/>
    <s v="Recharge crédit MTN téléphone PALF"/>
    <x v="2"/>
    <x v="2"/>
    <m/>
    <n v="190000"/>
    <n v="11494060.0813"/>
    <s v="Stirve "/>
    <s v="oui"/>
    <x v="1"/>
    <s v="CONGO"/>
    <s v="o"/>
  </r>
  <r>
    <d v="2016-10-10T00:00:00"/>
    <s v="Taxi bureau-Aeroport-Bureau (renseignement sur les vols relatif au voyage d'investigation à PN)"/>
    <x v="0"/>
    <x v="3"/>
    <m/>
    <n v="2000"/>
    <n v="11492060.0813"/>
    <s v="i23c"/>
    <s v="Décharge"/>
    <x v="3"/>
    <s v="CONGO"/>
    <s v="ɣ"/>
  </r>
  <r>
    <d v="2016-10-10T00:00:00"/>
    <s v="Taxi Bureau-Aéroport-Bureau (Achat billet pour pointe-noire)"/>
    <x v="0"/>
    <x v="3"/>
    <m/>
    <n v="2000"/>
    <n v="11490060.0813"/>
    <s v="i23c"/>
    <s v="Décharge"/>
    <x v="3"/>
    <s v="CONGO"/>
    <s v="ɣ"/>
  </r>
  <r>
    <d v="2016-10-10T00:00:00"/>
    <s v="Achat 2 billets Avion  i23c et 4(II4)  Bzv-Pnr+ 2 Timbres"/>
    <x v="1"/>
    <x v="3"/>
    <m/>
    <n v="70000"/>
    <n v="11420060.0813"/>
    <s v="i23c"/>
    <s v="249203 &amp; 249204"/>
    <x v="3"/>
    <s v="CONGO"/>
    <s v="o"/>
  </r>
  <r>
    <d v="2016-10-10T00:00:00"/>
    <s v="Maison-Bureau"/>
    <x v="0"/>
    <x v="4"/>
    <m/>
    <n v="1000"/>
    <n v="11419060.0813"/>
    <s v="Evariste"/>
    <s v="Décharge"/>
    <x v="3"/>
    <s v="CONGO"/>
    <s v="ɣ"/>
  </r>
  <r>
    <d v="2016-10-10T00:00:00"/>
    <s v="Bureau-Maison"/>
    <x v="0"/>
    <x v="4"/>
    <m/>
    <n v="1000"/>
    <n v="11418060.0813"/>
    <s v="Evariste"/>
    <s v="Décharge"/>
    <x v="3"/>
    <s v="CONGO"/>
    <s v="ɣ"/>
  </r>
  <r>
    <d v="2016-10-10T00:00:00"/>
    <s v=" taxi,Hôtel-Maison d'arrêt (taxi à OUESSO pour une une visite geôle)"/>
    <x v="0"/>
    <x v="1"/>
    <m/>
    <n v="500"/>
    <n v="11417560.0813"/>
    <s v="Herick"/>
    <s v="Décharge"/>
    <x v="1"/>
    <s v="CONGO"/>
    <s v="ɣ"/>
  </r>
  <r>
    <d v="2016-10-10T00:00:00"/>
    <s v="Hebergement CH Standart Hôtel ONANGA -Herick du 05 au 11 OCTOBRE (6 nuitées )"/>
    <x v="3"/>
    <x v="1"/>
    <m/>
    <n v="90000"/>
    <n v="11327560.0813"/>
    <s v="Herick"/>
    <s v="042/R/2016"/>
    <x v="1"/>
    <s v="CONGO"/>
    <s v="o"/>
  </r>
  <r>
    <d v="2016-10-10T00:00:00"/>
    <s v=" Tribunal-Charden farel(Taxi pour faire le retrait des 50.000f envoyés par i73x)"/>
    <x v="0"/>
    <x v="1"/>
    <m/>
    <n v="250"/>
    <n v="11327310.0813"/>
    <s v="Herick"/>
    <s v="Décharge"/>
    <x v="1"/>
    <s v="CONGO"/>
    <s v="ɣ"/>
  </r>
  <r>
    <d v="2016-10-10T00:00:00"/>
    <s v="Charden farell-Agence de voyage Séoul Express(Herick, taxi pour achat du billet de reour à Brazza)"/>
    <x v="0"/>
    <x v="1"/>
    <m/>
    <n v="250"/>
    <n v="11327060.0813"/>
    <s v="Herick"/>
    <s v="Décharge"/>
    <x v="1"/>
    <s v="CONGO"/>
    <s v="ɣ"/>
  </r>
  <r>
    <d v="2016-10-10T00:00:00"/>
    <s v="Achat du billet Ouesso-Bzv-Herick "/>
    <x v="0"/>
    <x v="1"/>
    <m/>
    <n v="18000"/>
    <n v="11309060.0813"/>
    <s v="Herick"/>
    <n v="35"/>
    <x v="1"/>
    <s v="CONGO"/>
    <s v="o"/>
  </r>
  <r>
    <d v="2016-10-10T00:00:00"/>
    <s v="Agence Séoul Express-Tribunal (Herick, taxi à Ouesso pour voir les substituts chargés de l'affaire Jules et consorts)"/>
    <x v="0"/>
    <x v="1"/>
    <m/>
    <n v="250"/>
    <n v="11308810.0813"/>
    <s v="Herick"/>
    <s v="Décharge"/>
    <x v="1"/>
    <s v="CONGO"/>
    <s v="ɣ"/>
  </r>
  <r>
    <d v="2016-10-10T00:00:00"/>
    <s v="Taxi, Tribunal-DDP de Ouesso pour vérifier si les trois trafs y ont été transférés"/>
    <x v="0"/>
    <x v="1"/>
    <m/>
    <n v="250"/>
    <n v="11308560.0813"/>
    <s v="Herick"/>
    <s v="Décharge"/>
    <x v="1"/>
    <s v="CONGO"/>
    <s v="ɣ"/>
  </r>
  <r>
    <d v="2016-10-10T00:00:00"/>
    <s v="DDP de Ouesso-Maison d'arrêt( Herick, taxi pour aller revérifier si les trois trafs ont été réintégrés à la maison d'arrêt)"/>
    <x v="0"/>
    <x v="1"/>
    <m/>
    <n v="250"/>
    <n v="11308310.0813"/>
    <s v="Herick"/>
    <s v="Décharge"/>
    <x v="1"/>
    <s v="CONGO"/>
    <s v="ɣ"/>
  </r>
  <r>
    <d v="2016-10-10T00:00:00"/>
    <s v="Maison d'arrêt-Hôtel(Herick, taxi après la visite à la maison d'arrêt de Ouesso)"/>
    <x v="0"/>
    <x v="1"/>
    <m/>
    <n v="500"/>
    <n v="11307810.0813"/>
    <s v="Herick"/>
    <s v="Décharge"/>
    <x v="1"/>
    <s v="CONGO"/>
    <s v="ɣ"/>
  </r>
  <r>
    <d v="2016-10-10T00:00:00"/>
    <s v="Domicile-Bureau-domicile"/>
    <x v="0"/>
    <x v="3"/>
    <m/>
    <n v="2000"/>
    <n v="11305810.0813"/>
    <s v="i55c"/>
    <s v="Décharge"/>
    <x v="3"/>
    <s v="CONGO"/>
    <s v="ɣ"/>
  </r>
  <r>
    <d v="2016-10-10T00:00:00"/>
    <s v="Food à brazzaville "/>
    <x v="8"/>
    <x v="3"/>
    <m/>
    <n v="1000"/>
    <n v="11304810.0813"/>
    <s v="i55c"/>
    <s v="Décharge"/>
    <x v="3"/>
    <s v="CONGO"/>
    <s v="o"/>
  </r>
  <r>
    <d v="2016-10-10T00:00:00"/>
    <s v="Achat Tephones Blackberry Z10 &amp; Samsung PALF "/>
    <x v="14"/>
    <x v="2"/>
    <m/>
    <n v="60000"/>
    <n v="11244810.0813"/>
    <s v="i55c"/>
    <s v="Oui"/>
    <x v="3"/>
    <s v="CONGO"/>
    <s v="o"/>
  </r>
  <r>
    <d v="2016-10-10T00:00:00"/>
    <s v="Bureau - Marche Moungali-centre ville-Bureau pour Achat des telphones"/>
    <x v="0"/>
    <x v="3"/>
    <m/>
    <n v="450"/>
    <n v="11244360.0813"/>
    <s v="i55s"/>
    <s v="Décharge"/>
    <x v="3"/>
    <s v="CONGO"/>
    <s v="ɣ"/>
  </r>
  <r>
    <d v="2016-10-10T00:00:00"/>
    <s v="Achat sim Airtel PALF pour transfert de credit "/>
    <x v="2"/>
    <x v="3"/>
    <m/>
    <n v="2000"/>
    <n v="11242360.0813"/>
    <s v="i55c"/>
    <s v="Décharge"/>
    <x v="3"/>
    <s v="CONGO"/>
    <s v="o"/>
  </r>
  <r>
    <d v="2016-10-10T00:00:00"/>
    <s v="Transport taxi wcs &gt; office palf"/>
    <x v="0"/>
    <x v="0"/>
    <m/>
    <n v="1000"/>
    <n v="11241360.0813"/>
    <s v="Perrine Odier"/>
    <s v="décharge"/>
    <x v="1"/>
    <m/>
    <s v="ɣ"/>
  </r>
  <r>
    <d v="2016-10-10T00:00:00"/>
    <s v="Transport taxi &gt; office Aspinall Foundation&gt; office"/>
    <x v="0"/>
    <x v="0"/>
    <m/>
    <n v="2000"/>
    <n v="11239360.0813"/>
    <s v="Perrine Odier"/>
    <s v="décharge"/>
    <x v="1"/>
    <m/>
    <s v="ɣ"/>
  </r>
  <r>
    <d v="2016-10-10T00:00:00"/>
    <s v="Transport taxi &gt; office &gt; espace mamaty (entretien juriste) &gt; office"/>
    <x v="0"/>
    <x v="0"/>
    <m/>
    <n v="1000"/>
    <n v="11238360.0813"/>
    <s v="Perrine Odier"/>
    <s v="décharge"/>
    <x v="1"/>
    <m/>
    <s v="ɣ"/>
  </r>
  <r>
    <d v="2016-10-10T00:00:00"/>
    <s v="Taxi Bureau /Marché Moukondo"/>
    <x v="0"/>
    <x v="3"/>
    <m/>
    <n v="1500"/>
    <n v="11236860.0813"/>
    <s v="i73x"/>
    <s v="Décharge"/>
    <x v="5"/>
    <s v="CONGO"/>
    <s v="ɣ"/>
  </r>
  <r>
    <d v="2016-10-10T00:00:00"/>
    <s v="Taxi Marché Moukondo/mouhoumi"/>
    <x v="0"/>
    <x v="3"/>
    <m/>
    <n v="1500"/>
    <n v="11235360.0813"/>
    <s v="i73x"/>
    <s v="Décharge"/>
    <x v="5"/>
    <s v="CONGO"/>
    <s v="ɣ"/>
  </r>
  <r>
    <d v="2016-10-10T00:00:00"/>
    <s v="Taxi Marché Mouhoumi/Bureau"/>
    <x v="0"/>
    <x v="3"/>
    <m/>
    <n v="1500"/>
    <n v="11233860.0813"/>
    <s v="i73x"/>
    <s v="Décharge"/>
    <x v="5"/>
    <s v="CONGO"/>
    <s v="ɣ"/>
  </r>
  <r>
    <d v="2016-10-10T00:00:00"/>
    <s v="Billet voyage Brazza-Ouesso pour mission à Ouesso"/>
    <x v="0"/>
    <x v="1"/>
    <m/>
    <n v="20000"/>
    <n v="11213860.0813"/>
    <s v="Mésange"/>
    <s v="6666--10"/>
    <x v="5"/>
    <s v="CONGO"/>
    <s v="o"/>
  </r>
  <r>
    <d v="2016-10-10T00:00:00"/>
    <s v="Taxi: maison-gare routière ocean du nord pour voyage"/>
    <x v="0"/>
    <x v="1"/>
    <m/>
    <n v="2000"/>
    <n v="11211860.0813"/>
    <s v="Mésange"/>
    <s v="Décharge"/>
    <x v="5"/>
    <s v="CONGO"/>
    <s v="ɣ"/>
  </r>
  <r>
    <d v="2016-10-10T00:00:00"/>
    <s v="Taxi: gare routière-hotel"/>
    <x v="0"/>
    <x v="1"/>
    <m/>
    <n v="500"/>
    <n v="11211360.0813"/>
    <s v="Mésange"/>
    <s v="Décharge"/>
    <x v="5"/>
    <s v="CONGO"/>
    <s v="ɣ"/>
  </r>
  <r>
    <d v="2016-10-10T00:00:00"/>
    <s v="ration"/>
    <x v="3"/>
    <x v="1"/>
    <m/>
    <n v="5000"/>
    <n v="11206360.0813"/>
    <s v="Mésange"/>
    <s v="Décharge"/>
    <x v="5"/>
    <s v="CONGO"/>
    <s v="o"/>
  </r>
  <r>
    <d v="2016-10-10T00:00:00"/>
    <s v="PALF/Tribunal (rendez-vous au parquet général)"/>
    <x v="0"/>
    <x v="1"/>
    <m/>
    <n v="1000"/>
    <n v="11205360.0813"/>
    <s v="Junior"/>
    <s v="Décharge"/>
    <x v="1"/>
    <s v="CONGO"/>
    <s v="ɣ"/>
  </r>
  <r>
    <d v="2016-10-10T00:00:00"/>
    <s v="Tribunal/WCS/PALF"/>
    <x v="0"/>
    <x v="1"/>
    <m/>
    <n v="1500"/>
    <n v="11203860.0813"/>
    <s v="Junior"/>
    <s v="Décharge"/>
    <x v="1"/>
    <s v="CONGO"/>
    <s v="ɣ"/>
  </r>
  <r>
    <d v="2016-10-11T00:00:00"/>
    <s v="Food allowance de 5 jours mission PNR-i23c"/>
    <x v="3"/>
    <x v="3"/>
    <m/>
    <n v="25000"/>
    <n v="11178860.0813"/>
    <s v="Stirve "/>
    <n v="215"/>
    <x v="3"/>
    <s v="CONGO"/>
    <s v="o"/>
  </r>
  <r>
    <d v="2016-10-11T00:00:00"/>
    <s v="Recharge crédit Airtel téléphone PALF"/>
    <x v="2"/>
    <x v="2"/>
    <m/>
    <n v="47500"/>
    <n v="11131360.0813"/>
    <s v="Stirve "/>
    <n v="56"/>
    <x v="1"/>
    <s v="CONGO"/>
    <s v="o"/>
  </r>
  <r>
    <d v="2016-10-11T00:00:00"/>
    <s v="Taxi bureau-Marché Plateau Ville-Bureau (Investigation avec 4(II4))"/>
    <x v="0"/>
    <x v="3"/>
    <m/>
    <n v="2000"/>
    <n v="11129360.0813"/>
    <s v="i23c"/>
    <s v="Décharge"/>
    <x v="3"/>
    <s v="CONGO"/>
    <s v="ɣ"/>
  </r>
  <r>
    <d v="2016-10-11T00:00:00"/>
    <s v="Maison-Bureau"/>
    <x v="0"/>
    <x v="4"/>
    <m/>
    <n v="1000"/>
    <n v="11128360.0813"/>
    <s v="Evariste"/>
    <s v="Décharge"/>
    <x v="3"/>
    <s v="CONGO"/>
    <s v="ɣ"/>
  </r>
  <r>
    <d v="2016-10-11T00:00:00"/>
    <s v="Bureau-Journal Le Patriote"/>
    <x v="0"/>
    <x v="4"/>
    <m/>
    <n v="1000"/>
    <n v="11127360.0813"/>
    <s v="Evariste"/>
    <s v="Décharge"/>
    <x v="3"/>
    <s v="CONGO"/>
    <s v="ɣ"/>
  </r>
  <r>
    <d v="2016-10-11T00:00:00"/>
    <s v="Journal Le Patriote-Bureau"/>
    <x v="0"/>
    <x v="4"/>
    <m/>
    <n v="1000"/>
    <n v="11126360.0813"/>
    <s v="Evariste"/>
    <s v="Décharge"/>
    <x v="3"/>
    <s v="CONGO"/>
    <s v="ɣ"/>
  </r>
  <r>
    <d v="2016-10-11T00:00:00"/>
    <s v="Bureau-Maison"/>
    <x v="0"/>
    <x v="4"/>
    <m/>
    <n v="1000"/>
    <n v="11125360.0813"/>
    <s v="Evariste"/>
    <s v="Décharge"/>
    <x v="3"/>
    <s v="CONGO"/>
    <s v="ɣ"/>
  </r>
  <r>
    <d v="2016-10-11T00:00:00"/>
    <s v="Hôtel-Gare routière de Séoul-express( Herick, taxi  pour le retour vers Brazzaville suite à l"/>
    <x v="0"/>
    <x v="1"/>
    <m/>
    <n v="500"/>
    <n v="11124860.0813"/>
    <s v="Herick"/>
    <s v="Décharge"/>
    <x v="1"/>
    <s v="CONGO"/>
    <s v="ɣ"/>
  </r>
  <r>
    <d v="2016-10-11T00:00:00"/>
    <s v="Hôtel-Mésange(Herick, taxi à Ouesso pour aller donner l'ordinateur à Mésange)"/>
    <x v="0"/>
    <x v="1"/>
    <m/>
    <n v="500"/>
    <n v="11124360.0813"/>
    <s v="Herick"/>
    <s v="Décharge"/>
    <x v="1"/>
    <s v="CONGO"/>
    <s v="ɣ"/>
  </r>
  <r>
    <d v="2016-10-11T00:00:00"/>
    <s v="Hôtel de Mésange-Gare routière de Ouesso(Herick, taxi pour rentrer à Brazzaville)"/>
    <x v="0"/>
    <x v="1"/>
    <m/>
    <n v="500"/>
    <n v="11123860.0813"/>
    <s v="Herick"/>
    <s v="Décharge"/>
    <x v="1"/>
    <s v="CONGO"/>
    <s v="ɣ"/>
  </r>
  <r>
    <d v="2016-10-11T00:00:00"/>
    <s v="Gare routière de Brazza-Domicile(Herick, Taxi pour rentrer à la maison)"/>
    <x v="0"/>
    <x v="1"/>
    <m/>
    <n v="1000"/>
    <n v="11122860.0813"/>
    <s v="Herick"/>
    <s v="Décharge"/>
    <x v="1"/>
    <s v="CONGO"/>
    <s v="ɣ"/>
  </r>
  <r>
    <d v="2016-10-11T00:00:00"/>
    <s v="Domicile-Bureau-domicile"/>
    <x v="0"/>
    <x v="3"/>
    <m/>
    <n v="2000"/>
    <n v="11120860.0813"/>
    <s v="i55c"/>
    <s v="Décharge"/>
    <x v="3"/>
    <s v="CONGO"/>
    <s v="ɣ"/>
  </r>
  <r>
    <d v="2016-10-11T00:00:00"/>
    <s v="Food à brazzaville "/>
    <x v="8"/>
    <x v="3"/>
    <m/>
    <n v="1000"/>
    <n v="11119860.0813"/>
    <s v="i55c"/>
    <s v="Décharge"/>
    <x v="3"/>
    <s v="CONGO"/>
    <s v="o"/>
  </r>
  <r>
    <d v="2016-10-11T00:00:00"/>
    <s v="Bureau-marche ouenze- marche moungali - bureau pour investigation"/>
    <x v="0"/>
    <x v="3"/>
    <m/>
    <n v="450"/>
    <n v="11119410.0813"/>
    <s v="i55s"/>
    <s v="Décharge"/>
    <x v="3"/>
    <s v="CONGO"/>
    <s v="ɣ"/>
  </r>
  <r>
    <d v="2016-10-11T00:00:00"/>
    <s v="Taxi Bureau/Marché Arrét capitaine"/>
    <x v="0"/>
    <x v="3"/>
    <m/>
    <n v="1500"/>
    <n v="11117910.0813"/>
    <s v="i73x"/>
    <s v="Décharge"/>
    <x v="5"/>
    <s v="CONGO"/>
    <s v="ɣ"/>
  </r>
  <r>
    <d v="2016-10-11T00:00:00"/>
    <s v="Taxi Marché capitaine/Marché itsali"/>
    <x v="0"/>
    <x v="3"/>
    <m/>
    <n v="1500"/>
    <n v="11116410.0813"/>
    <s v="i73x"/>
    <s v="Décharge"/>
    <x v="5"/>
    <s v="CONGO"/>
    <s v="ɣ"/>
  </r>
  <r>
    <d v="2016-10-11T00:00:00"/>
    <s v="Taxi Marché itsali /Direction airtel"/>
    <x v="0"/>
    <x v="3"/>
    <m/>
    <n v="2000"/>
    <n v="11114410.0813"/>
    <s v="i73x"/>
    <s v="Décharge"/>
    <x v="5"/>
    <s v="CONGO"/>
    <s v="ɣ"/>
  </r>
  <r>
    <d v="2016-10-11T00:00:00"/>
    <s v="Achat carte SIM airtel/ 4(II4)"/>
    <x v="2"/>
    <x v="3"/>
    <m/>
    <n v="500"/>
    <n v="11113910.0813"/>
    <s v="i73x"/>
    <s v="Décharge"/>
    <x v="5"/>
    <s v="CONGO"/>
    <s v="o"/>
  </r>
  <r>
    <d v="2016-10-11T00:00:00"/>
    <s v="Taxi Direction airtel /Bureau"/>
    <x v="0"/>
    <x v="3"/>
    <m/>
    <n v="1500"/>
    <n v="11112410.0813"/>
    <s v="i73x"/>
    <s v="Décharge"/>
    <x v="5"/>
    <s v="CONGO"/>
    <s v="ɣ"/>
  </r>
  <r>
    <d v="2016-10-11T00:00:00"/>
    <s v="Taxi: hotel-maison d'arret pour visite geoles"/>
    <x v="0"/>
    <x v="1"/>
    <m/>
    <n v="500"/>
    <n v="11111910.0813"/>
    <s v="Mésange"/>
    <s v="Décharge"/>
    <x v="5"/>
    <s v="CONGO"/>
    <s v="ɣ"/>
  </r>
  <r>
    <d v="2016-10-11T00:00:00"/>
    <s v="Taxi: maison d'arret-eaux et forets/eaux foret-parquet/parquet-eaux forest"/>
    <x v="0"/>
    <x v="1"/>
    <m/>
    <n v="1500"/>
    <n v="11110410.0813"/>
    <s v="Mésange"/>
    <s v="Décharge"/>
    <x v="5"/>
    <s v="CONGO"/>
    <s v="ɣ"/>
  </r>
  <r>
    <d v="2016-10-11T00:00:00"/>
    <s v="Taxi: eaux forest-marché pour achat crédit et eau cristal"/>
    <x v="0"/>
    <x v="1"/>
    <m/>
    <n v="500"/>
    <n v="11109910.0813"/>
    <s v="Mésange"/>
    <s v="Décharge"/>
    <x v="5"/>
    <s v="CONGO"/>
    <s v="ɣ"/>
  </r>
  <r>
    <d v="2016-10-11T00:00:00"/>
    <s v="Taxi: marché-hotel"/>
    <x v="0"/>
    <x v="1"/>
    <m/>
    <n v="500"/>
    <n v="11109410.0813"/>
    <s v="Mésange"/>
    <s v="Décharge"/>
    <x v="5"/>
    <s v="CONGO"/>
    <s v="ɣ"/>
  </r>
  <r>
    <d v="2016-10-11T00:00:00"/>
    <s v="Taxi: hotel-restaurant/restaurant-hotel"/>
    <x v="0"/>
    <x v="1"/>
    <m/>
    <n v="1000"/>
    <n v="11108410.0813"/>
    <s v="Mésange"/>
    <s v="Décharge"/>
    <x v="5"/>
    <s v="CONGO"/>
    <s v="ɣ"/>
  </r>
  <r>
    <d v="2016-10-11T00:00:00"/>
    <s v="Taxi: Hotel-maison d'arret pour visite geoles/aller-retour"/>
    <x v="0"/>
    <x v="1"/>
    <m/>
    <n v="1000"/>
    <n v="11107410.0813"/>
    <s v="Mésange"/>
    <s v="Décharge"/>
    <x v="5"/>
    <s v="CONGO"/>
    <s v="ɣ"/>
  </r>
  <r>
    <d v="2016-10-11T00:00:00"/>
    <s v="ration"/>
    <x v="3"/>
    <x v="1"/>
    <m/>
    <n v="5000"/>
    <n v="11102410.0813"/>
    <s v="Mésange"/>
    <s v="Décharge"/>
    <x v="5"/>
    <s v="CONGO"/>
    <s v="o"/>
  </r>
  <r>
    <d v="2016-10-12T00:00:00"/>
    <s v="Groupe Charden Farell-PNR 4(II4)"/>
    <x v="4"/>
    <x v="2"/>
    <m/>
    <n v="5750"/>
    <n v="11096660.0813"/>
    <s v="Stirve "/>
    <s v="17/GCF"/>
    <x v="2"/>
    <s v="CONGO"/>
    <s v="o"/>
  </r>
  <r>
    <d v="2016-10-12T00:00:00"/>
    <s v="PHONE CREDIT/TAXI FAIR TO IGOR"/>
    <x v="11"/>
    <x v="3"/>
    <m/>
    <n v="10000"/>
    <n v="11086660.0813"/>
    <s v="4(II4)"/>
    <s v="Décharge"/>
    <x v="3"/>
    <s v="CONGO"/>
    <s v="o"/>
  </r>
  <r>
    <d v="2016-10-12T00:00:00"/>
    <s v="DRINKS FOR THE MEETING(IGOR)"/>
    <x v="11"/>
    <x v="3"/>
    <m/>
    <n v="5000"/>
    <n v="11081660.0813"/>
    <s v="4(II4)"/>
    <s v="Décharge"/>
    <x v="3"/>
    <s v="CONGO"/>
    <s v="o"/>
  </r>
  <r>
    <d v="2016-10-12T00:00:00"/>
    <s v="Taxi Poto-Poto-Aéroport (Voyage à PN) "/>
    <x v="0"/>
    <x v="3"/>
    <m/>
    <n v="1000"/>
    <n v="11080660.0813"/>
    <s v="i23c"/>
    <s v="Décharge"/>
    <x v="3"/>
    <s v="CONGO"/>
    <s v="ɣ"/>
  </r>
  <r>
    <d v="2016-10-12T00:00:00"/>
    <s v="Taxi aéroport PN-Hotel"/>
    <x v="0"/>
    <x v="3"/>
    <m/>
    <n v="1500"/>
    <n v="11079160.0813"/>
    <s v="i23c"/>
    <s v="Décharge"/>
    <x v="3"/>
    <s v="CONGO"/>
    <s v="ɣ"/>
  </r>
  <r>
    <d v="2016-10-12T00:00:00"/>
    <s v="Maison-Bureau"/>
    <x v="0"/>
    <x v="4"/>
    <m/>
    <n v="1000"/>
    <n v="11078160.0813"/>
    <s v="Evariste"/>
    <s v="Décharge"/>
    <x v="3"/>
    <s v="CONGO"/>
    <s v="ɣ"/>
  </r>
  <r>
    <d v="2016-10-12T00:00:00"/>
    <s v="Bureau-Maison"/>
    <x v="0"/>
    <x v="4"/>
    <m/>
    <n v="1000"/>
    <n v="11077160.0813"/>
    <s v="Evariste"/>
    <s v="Décharge"/>
    <x v="3"/>
    <s v="CONGO"/>
    <s v="ɣ"/>
  </r>
  <r>
    <d v="2016-10-12T00:00:00"/>
    <s v="Domicile-Palais de justice-Domicile (Herick, TAXI pour rencontrer le Procueur général près la Cour d'Appel"/>
    <x v="0"/>
    <x v="1"/>
    <m/>
    <n v="2000"/>
    <n v="11075160.0813"/>
    <s v="Herick"/>
    <s v="Décharge"/>
    <x v="1"/>
    <s v="CONGO"/>
    <s v="ɣ"/>
  </r>
  <r>
    <d v="2016-10-12T00:00:00"/>
    <s v="Domicile-Bureau-domicile"/>
    <x v="0"/>
    <x v="3"/>
    <m/>
    <n v="2000"/>
    <n v="11073160.0813"/>
    <s v="i55c"/>
    <s v="Décharge"/>
    <x v="3"/>
    <s v="CONGO"/>
    <s v="ɣ"/>
  </r>
  <r>
    <d v="2016-10-12T00:00:00"/>
    <s v="Food à brazzaville "/>
    <x v="8"/>
    <x v="3"/>
    <m/>
    <n v="1000"/>
    <n v="11072160.0813"/>
    <s v="i55c"/>
    <s v="Décharge"/>
    <x v="3"/>
    <s v="CONGO"/>
    <s v="o"/>
  </r>
  <r>
    <d v="2016-10-12T00:00:00"/>
    <s v="Transport taxi &gt; Office &gt; tribunal de Brazzaville&gt; Office"/>
    <x v="0"/>
    <x v="0"/>
    <m/>
    <n v="2000"/>
    <n v="11070160.0813"/>
    <s v="Perrine Odier"/>
    <s v="décharge"/>
    <x v="1"/>
    <m/>
    <s v="ɣ"/>
  </r>
  <r>
    <d v="2016-10-12T00:00:00"/>
    <s v="Taxi Bureau/Marché Mampassi"/>
    <x v="0"/>
    <x v="3"/>
    <m/>
    <n v="1000"/>
    <n v="11069160.0813"/>
    <s v="i73x"/>
    <s v="Décharge"/>
    <x v="5"/>
    <s v="CONGO"/>
    <s v="ɣ"/>
  </r>
  <r>
    <d v="2016-10-12T00:00:00"/>
    <s v="Taxi Marché Mampassi/Talangai"/>
    <x v="0"/>
    <x v="3"/>
    <m/>
    <n v="1000"/>
    <n v="11068160.0813"/>
    <s v="i73x"/>
    <s v="Décharge"/>
    <x v="5"/>
    <s v="CONGO"/>
    <s v="ɣ"/>
  </r>
  <r>
    <d v="2016-10-12T00:00:00"/>
    <s v="Taxi Marché Talangai/Bureau"/>
    <x v="0"/>
    <x v="3"/>
    <m/>
    <n v="1500"/>
    <n v="11066660.0813"/>
    <s v="i73x"/>
    <s v="Décharge"/>
    <x v="5"/>
    <s v="CONGO"/>
    <s v="ɣ"/>
  </r>
  <r>
    <d v="2016-10-12T00:00:00"/>
    <s v="Taxi: hotel-maison d'arret/parquet-eaux forest/forest-parquet/parquet-WCS"/>
    <x v="0"/>
    <x v="1"/>
    <m/>
    <n v="2000"/>
    <n v="11064660.0813"/>
    <s v="Mésange"/>
    <s v="Décharge"/>
    <x v="5"/>
    <s v="CONGO"/>
    <s v="ɣ"/>
  </r>
  <r>
    <d v="2016-10-12T00:00:00"/>
    <s v="Taxi: hotel-maison d'arret/aller-retour"/>
    <x v="0"/>
    <x v="1"/>
    <m/>
    <n v="1000"/>
    <n v="11063660.0813"/>
    <s v="Mésange"/>
    <s v="Décharge"/>
    <x v="5"/>
    <s v="CONGO"/>
    <s v="ɣ"/>
  </r>
  <r>
    <d v="2016-10-12T00:00:00"/>
    <s v="ration"/>
    <x v="3"/>
    <x v="1"/>
    <m/>
    <n v="5000"/>
    <n v="11058660.0813"/>
    <s v="Mésange"/>
    <s v="Décharge"/>
    <x v="5"/>
    <s v="CONGO"/>
    <s v="o"/>
  </r>
  <r>
    <d v="2016-10-13T00:00:00"/>
    <s v="Taxi Hotel-Marché Tiétié-Révolution-Gallérie art(Investigations dans des bijouteries)"/>
    <x v="0"/>
    <x v="3"/>
    <m/>
    <n v="3000"/>
    <n v="11055660.0813"/>
    <s v="i23c"/>
    <s v="Décharge"/>
    <x v="3"/>
    <s v="CONGO"/>
    <s v="ɣ"/>
  </r>
  <r>
    <d v="2016-10-13T00:00:00"/>
    <s v="Taxi Galléie d'art-La côtière-Hotel (Investigations dans des bijouteries) "/>
    <x v="0"/>
    <x v="3"/>
    <m/>
    <n v="2500"/>
    <n v="11053160.0813"/>
    <s v="i23c"/>
    <s v="Décharge"/>
    <x v="3"/>
    <s v="CONGO"/>
    <s v="ɣ"/>
  </r>
  <r>
    <d v="2016-10-13T00:00:00"/>
    <s v="Taxi Hotel-Planète Casino-Hotel (Trust building avec Igor)"/>
    <x v="0"/>
    <x v="3"/>
    <m/>
    <n v="2000"/>
    <n v="11051160.0813"/>
    <s v="i23c"/>
    <s v="Décharge"/>
    <x v="3"/>
    <s v="CONGO"/>
    <s v="ɣ"/>
  </r>
  <r>
    <d v="2016-10-13T00:00:00"/>
    <s v="Maison-Bureau"/>
    <x v="0"/>
    <x v="4"/>
    <m/>
    <n v="1000"/>
    <n v="11050160.0813"/>
    <s v="Evariste"/>
    <s v="Décharge"/>
    <x v="3"/>
    <s v="CONGO"/>
    <s v="ɣ"/>
  </r>
  <r>
    <d v="2016-10-13T00:00:00"/>
    <s v="Bureau-Maison"/>
    <x v="0"/>
    <x v="4"/>
    <m/>
    <n v="1000"/>
    <n v="11049160.0813"/>
    <s v="Evariste"/>
    <s v="Décharge"/>
    <x v="3"/>
    <s v="CONGO"/>
    <s v="ɣ"/>
  </r>
  <r>
    <d v="2016-10-13T00:00:00"/>
    <s v="Bus Domicile-Bureau"/>
    <x v="0"/>
    <x v="1"/>
    <m/>
    <n v="150"/>
    <n v="11049010.0813"/>
    <s v="Herick"/>
    <s v="Décharge"/>
    <x v="1"/>
    <s v="CONGO"/>
    <s v="ɣ"/>
  </r>
  <r>
    <d v="2016-10-13T00:00:00"/>
    <s v="Food allowance pour un jour à Bzv par Herick"/>
    <x v="8"/>
    <x v="1"/>
    <m/>
    <n v="1000"/>
    <n v="11048010.0813"/>
    <s v="Herick"/>
    <s v="Décharge"/>
    <x v="1"/>
    <s v="CONGO"/>
    <s v="o"/>
  </r>
  <r>
    <d v="2016-10-13T00:00:00"/>
    <s v="Taxi Bureau restaurant Mamaty pour l'interview des juristes"/>
    <x v="0"/>
    <x v="1"/>
    <m/>
    <n v="500"/>
    <n v="11047510.0813"/>
    <s v="Herick"/>
    <s v="Décharge"/>
    <x v="1"/>
    <s v="CONGO"/>
    <s v="ɣ"/>
  </r>
  <r>
    <d v="2016-10-13T00:00:00"/>
    <s v="Bus Bureau-Domicile"/>
    <x v="0"/>
    <x v="1"/>
    <m/>
    <n v="150"/>
    <n v="11047360.0813"/>
    <s v="Herick"/>
    <s v="Décharge"/>
    <x v="1"/>
    <s v="CONGO"/>
    <s v="ɣ"/>
  </r>
  <r>
    <d v="2016-10-13T00:00:00"/>
    <s v="Domicile-Bureau-domicile"/>
    <x v="0"/>
    <x v="3"/>
    <m/>
    <n v="2000"/>
    <n v="11045360.0813"/>
    <s v="i55c"/>
    <s v="Décharge"/>
    <x v="3"/>
    <s v="CONGO"/>
    <s v="ɣ"/>
  </r>
  <r>
    <d v="2016-10-13T00:00:00"/>
    <s v="Food à brazzaville "/>
    <x v="8"/>
    <x v="3"/>
    <m/>
    <n v="1000"/>
    <n v="11044360.0813"/>
    <s v="i55c"/>
    <s v="Décharge"/>
    <x v="3"/>
    <s v="CONGO"/>
    <s v="o"/>
  </r>
  <r>
    <d v="2016-10-13T00:00:00"/>
    <s v="Bureau-Contre rail Av Mbochit-Croissement Av Mbochit et Av Miadeka-Arret PSP Mbochit-Bureau pour investigation"/>
    <x v="0"/>
    <x v="3"/>
    <m/>
    <n v="600"/>
    <n v="11043760.0813"/>
    <s v="i55c"/>
    <s v="Décharge"/>
    <x v="3"/>
    <s v="CONGO"/>
    <s v="ɣ"/>
  </r>
  <r>
    <d v="2016-10-13T00:00:00"/>
    <s v="Taxi Bureau/Marché Boureau"/>
    <x v="0"/>
    <x v="3"/>
    <m/>
    <n v="1500"/>
    <n v="11042260.0813"/>
    <s v="i73x"/>
    <s v="Décharge"/>
    <x v="5"/>
    <s v="CONGO"/>
    <s v="ɣ"/>
  </r>
  <r>
    <d v="2016-10-13T00:00:00"/>
    <s v="Taxi Marché Boureau/COMISSION"/>
    <x v="0"/>
    <x v="3"/>
    <m/>
    <n v="1000"/>
    <n v="11041260.0813"/>
    <s v="i73x"/>
    <s v="Décharge"/>
    <x v="5"/>
    <s v="CONGO"/>
    <s v="ɣ"/>
  </r>
  <r>
    <d v="2016-10-13T00:00:00"/>
    <s v="Taxi Marché Commission/Total"/>
    <x v="0"/>
    <x v="3"/>
    <m/>
    <n v="1000"/>
    <n v="11040260.0813"/>
    <s v="i73x"/>
    <s v="Décharge"/>
    <x v="5"/>
    <s v="CONGO"/>
    <s v="ɣ"/>
  </r>
  <r>
    <d v="2016-10-13T00:00:00"/>
    <s v="Taxi Marché Total/ pepinier du Stade"/>
    <x v="0"/>
    <x v="3"/>
    <m/>
    <n v="1000"/>
    <n v="11039260.0813"/>
    <s v="i73x"/>
    <s v="Décharge"/>
    <x v="5"/>
    <s v="CONGO"/>
    <s v="ɣ"/>
  </r>
  <r>
    <d v="2016-10-13T00:00:00"/>
    <s v="Taxi Pepiniére du Stade/Bureau"/>
    <x v="0"/>
    <x v="3"/>
    <m/>
    <n v="1000"/>
    <n v="11038260.0813"/>
    <s v="i73x"/>
    <s v="Décharge"/>
    <x v="5"/>
    <s v="CONGO"/>
    <s v="ɣ"/>
  </r>
  <r>
    <d v="2016-10-13T00:00:00"/>
    <s v="Taxi: hotel-tribunal pour audience"/>
    <x v="0"/>
    <x v="1"/>
    <m/>
    <n v="1000"/>
    <n v="11037260.0813"/>
    <s v="Mésange"/>
    <s v="Décharge"/>
    <x v="5"/>
    <s v="CONGO"/>
    <s v="ɣ"/>
  </r>
  <r>
    <d v="2016-10-13T00:00:00"/>
    <s v="ration"/>
    <x v="3"/>
    <x v="1"/>
    <m/>
    <n v="5000"/>
    <n v="11032260.0813"/>
    <s v="Mésange"/>
    <s v="Décharge"/>
    <x v="5"/>
    <s v="CONGO"/>
    <s v="o"/>
  </r>
  <r>
    <d v="2016-10-13T00:00:00"/>
    <s v="Taxi: tribunal-maison d'arret/Maison d'arret-hotel"/>
    <x v="0"/>
    <x v="1"/>
    <m/>
    <n v="750"/>
    <n v="11031510.0813"/>
    <s v="Mésange"/>
    <s v="Décharge"/>
    <x v="5"/>
    <s v="CONGO"/>
    <s v="ɣ"/>
  </r>
  <r>
    <d v="2016-10-14T00:00:00"/>
    <s v="Taxis Bureau-Inspection-Bureau: Rencontrer le Chef de service"/>
    <x v="0"/>
    <x v="0"/>
    <m/>
    <n v="2000"/>
    <n v="11029510.0813"/>
    <s v="Stirve "/>
    <s v="Décharge"/>
    <x v="1"/>
    <s v="CONGO"/>
    <s v="ɤ"/>
  </r>
  <r>
    <d v="2016-10-14T00:00:00"/>
    <s v="Groupe Charden Farell-Ouesso(Mésange)"/>
    <x v="4"/>
    <x v="2"/>
    <m/>
    <n v="4000"/>
    <n v="11025510.0813"/>
    <s v="Stirve "/>
    <s v="266/GCF"/>
    <x v="2"/>
    <s v="CONGO"/>
    <s v="o"/>
  </r>
  <r>
    <d v="2016-10-14T00:00:00"/>
    <s v="Groupe Charden Farell-PNR(i23c)"/>
    <x v="4"/>
    <x v="2"/>
    <m/>
    <n v="5400"/>
    <n v="11020110.0813"/>
    <s v="Stirve "/>
    <s v="267/GCF"/>
    <x v="2"/>
    <s v="CONGO"/>
    <s v="o"/>
  </r>
  <r>
    <d v="2016-10-14T00:00:00"/>
    <s v="Bonus Medias Opérations du 30/09 à Ouesso"/>
    <x v="10"/>
    <x v="4"/>
    <m/>
    <n v="390000"/>
    <n v="10630110.0813"/>
    <s v="Stirve "/>
    <n v="221"/>
    <x v="5"/>
    <s v="CONGO"/>
    <s v="o"/>
  </r>
  <r>
    <d v="2016-10-14T00:00:00"/>
    <s v="DRINKS FOR THE MEETING(IGOR)"/>
    <x v="11"/>
    <x v="3"/>
    <m/>
    <n v="2000"/>
    <n v="10628110.0813"/>
    <s v="4(II4)"/>
    <s v="Décharge"/>
    <x v="3"/>
    <s v="CONGO"/>
    <s v="o"/>
  </r>
  <r>
    <d v="2016-10-14T00:00:00"/>
    <s v="PAYMENT OF TOKEN MONEY(SAMUEL)"/>
    <x v="11"/>
    <x v="3"/>
    <m/>
    <n v="20000"/>
    <n v="10608110.0813"/>
    <s v="4(II4)"/>
    <s v="Décharge"/>
    <x v="3"/>
    <s v="CONGO"/>
    <s v="o"/>
  </r>
  <r>
    <d v="2016-10-14T00:00:00"/>
    <s v="Taxi Hotel-Grand marché-Planète Casino-Hotel (Rencontre avec des Trafs + vérification des produits)"/>
    <x v="0"/>
    <x v="3"/>
    <m/>
    <n v="3500"/>
    <n v="10604610.0813"/>
    <s v="i23c"/>
    <s v="Décharge"/>
    <x v="3"/>
    <s v="CONGO"/>
    <s v="ɣ"/>
  </r>
  <r>
    <d v="2016-10-14T00:00:00"/>
    <s v="Taxi Hotel-Fond Tiétié (Rétirer l'argent envoyer par stirve)"/>
    <x v="0"/>
    <x v="3"/>
    <m/>
    <n v="1000"/>
    <n v="10603610.0813"/>
    <s v="i23c"/>
    <s v="Décharge"/>
    <x v="3"/>
    <s v="CONGO"/>
    <s v="ɣ"/>
  </r>
  <r>
    <d v="2016-10-14T00:00:00"/>
    <s v="Taxi Fond Tiétié-Atlantic hotel-Olympic Palace-Aéroport (Reservation de la place pour opération)"/>
    <x v="0"/>
    <x v="3"/>
    <m/>
    <n v="3500"/>
    <n v="10600110.0813"/>
    <s v="i23c"/>
    <s v="Décharge"/>
    <x v="3"/>
    <s v="CONGO"/>
    <s v="ɣ"/>
  </r>
  <r>
    <d v="2016-10-14T00:00:00"/>
    <s v="Taxi Aéoroport-Hotel"/>
    <x v="0"/>
    <x v="3"/>
    <m/>
    <n v="1000"/>
    <n v="10599110.0813"/>
    <s v="i23c"/>
    <s v="Décharge"/>
    <x v="3"/>
    <s v="CONGO"/>
    <s v="ɣ"/>
  </r>
  <r>
    <d v="2016-10-14T00:00:00"/>
    <s v="Maison-Bureau"/>
    <x v="0"/>
    <x v="4"/>
    <m/>
    <n v="1000"/>
    <n v="10598110.0813"/>
    <s v="Evariste"/>
    <s v="Décharge"/>
    <x v="3"/>
    <s v="CONGO"/>
    <s v="ɣ"/>
  </r>
  <r>
    <d v="2016-10-14T00:00:00"/>
    <s v="Bureau-Maison"/>
    <x v="0"/>
    <x v="4"/>
    <m/>
    <n v="1000"/>
    <n v="10597110.0813"/>
    <s v="Evariste"/>
    <s v="Décharge"/>
    <x v="3"/>
    <s v="CONGO"/>
    <s v="ɣ"/>
  </r>
  <r>
    <d v="2016-10-14T00:00:00"/>
    <s v="Bus Domicile-Bureau"/>
    <x v="0"/>
    <x v="1"/>
    <m/>
    <n v="150"/>
    <n v="10596960.0813"/>
    <s v="Herick"/>
    <s v="Décharge"/>
    <x v="1"/>
    <s v="CONGO"/>
    <s v="ɣ"/>
  </r>
  <r>
    <d v="2016-10-14T00:00:00"/>
    <s v="Food allowance pour un jour à Bzv par Herick"/>
    <x v="8"/>
    <x v="1"/>
    <m/>
    <n v="1000"/>
    <n v="10595960.0813"/>
    <s v="Herick"/>
    <s v="Décharge"/>
    <x v="1"/>
    <s v="CONGO"/>
    <s v="o"/>
  </r>
  <r>
    <d v="2016-10-14T00:00:00"/>
    <s v="Taxi Bureau-wcs pour déposer les pièces justificatives de la misssion sur Djambala"/>
    <x v="0"/>
    <x v="1"/>
    <m/>
    <n v="700"/>
    <n v="10595260.0813"/>
    <s v="Herick"/>
    <s v="Décharge"/>
    <x v="1"/>
    <s v="CONGO"/>
    <s v="ɣ"/>
  </r>
  <r>
    <d v="2016-10-14T00:00:00"/>
    <s v="Taxi WCS-inspection du travail pour véritier la signature du règlement intérieur PALF"/>
    <x v="0"/>
    <x v="1"/>
    <m/>
    <n v="1000"/>
    <n v="10594260.0813"/>
    <s v="Herick"/>
    <s v="Décharge"/>
    <x v="1"/>
    <s v="CONGO"/>
    <s v="ɣ"/>
  </r>
  <r>
    <d v="2016-10-14T00:00:00"/>
    <s v="Taxi inspection du travail-Maison d'arrêt de BZ pour une visite geôle"/>
    <x v="0"/>
    <x v="1"/>
    <m/>
    <n v="1000"/>
    <n v="10593260.0813"/>
    <s v="Herick"/>
    <s v="Décharge"/>
    <x v="1"/>
    <s v="CONGO"/>
    <s v="ɣ"/>
  </r>
  <r>
    <d v="2016-10-14T00:00:00"/>
    <s v="Ration des détenus de la maison d'arrêt de BZ"/>
    <x v="17"/>
    <x v="1"/>
    <m/>
    <n v="2000"/>
    <n v="10591260.0813"/>
    <s v="Herick"/>
    <s v="Décharge"/>
    <x v="1"/>
    <s v="CONGO"/>
    <s v="o"/>
  </r>
  <r>
    <d v="2016-10-14T00:00:00"/>
    <s v="Taxi Maison d'arrêt de BZ -Bureau après la visite geôle"/>
    <x v="0"/>
    <x v="1"/>
    <m/>
    <n v="700"/>
    <n v="10590560.0813"/>
    <s v="Herick"/>
    <s v="Décharge"/>
    <x v="1"/>
    <s v="CONGO"/>
    <s v="ɣ"/>
  </r>
  <r>
    <d v="2016-10-14T00:00:00"/>
    <s v="Bus Bureau-Domicile"/>
    <x v="0"/>
    <x v="1"/>
    <m/>
    <n v="150"/>
    <n v="10590410.0813"/>
    <s v="Herick"/>
    <s v="Décharge"/>
    <x v="1"/>
    <s v="CONGO"/>
    <s v="ɣ"/>
  </r>
  <r>
    <d v="2016-10-14T00:00:00"/>
    <s v="Domicile-Bureau-domicile"/>
    <x v="0"/>
    <x v="3"/>
    <m/>
    <n v="2000"/>
    <n v="10588410.0813"/>
    <s v="i55c"/>
    <s v="Décharge"/>
    <x v="3"/>
    <s v="CONGO"/>
    <s v="ɣ"/>
  </r>
  <r>
    <d v="2016-10-14T00:00:00"/>
    <s v="Food à brazzaville "/>
    <x v="8"/>
    <x v="3"/>
    <m/>
    <n v="1000"/>
    <n v="10587410.0813"/>
    <s v="i55c"/>
    <s v="Décharge"/>
    <x v="3"/>
    <s v="CONGO"/>
    <s v="o"/>
  </r>
  <r>
    <d v="2016-10-14T00:00:00"/>
    <s v="Reactivation de la sim i55c"/>
    <x v="2"/>
    <x v="3"/>
    <m/>
    <n v="500"/>
    <n v="10586910.0813"/>
    <s v="i55c"/>
    <s v="oui"/>
    <x v="3"/>
    <s v="CONGO"/>
    <s v="o"/>
  </r>
  <r>
    <d v="2016-10-14T00:00:00"/>
    <s v="Bureau-MTN-Bureau pour reactivite la sim perdu"/>
    <x v="0"/>
    <x v="3"/>
    <m/>
    <n v="300"/>
    <n v="10586610.0813"/>
    <s v="i55c"/>
    <s v="Décharge"/>
    <x v="3"/>
    <s v="CONGO"/>
    <s v="ɣ"/>
  </r>
  <r>
    <d v="2016-10-14T00:00:00"/>
    <s v="Taxi: visite geoles/aller-retour"/>
    <x v="0"/>
    <x v="1"/>
    <m/>
    <n v="1000"/>
    <n v="10585610.0813"/>
    <s v="Mésange"/>
    <s v="Décharge"/>
    <x v="5"/>
    <s v="CONGO"/>
    <s v="ɣ"/>
  </r>
  <r>
    <d v="2016-10-14T00:00:00"/>
    <s v="ration"/>
    <x v="3"/>
    <x v="1"/>
    <m/>
    <n v="5000"/>
    <n v="10580610.0813"/>
    <s v="Mésange"/>
    <s v="Décharge"/>
    <x v="5"/>
    <s v="CONGO"/>
    <s v="o"/>
  </r>
  <r>
    <d v="2016-10-14T00:00:00"/>
    <s v="Taxi: hotel-parquet pour rencontré le greffe pour la recidive de YOGO Oscar/Parquet-eaux et forest/forest-hotel"/>
    <x v="0"/>
    <x v="1"/>
    <m/>
    <n v="1250"/>
    <n v="10579360.0813"/>
    <s v="Mésange"/>
    <s v="Décharge"/>
    <x v="5"/>
    <s v="CONGO"/>
    <s v="ɣ"/>
  </r>
  <r>
    <d v="2016-10-14T00:00:00"/>
    <s v="Achat 3 billets avion+3timbres  Perrine, Hérick et Junior Bzv-PNR (mission PNR)"/>
    <x v="1"/>
    <x v="7"/>
    <m/>
    <n v="105000"/>
    <n v="10474360.0813"/>
    <s v="Junior"/>
    <s v=".06"/>
    <x v="2"/>
    <s v="CONGO"/>
    <s v="o"/>
  </r>
  <r>
    <d v="2016-10-14T00:00:00"/>
    <s v="PALF/Aeroport/PALF (achat de billets pour mission PNR)"/>
    <x v="0"/>
    <x v="1"/>
    <m/>
    <n v="2000"/>
    <n v="10472360.0813"/>
    <s v="Junior"/>
    <s v="Décharge"/>
    <x v="1"/>
    <s v="CONGO"/>
    <s v="ɣ"/>
  </r>
  <r>
    <d v="2016-10-15T00:00:00"/>
    <s v="POINTE-NOIRE LODGING(12-10-2016 to 15-10-2016)-4(II4)"/>
    <x v="3"/>
    <x v="3"/>
    <m/>
    <n v="45000"/>
    <n v="10427360.0813"/>
    <s v="4(II4)"/>
    <n v="15"/>
    <x v="3"/>
    <s v="CONGO"/>
    <s v="o"/>
  </r>
  <r>
    <d v="2016-10-15T00:00:00"/>
    <s v="Paiement Hotel (3 nuités à l'hôtel du milieu à PN)-i23c"/>
    <x v="3"/>
    <x v="3"/>
    <m/>
    <n v="45000"/>
    <n v="10382360.0813"/>
    <s v="i23c"/>
    <n v="14"/>
    <x v="3"/>
    <s v="CONGO"/>
    <s v="o"/>
  </r>
  <r>
    <d v="2016-10-15T00:00:00"/>
    <s v="Taxi Hotel-India Palace-Hotel (reservation de l'hôtel de l'opération) "/>
    <x v="0"/>
    <x v="3"/>
    <m/>
    <n v="2000"/>
    <n v="10380360.0813"/>
    <s v="i23c"/>
    <s v="Décharge"/>
    <x v="3"/>
    <s v="CONGO"/>
    <s v="ɣ"/>
  </r>
  <r>
    <d v="2016-10-15T00:00:00"/>
    <s v="Taxi Hotel-India Palace-Aéroport (Déposer 4(II4) à l'hôtel et reservation des billets pour brazzaville) "/>
    <x v="0"/>
    <x v="3"/>
    <m/>
    <n v="2000"/>
    <n v="10378360.0813"/>
    <s v="i23c"/>
    <s v="Décharge"/>
    <x v="3"/>
    <s v="CONGO"/>
    <s v="ɣ"/>
  </r>
  <r>
    <d v="2016-10-15T00:00:00"/>
    <s v="Taxi Aéroport-Hotel India Palace-SOCOPRISE (rejoindre Perrine et son équipe)"/>
    <x v="0"/>
    <x v="3"/>
    <m/>
    <n v="2000"/>
    <n v="10376360.0813"/>
    <s v="i23c"/>
    <s v="Décharge"/>
    <x v="3"/>
    <s v="CONGO"/>
    <s v="ɣ"/>
  </r>
  <r>
    <d v="2016-10-15T00:00:00"/>
    <s v="Paiement hôtel India Palace (Une nuitée) à PNR-i23c"/>
    <x v="3"/>
    <x v="3"/>
    <m/>
    <n v="30000"/>
    <n v="10346360.0813"/>
    <s v="i23c"/>
    <s v="oui"/>
    <x v="3"/>
    <s v="CONGO"/>
    <s v="o"/>
  </r>
  <r>
    <d v="2016-10-15T00:00:00"/>
    <s v="Taxi SOCOPRISE-Hotel India-Hotel du Milieu (retour à l'hôtel après annulation de l'opération)"/>
    <x v="0"/>
    <x v="3"/>
    <m/>
    <n v="2000"/>
    <n v="10344360.0813"/>
    <s v="i23c"/>
    <s v="Décharge"/>
    <x v="3"/>
    <s v="CONGO"/>
    <s v="ɣ"/>
  </r>
  <r>
    <d v="2016-10-15T00:00:00"/>
    <s v="Taxi Hotel du milieu-Hotel India-Restaurant Marmite de mami (rendez-vous avec Samuel le traf)"/>
    <x v="0"/>
    <x v="3"/>
    <m/>
    <n v="2000"/>
    <n v="10342360.0813"/>
    <s v="i23c"/>
    <s v="Décharge"/>
    <x v="3"/>
    <s v="CONGO"/>
    <s v="ɣ"/>
  </r>
  <r>
    <d v="2016-10-15T00:00:00"/>
    <s v="Taxi Restaurant Marmite de mami-Hotel India (Changement de la place de rendez-vous)"/>
    <x v="0"/>
    <x v="3"/>
    <m/>
    <n v="1000"/>
    <n v="10341360.0813"/>
    <s v="i23c"/>
    <s v="Décharge"/>
    <x v="3"/>
    <s v="CONGO"/>
    <s v="ɣ"/>
  </r>
  <r>
    <d v="2016-10-15T00:00:00"/>
    <s v="Achat bière (pour 4(II4) et Samuel)"/>
    <x v="11"/>
    <x v="3"/>
    <m/>
    <n v="2000"/>
    <n v="10339360.0813"/>
    <s v="i23c"/>
    <s v=".0065"/>
    <x v="3"/>
    <s v="CONGO"/>
    <s v="o"/>
  </r>
  <r>
    <d v="2016-10-15T00:00:00"/>
    <s v="Achat répas + Transport"/>
    <x v="11"/>
    <x v="3"/>
    <m/>
    <n v="23000"/>
    <n v="10316360.0813"/>
    <s v="i23c"/>
    <s v="Décharge"/>
    <x v="3"/>
    <s v="CONGO"/>
    <s v="ɣ"/>
  </r>
  <r>
    <d v="2016-10-15T00:00:00"/>
    <s v="Taxi Hotel India-Socoprise-Hotel du milieu (Rejoindre Perrine et l'équipe pour faire le points)"/>
    <x v="0"/>
    <x v="3"/>
    <m/>
    <n v="2000"/>
    <n v="10314360.0813"/>
    <s v="i23c"/>
    <s v="Décharge"/>
    <x v="3"/>
    <s v="CONGO"/>
    <s v="ɣ"/>
  </r>
  <r>
    <d v="2016-10-15T00:00:00"/>
    <s v="Taxi domicile-aéroport pour aller à P/N"/>
    <x v="0"/>
    <x v="1"/>
    <m/>
    <n v="1000"/>
    <n v="10313360.0813"/>
    <s v="Herick"/>
    <s v="Décharge"/>
    <x v="1"/>
    <s v="CONGO"/>
    <s v="ɣ"/>
  </r>
  <r>
    <d v="2016-10-15T00:00:00"/>
    <s v="Food allowance Mission PNR du 15 au 28 octobre- Herick"/>
    <x v="3"/>
    <x v="1"/>
    <m/>
    <n v="70000"/>
    <n v="10243360.0813"/>
    <s v="Herick"/>
    <s v="Décharge"/>
    <x v="1"/>
    <s v="CONGO"/>
    <s v="o"/>
  </r>
  <r>
    <d v="2016-10-15T00:00:00"/>
    <s v="Transport Taxi &gt;Office &gt; Aéroport "/>
    <x v="0"/>
    <x v="7"/>
    <m/>
    <n v="500"/>
    <n v="10242860.0813"/>
    <s v="Perrine Odier"/>
    <s v="décharge"/>
    <x v="2"/>
    <m/>
    <s v="ɣ"/>
  </r>
  <r>
    <d v="2016-10-15T00:00:00"/>
    <s v="Transport taxi &gt; Aéroport &gt; Hotel"/>
    <x v="0"/>
    <x v="7"/>
    <m/>
    <n v="1000"/>
    <n v="10241860.0813"/>
    <s v="Perrine Odier"/>
    <s v="décharge"/>
    <x v="2"/>
    <m/>
    <s v="ɣ"/>
  </r>
  <r>
    <d v="2016-10-15T00:00:00"/>
    <s v="Taxi: visite geoles/aller-retour"/>
    <x v="0"/>
    <x v="1"/>
    <m/>
    <n v="1000"/>
    <n v="10240860.0813"/>
    <s v="Mésange"/>
    <s v="Décharge"/>
    <x v="5"/>
    <s v="CONGO"/>
    <s v="ɣ"/>
  </r>
  <r>
    <d v="2016-10-15T00:00:00"/>
    <s v="ration"/>
    <x v="3"/>
    <x v="1"/>
    <m/>
    <n v="5000"/>
    <n v="10235860.0813"/>
    <s v="Mésange"/>
    <s v="Décharge"/>
    <x v="5"/>
    <s v="CONGO"/>
    <s v="o"/>
  </r>
  <r>
    <d v="2016-10-15T00:00:00"/>
    <s v="hotel  wilcia du 10 octobre au 16 octobre 2016"/>
    <x v="3"/>
    <x v="1"/>
    <m/>
    <n v="90000"/>
    <n v="10145860.0813"/>
    <s v="Mésange"/>
    <n v="603"/>
    <x v="3"/>
    <s v="CONGO"/>
    <s v="o"/>
  </r>
  <r>
    <d v="2016-10-15T00:00:00"/>
    <s v="Domicile/Aeroport"/>
    <x v="0"/>
    <x v="1"/>
    <m/>
    <n v="1000"/>
    <n v="10144860.0813"/>
    <s v="Junior"/>
    <s v="Décharge"/>
    <x v="1"/>
    <s v="CONGO"/>
    <s v="ɣ"/>
  </r>
  <r>
    <d v="2016-10-15T00:00:00"/>
    <s v="Hotel/Resto/Hotel (repérage avant opération)"/>
    <x v="0"/>
    <x v="1"/>
    <m/>
    <n v="2000"/>
    <n v="10142860.0813"/>
    <s v="Junior"/>
    <s v="Décharge"/>
    <x v="1"/>
    <s v="CONGO"/>
    <s v="ɣ"/>
  </r>
  <r>
    <d v="2016-10-15T00:00:00"/>
    <s v="Achat boissons gendarmes (couverture)"/>
    <x v="11"/>
    <x v="7"/>
    <m/>
    <n v="4000"/>
    <n v="10138860.0813"/>
    <s v="Junior"/>
    <s v=".0060"/>
    <x v="2"/>
    <s v="CONGO"/>
    <s v="o"/>
  </r>
  <r>
    <d v="2016-10-15T00:00:00"/>
    <s v="Hotel de couverture/Gendarmerie"/>
    <x v="0"/>
    <x v="1"/>
    <m/>
    <n v="1000"/>
    <n v="10137860.0813"/>
    <s v="Junior"/>
    <s v="Décharge"/>
    <x v="1"/>
    <s v="CONGO"/>
    <s v="ɣ"/>
  </r>
  <r>
    <d v="2016-10-15T00:00:00"/>
    <s v="Ration journalière"/>
    <x v="3"/>
    <x v="1"/>
    <m/>
    <n v="5000"/>
    <n v="10132860.0813"/>
    <s v="Junior"/>
    <s v="Décharge"/>
    <x v="1"/>
    <s v="CONGO"/>
    <s v="ɣ"/>
  </r>
  <r>
    <d v="2016-10-15T00:00:00"/>
    <s v="Hotel/Resto/Hotel"/>
    <x v="0"/>
    <x v="1"/>
    <m/>
    <n v="2000"/>
    <n v="10130860.0813"/>
    <s v="Junior"/>
    <s v="Décharge"/>
    <x v="1"/>
    <s v="CONGO"/>
    <s v="ɣ"/>
  </r>
  <r>
    <d v="2016-10-16T00:00:00"/>
    <s v="Taxis Domicile-bureau-Western Union-Marché total: urgence opération PNR du 16/10"/>
    <x v="0"/>
    <x v="0"/>
    <m/>
    <n v="4000"/>
    <n v="10126860.0813"/>
    <s v="Stirve "/>
    <s v="Décharge"/>
    <x v="1"/>
    <s v="CONGO"/>
    <s v="ɤ"/>
  </r>
  <r>
    <d v="2016-10-16T00:00:00"/>
    <s v="Western Union-Pointe Noire(Herick)"/>
    <x v="4"/>
    <x v="2"/>
    <m/>
    <n v="7158"/>
    <n v="10119702.0813"/>
    <s v="Stirve "/>
    <s v="Oui"/>
    <x v="2"/>
    <s v="CONGO"/>
    <s v="o"/>
  </r>
  <r>
    <d v="2016-10-16T00:00:00"/>
    <s v="Taxis Marché total-Western Union-Bureau-Domicile: urgence opération PNR du 16/10"/>
    <x v="0"/>
    <x v="0"/>
    <m/>
    <n v="4000"/>
    <n v="10115702.0813"/>
    <s v="Stirve "/>
    <s v="Décharge"/>
    <x v="1"/>
    <s v="CONGO"/>
    <s v="ɤ"/>
  </r>
  <r>
    <d v="2016-10-16T00:00:00"/>
    <s v="AIRPORT-OFFICE"/>
    <x v="0"/>
    <x v="3"/>
    <m/>
    <n v="1000"/>
    <n v="10114702.0813"/>
    <s v="4(II4)"/>
    <s v="Décharge"/>
    <x v="3"/>
    <s v="CONGO"/>
    <s v="o"/>
  </r>
  <r>
    <d v="2016-10-16T00:00:00"/>
    <s v="Achats 2 billets avion i23c et 4(II4)  PN-Brazzaville (enregistrement en ligne)"/>
    <x v="1"/>
    <x v="3"/>
    <m/>
    <n v="70000"/>
    <n v="10044702.0813"/>
    <s v="i23c"/>
    <s v="245441 &amp; 245442"/>
    <x v="3"/>
    <s v="CONGO"/>
    <s v="o"/>
  </r>
  <r>
    <d v="2016-10-16T00:00:00"/>
    <s v="Paiement Hotel (une nuitée à l'hôtel du milieu)-i23c"/>
    <x v="3"/>
    <x v="3"/>
    <m/>
    <n v="15000"/>
    <n v="10029702.0813"/>
    <s v="i23c"/>
    <n v="16"/>
    <x v="3"/>
    <s v="CONGO"/>
    <s v="o"/>
  </r>
  <r>
    <d v="2016-10-16T00:00:00"/>
    <s v="Taxi Hotel du milieu-Hotel India-Cafétariat Fashia (préparation de l'opération)"/>
    <x v="0"/>
    <x v="3"/>
    <m/>
    <n v="2000"/>
    <n v="10027702.0813"/>
    <s v="i23c"/>
    <s v="Décharge"/>
    <x v="3"/>
    <s v="CONGO"/>
    <s v="ɣ"/>
  </r>
  <r>
    <d v="2016-10-16T00:00:00"/>
    <s v="Taxi cafétariat Fashia-Maison de samuel (rencontre avec Samuel et Igor)"/>
    <x v="0"/>
    <x v="3"/>
    <m/>
    <n v="1000"/>
    <n v="10026702.0813"/>
    <s v="i23c"/>
    <s v="Décharge"/>
    <x v="3"/>
    <s v="CONGO"/>
    <s v="ɣ"/>
  </r>
  <r>
    <d v="2016-10-16T00:00:00"/>
    <s v="Taxi la gendarmérie-Hotel-Aéroport PN (préparation voyage PN-Brazzaville)"/>
    <x v="0"/>
    <x v="3"/>
    <m/>
    <n v="2000"/>
    <n v="10024702.0813"/>
    <s v="i23c"/>
    <s v="Décharge"/>
    <x v="3"/>
    <s v="CONGO"/>
    <s v="ɣ"/>
  </r>
  <r>
    <d v="2016-10-16T00:00:00"/>
    <s v="Paiement pénalités de report de voyage i23c et 4(II4) du 15/10/2016"/>
    <x v="12"/>
    <x v="3"/>
    <m/>
    <n v="16000"/>
    <n v="10008702.0813"/>
    <s v="i23c"/>
    <n v="18"/>
    <x v="3"/>
    <s v="CONGO"/>
    <s v="o"/>
  </r>
  <r>
    <d v="2016-10-16T00:00:00"/>
    <s v="Taxi Aéroport Maya maya-Maison"/>
    <x v="0"/>
    <x v="3"/>
    <m/>
    <n v="1500"/>
    <n v="10007202.0813"/>
    <s v="i23c"/>
    <s v="Décharge"/>
    <x v="3"/>
    <s v="CONGO"/>
    <s v="ɣ"/>
  </r>
  <r>
    <d v="2016-10-16T00:00:00"/>
    <s v="Taxi à P/N, Wester union-Gendarmerie pour retirer les fonds envoyés par Stirve"/>
    <x v="0"/>
    <x v="1"/>
    <m/>
    <n v="2000"/>
    <n v="10005202.0813"/>
    <s v="Herick"/>
    <s v="Décharge"/>
    <x v="1"/>
    <s v="CONGO"/>
    <s v="ɣ"/>
  </r>
  <r>
    <d v="2016-10-16T00:00:00"/>
    <s v="Achat de 3 bouteilles d'eau à la gendarmerie de P/N pour Perrine, Junior et Herck"/>
    <x v="6"/>
    <x v="2"/>
    <m/>
    <n v="1500"/>
    <n v="10003702.0813"/>
    <s v="Herick"/>
    <s v="Décharge"/>
    <x v="1"/>
    <m/>
    <m/>
  </r>
  <r>
    <d v="2016-10-16T00:00:00"/>
    <s v="Achat à P/N d'une bouteille d'eau  de 6 littres pour se brosser à l'hôtel à cause du manque d'eau potable au sein de l'hôtel"/>
    <x v="6"/>
    <x v="2"/>
    <m/>
    <n v="1200"/>
    <n v="10002502.0813"/>
    <s v="Herick"/>
    <s v="Décharge"/>
    <x v="1"/>
    <m/>
    <m/>
  </r>
  <r>
    <d v="2016-10-16T00:00:00"/>
    <s v="Hôtel-gendarmerie"/>
    <x v="0"/>
    <x v="1"/>
    <m/>
    <n v="1000"/>
    <n v="10001502.0813"/>
    <s v="Herick"/>
    <s v="Décharge"/>
    <x v="1"/>
    <s v="CONGO"/>
    <s v="ɣ"/>
  </r>
  <r>
    <d v="2016-10-16T00:00:00"/>
    <s v="Taxi pour effectuer l'arrestation des trafs"/>
    <x v="0"/>
    <x v="1"/>
    <m/>
    <n v="2000"/>
    <n v="9999502.0812999997"/>
    <s v="Herick"/>
    <s v="Décharge"/>
    <x v="1"/>
    <s v="CONGO"/>
    <s v="ɣ"/>
  </r>
  <r>
    <d v="2016-10-16T00:00:00"/>
    <s v="Taxi des gendarmes pour la perquisition chez le traf BOPOMA NGAMAKALA DOUDOU"/>
    <x v="0"/>
    <x v="1"/>
    <m/>
    <n v="1500"/>
    <n v="9998002.0812999997"/>
    <s v="Herick"/>
    <s v="Décharge"/>
    <x v="1"/>
    <s v="CONGO"/>
    <s v="ɣ"/>
  </r>
  <r>
    <d v="2016-10-16T00:00:00"/>
    <s v="BONUS GENDARMERIE (équipe de 14 gendarmes à Pointe-Noire)"/>
    <x v="10"/>
    <x v="7"/>
    <m/>
    <n v="200000"/>
    <n v="9798002.0812999997"/>
    <s v="Perrine Odier"/>
    <s v="oui"/>
    <x v="2"/>
    <m/>
    <s v="o"/>
  </r>
  <r>
    <d v="2016-10-16T00:00:00"/>
    <s v="Carburant gendarmerie Pointe-Noire"/>
    <x v="0"/>
    <x v="7"/>
    <m/>
    <n v="15000"/>
    <n v="9783002.0812999997"/>
    <s v="Perrine Odier"/>
    <s v="oui"/>
    <x v="2"/>
    <m/>
    <s v="o"/>
  </r>
  <r>
    <d v="2016-10-16T00:00:00"/>
    <s v="Taxi: hotel-agence SEOUL pour voyage"/>
    <x v="0"/>
    <x v="1"/>
    <m/>
    <n v="1500"/>
    <n v="9781502.0812999997"/>
    <s v="Mésange"/>
    <s v="Décharge"/>
    <x v="5"/>
    <s v="CONGO"/>
    <s v="ɣ"/>
  </r>
  <r>
    <d v="2016-10-16T00:00:00"/>
    <s v="grand bus: Ouesso-Brazza"/>
    <x v="0"/>
    <x v="1"/>
    <m/>
    <n v="18000"/>
    <n v="9763502.0812999997"/>
    <s v="Mésange"/>
    <n v="19"/>
    <x v="5"/>
    <s v="CONGO"/>
    <s v="o"/>
  </r>
  <r>
    <d v="2016-10-16T00:00:00"/>
    <s v="ration"/>
    <x v="3"/>
    <x v="1"/>
    <m/>
    <n v="5000"/>
    <n v="9758502.0812999997"/>
    <s v="Mésange"/>
    <s v="Décharge"/>
    <x v="5"/>
    <s v="CONGO"/>
    <s v="o"/>
  </r>
  <r>
    <d v="2016-10-16T00:00:00"/>
    <s v="Taxi: gare routière Seoul-maison"/>
    <x v="0"/>
    <x v="1"/>
    <m/>
    <n v="2000"/>
    <n v="9756502.0812999997"/>
    <s v="Mésange"/>
    <s v="Décharge"/>
    <x v="5"/>
    <s v="CONGO"/>
    <s v="ɣ"/>
  </r>
  <r>
    <d v="2016-10-16T00:00:00"/>
    <s v="Hotel/Gendarmerie/Hotel INDIA (Planque avant opération)"/>
    <x v="0"/>
    <x v="1"/>
    <m/>
    <n v="2000"/>
    <n v="9754502.0812999997"/>
    <s v="Junior"/>
    <s v="Décharge"/>
    <x v="1"/>
    <s v="CONGO"/>
    <s v="ɣ"/>
  </r>
  <r>
    <d v="2016-10-16T00:00:00"/>
    <s v="Achat petit dejeunés et boissons (4 agents en planque)"/>
    <x v="11"/>
    <x v="1"/>
    <m/>
    <n v="15500"/>
    <n v="9739002.0812999997"/>
    <s v="Junior"/>
    <s v="0039; 0068; 0069; 0071;"/>
    <x v="1"/>
    <s v="CONGO"/>
    <s v="o"/>
  </r>
  <r>
    <d v="2016-10-16T00:00:00"/>
    <s v="Achat sandwichs deténus"/>
    <x v="17"/>
    <x v="1"/>
    <m/>
    <n v="2500"/>
    <n v="9736502.0812999997"/>
    <s v="Junior"/>
    <s v="Décharge"/>
    <x v="1"/>
    <s v="CONGO"/>
    <s v="o"/>
  </r>
  <r>
    <d v="2016-10-16T00:00:00"/>
    <s v="Gendarmerie/Resto (Rencontre après op avec Lt Sognele"/>
    <x v="0"/>
    <x v="1"/>
    <m/>
    <n v="500"/>
    <n v="9736002.0812999997"/>
    <s v="Junior"/>
    <s v="Décharge"/>
    <x v="1"/>
    <s v="CONGO"/>
    <s v="ɣ"/>
  </r>
  <r>
    <d v="2016-10-16T00:00:00"/>
    <s v="Resto/Hotel"/>
    <x v="0"/>
    <x v="1"/>
    <m/>
    <n v="1000"/>
    <n v="9735002.0812999997"/>
    <s v="Junior"/>
    <s v="Décharge"/>
    <x v="1"/>
    <s v="CONGO"/>
    <s v="ɣ"/>
  </r>
  <r>
    <d v="2016-10-16T00:00:00"/>
    <s v="Hotel/La Citronelle/Marie Diallo/Hotel"/>
    <x v="0"/>
    <x v="1"/>
    <m/>
    <n v="3000"/>
    <n v="9732002.0812999997"/>
    <s v="Junior"/>
    <s v="Décharge"/>
    <x v="1"/>
    <s v="CONGO"/>
    <s v="ɣ"/>
  </r>
  <r>
    <d v="2016-10-16T00:00:00"/>
    <s v="Ration journalière"/>
    <x v="3"/>
    <x v="1"/>
    <m/>
    <n v="5000"/>
    <n v="9727002.0812999997"/>
    <s v="Junior"/>
    <s v="Décharge"/>
    <x v="1"/>
    <s v="CONGO"/>
    <s v="ɣ"/>
  </r>
  <r>
    <d v="2016-10-17T00:00:00"/>
    <s v="Food allowance 4(II4) pour 10jours (18-27 Octobre)"/>
    <x v="3"/>
    <x v="3"/>
    <m/>
    <n v="100000"/>
    <n v="9627002.0812999997"/>
    <s v="Stirve "/>
    <n v="223"/>
    <x v="3"/>
    <s v="CONGO"/>
    <s v="o"/>
  </r>
  <r>
    <d v="2016-10-17T00:00:00"/>
    <s v="Groupe Charden Farell-Pointe Noire(Herick)"/>
    <x v="4"/>
    <x v="2"/>
    <m/>
    <n v="4000"/>
    <n v="9623002.0812999997"/>
    <s v="Stirve "/>
    <s v="227/GCF"/>
    <x v="2"/>
    <s v="CONGO"/>
    <s v="o"/>
  </r>
  <r>
    <d v="2016-10-17T00:00:00"/>
    <s v="Maison-Bureau"/>
    <x v="0"/>
    <x v="4"/>
    <m/>
    <n v="1000"/>
    <n v="9622002.0812999997"/>
    <s v="Evariste"/>
    <s v="Décharge"/>
    <x v="3"/>
    <s v="CONGO"/>
    <s v="ɣ"/>
  </r>
  <r>
    <d v="2016-10-17T00:00:00"/>
    <s v="Bureau-ES TV"/>
    <x v="0"/>
    <x v="4"/>
    <m/>
    <n v="1000"/>
    <n v="9621002.0812999997"/>
    <s v="Evariste"/>
    <s v="Décharge"/>
    <x v="3"/>
    <s v="CONGO"/>
    <s v="ɣ"/>
  </r>
  <r>
    <d v="2016-10-17T00:00:00"/>
    <s v="ES TV-Les Dépêches de Brazzaville"/>
    <x v="0"/>
    <x v="4"/>
    <m/>
    <n v="1000"/>
    <n v="9620002.0812999997"/>
    <s v="Evariste"/>
    <s v="Décharge"/>
    <x v="3"/>
    <s v="CONGO"/>
    <s v="ɣ"/>
  </r>
  <r>
    <d v="2016-10-17T00:00:00"/>
    <s v="Les Dépêches de Brazzaville-MN TV"/>
    <x v="0"/>
    <x v="4"/>
    <m/>
    <n v="1000"/>
    <n v="9619002.0812999997"/>
    <s v="Evariste"/>
    <s v="Décharge"/>
    <x v="3"/>
    <s v="CONGO"/>
    <s v="ɣ"/>
  </r>
  <r>
    <d v="2016-10-17T00:00:00"/>
    <s v="MN TV- TOP TV"/>
    <x v="0"/>
    <x v="4"/>
    <m/>
    <n v="1000"/>
    <n v="9618002.0812999997"/>
    <s v="Evariste"/>
    <s v="Décharge"/>
    <x v="3"/>
    <s v="CONGO"/>
    <s v="ɣ"/>
  </r>
  <r>
    <d v="2016-10-17T00:00:00"/>
    <s v="Top Tv-Bureau"/>
    <x v="0"/>
    <x v="4"/>
    <m/>
    <n v="1000"/>
    <n v="9617002.0812999997"/>
    <s v="Evariste"/>
    <s v="Décharge"/>
    <x v="3"/>
    <s v="CONGO"/>
    <s v="ɣ"/>
  </r>
  <r>
    <d v="2016-10-17T00:00:00"/>
    <s v="Bureau-Maison"/>
    <x v="0"/>
    <x v="4"/>
    <m/>
    <n v="1000"/>
    <n v="9616002.0812999997"/>
    <s v="Evariste"/>
    <s v="Décharge"/>
    <x v="3"/>
    <s v="CONGO"/>
    <s v="ɣ"/>
  </r>
  <r>
    <d v="2016-10-17T00:00:00"/>
    <s v="Taxi gendarmerie-Prison pour déposer les deux trafs de P/N"/>
    <x v="0"/>
    <x v="1"/>
    <m/>
    <n v="2000"/>
    <n v="9614002.0812999997"/>
    <s v="Herick"/>
    <s v="Décharge"/>
    <x v="1"/>
    <s v="CONGO"/>
    <s v="ɣ"/>
  </r>
  <r>
    <d v="2016-10-17T00:00:00"/>
    <s v="Taxi -Prison-Charden farell pour rétirer l'argent envoyé par Stirve"/>
    <x v="0"/>
    <x v="1"/>
    <m/>
    <n v="1000"/>
    <n v="9613002.0812999997"/>
    <s v="Herick"/>
    <s v="Décharge"/>
    <x v="1"/>
    <s v="CONGO"/>
    <s v="ɣ"/>
  </r>
  <r>
    <d v="2016-10-17T00:00:00"/>
    <s v="Charden farell-gendarmerie"/>
    <x v="0"/>
    <x v="1"/>
    <m/>
    <n v="1000"/>
    <n v="9612002.0812999997"/>
    <s v="Herick"/>
    <s v="Décharge"/>
    <x v="1"/>
    <s v="CONGO"/>
    <s v="ɣ"/>
  </r>
  <r>
    <d v="2016-10-17T00:00:00"/>
    <s v="Domicile-Bureau-domicile"/>
    <x v="0"/>
    <x v="3"/>
    <m/>
    <n v="2000"/>
    <n v="9610002.0812999997"/>
    <s v="i55c"/>
    <s v="Décharge"/>
    <x v="3"/>
    <s v="CONGO"/>
    <s v="ɣ"/>
  </r>
  <r>
    <d v="2016-10-17T00:00:00"/>
    <s v="Food à brazzaville "/>
    <x v="8"/>
    <x v="3"/>
    <m/>
    <n v="1000"/>
    <n v="9609002.0812999997"/>
    <s v="i55c"/>
    <s v="Décharge"/>
    <x v="3"/>
    <s v="CONGO"/>
    <s v="o"/>
  </r>
  <r>
    <d v="2016-10-17T00:00:00"/>
    <s v="Taxi &gt; Hotel &gt; aéroport &gt; gendarmerie &gt; Hotel"/>
    <x v="0"/>
    <x v="7"/>
    <m/>
    <n v="2500"/>
    <n v="9606502.0812999997"/>
    <s v="Perrine Odier"/>
    <s v="décharge"/>
    <x v="2"/>
    <m/>
    <s v="ɣ"/>
  </r>
  <r>
    <d v="2016-10-17T00:00:00"/>
    <s v="Billet avion Pointe-Noire &gt; Brazzaville"/>
    <x v="1"/>
    <x v="7"/>
    <m/>
    <n v="34000"/>
    <n v="9572502.0812999997"/>
    <s v="Perrine Odier"/>
    <s v="oui"/>
    <x v="2"/>
    <m/>
    <s v="o"/>
  </r>
  <r>
    <d v="2016-10-17T00:00:00"/>
    <s v="Taxi Bureau /Direction airtel"/>
    <x v="0"/>
    <x v="3"/>
    <m/>
    <n v="1000"/>
    <n v="9571502.0812999997"/>
    <s v="i73x"/>
    <s v="Décharge"/>
    <x v="5"/>
    <s v="CONGO"/>
    <s v="ɣ"/>
  </r>
  <r>
    <d v="2016-10-17T00:00:00"/>
    <s v="Achat carte SIM airtel/ E8"/>
    <x v="2"/>
    <x v="3"/>
    <m/>
    <n v="500"/>
    <n v="9571002.0812999997"/>
    <s v="i73x"/>
    <s v="Décharge"/>
    <x v="5"/>
    <s v="CONGO"/>
    <s v="o"/>
  </r>
  <r>
    <d v="2016-10-17T00:00:00"/>
    <s v="Taxi Direction airtel /Marché mikalou"/>
    <x v="0"/>
    <x v="3"/>
    <m/>
    <n v="1500"/>
    <n v="9569502.0812999997"/>
    <s v="i73x"/>
    <s v="Décharge"/>
    <x v="5"/>
    <s v="CONGO"/>
    <s v="ɣ"/>
  </r>
  <r>
    <d v="2016-10-17T00:00:00"/>
    <s v="Taxi Marché mikalou/Marché  kombo  "/>
    <x v="0"/>
    <x v="3"/>
    <m/>
    <n v="1000"/>
    <n v="9568502.0812999997"/>
    <s v="i73x"/>
    <s v="Décharge"/>
    <x v="5"/>
    <s v="CONGO"/>
    <s v="ɣ"/>
  </r>
  <r>
    <d v="2016-10-17T00:00:00"/>
    <s v="Taxi Marché Kombo/Bureau"/>
    <x v="0"/>
    <x v="3"/>
    <m/>
    <n v="2000"/>
    <n v="9566502.0812999997"/>
    <s v="i73x"/>
    <s v="Décharge"/>
    <x v="5"/>
    <s v="CONGO"/>
    <s v="ɣ"/>
  </r>
  <r>
    <d v="2016-10-17T00:00:00"/>
    <s v="Taxi:DDEF-banque/banque-bureau"/>
    <x v="0"/>
    <x v="1"/>
    <m/>
    <n v="2000"/>
    <n v="9564502.0812999997"/>
    <s v="Mésange"/>
    <s v="Décharge"/>
    <x v="5"/>
    <s v="CONGO"/>
    <s v="ɣ"/>
  </r>
  <r>
    <d v="2016-10-17T00:00:00"/>
    <s v="Hotel/Gendarmerie"/>
    <x v="0"/>
    <x v="1"/>
    <m/>
    <n v="1000"/>
    <n v="9563502.0812999997"/>
    <s v="Junior"/>
    <s v="Décharge"/>
    <x v="1"/>
    <s v="CONGO"/>
    <s v="ɣ"/>
  </r>
  <r>
    <d v="2016-10-17T00:00:00"/>
    <s v="Taxi pour interpelletaion de Mme Roga à Ngoyo"/>
    <x v="0"/>
    <x v="1"/>
    <m/>
    <n v="4000"/>
    <n v="9559502.0812999997"/>
    <s v="Junior"/>
    <s v="Décharge"/>
    <x v="1"/>
    <s v="CONGO"/>
    <s v="ɣ"/>
  </r>
  <r>
    <d v="2016-10-17T00:00:00"/>
    <s v="Achat d'un bloc-note"/>
    <x v="6"/>
    <x v="2"/>
    <m/>
    <n v="2000"/>
    <n v="9557502.0812999997"/>
    <s v="Junior"/>
    <s v="Décharge"/>
    <x v="1"/>
    <s v="CONGO"/>
    <s v="o"/>
  </r>
  <r>
    <d v="2016-10-17T00:00:00"/>
    <s v="Hotel/Resto/Hotel"/>
    <x v="0"/>
    <x v="1"/>
    <m/>
    <n v="2000"/>
    <n v="9555502.0812999997"/>
    <s v="Junior"/>
    <s v="Décharge"/>
    <x v="1"/>
    <s v="CONGO"/>
    <s v="ɣ"/>
  </r>
  <r>
    <d v="2016-10-17T00:00:00"/>
    <s v="Ration journalière"/>
    <x v="3"/>
    <x v="1"/>
    <m/>
    <n v="5000"/>
    <n v="9550502.0812999997"/>
    <s v="Junior"/>
    <s v="Décharge"/>
    <x v="1"/>
    <s v="CONGO"/>
    <s v="ɣ"/>
  </r>
  <r>
    <d v="2016-10-18T00:00:00"/>
    <s v="Bonus opératon du 16/10 à PNR-i23c"/>
    <x v="10"/>
    <x v="3"/>
    <m/>
    <n v="100000"/>
    <n v="9450502.0812999997"/>
    <s v="Stirve "/>
    <n v="226"/>
    <x v="3"/>
    <s v="CONGO"/>
    <s v="o"/>
  </r>
  <r>
    <d v="2016-10-18T00:00:00"/>
    <s v="Bonus septembre 2016-Mésange"/>
    <x v="10"/>
    <x v="1"/>
    <m/>
    <n v="10000"/>
    <n v="9440502.0812999997"/>
    <s v="Stirve "/>
    <n v="227"/>
    <x v="1"/>
    <s v="CONGO"/>
    <s v="o"/>
  </r>
  <r>
    <d v="2016-10-18T00:00:00"/>
    <s v="Achat seau"/>
    <x v="6"/>
    <x v="2"/>
    <m/>
    <n v="2000"/>
    <n v="9438502.0812999997"/>
    <s v="Stirve "/>
    <s v="Décharge"/>
    <x v="1"/>
    <s v="CONGO"/>
    <s v="o"/>
  </r>
  <r>
    <d v="2016-10-18T00:00:00"/>
    <s v="Maison-Bureau"/>
    <x v="0"/>
    <x v="4"/>
    <m/>
    <n v="1000"/>
    <n v="9437502.0812999997"/>
    <s v="Evariste"/>
    <s v="Décharge"/>
    <x v="3"/>
    <s v="CONGO"/>
    <s v="ɣ"/>
  </r>
  <r>
    <d v="2016-10-18T00:00:00"/>
    <s v="Bureau-ES TV"/>
    <x v="0"/>
    <x v="4"/>
    <m/>
    <n v="1000"/>
    <n v="9436502.0812999997"/>
    <s v="Evariste"/>
    <s v="Décharge"/>
    <x v="3"/>
    <s v="CONGO"/>
    <s v="ɣ"/>
  </r>
  <r>
    <d v="2016-10-18T00:00:00"/>
    <s v="ES TV-MN TV"/>
    <x v="0"/>
    <x v="4"/>
    <m/>
    <n v="1000"/>
    <n v="9435502.0812999997"/>
    <s v="Evariste"/>
    <s v="Décharge"/>
    <x v="3"/>
    <s v="CONGO"/>
    <s v="ɣ"/>
  </r>
  <r>
    <d v="2016-10-18T00:00:00"/>
    <s v="MN TV-Radio Liberté"/>
    <x v="0"/>
    <x v="4"/>
    <m/>
    <n v="1000"/>
    <n v="9434502.0812999997"/>
    <s v="Evariste"/>
    <s v="Décharge"/>
    <x v="3"/>
    <s v="CONGO"/>
    <s v="ɣ"/>
  </r>
  <r>
    <d v="2016-10-18T00:00:00"/>
    <s v="Radio liberté-Bureau"/>
    <x v="0"/>
    <x v="4"/>
    <m/>
    <n v="1000"/>
    <n v="9433502.0812999997"/>
    <s v="Evariste"/>
    <s v="Décharge"/>
    <x v="3"/>
    <s v="CONGO"/>
    <s v="ɣ"/>
  </r>
  <r>
    <d v="2016-10-18T00:00:00"/>
    <s v="Bureau-Maison"/>
    <x v="0"/>
    <x v="4"/>
    <m/>
    <n v="1000"/>
    <n v="9432502.0812999997"/>
    <s v="Evariste"/>
    <s v="Décharge"/>
    <x v="3"/>
    <s v="CONGO"/>
    <s v="ɣ"/>
  </r>
  <r>
    <d v="2016-10-18T00:00:00"/>
    <s v="Domicile-Bureau-domicile"/>
    <x v="0"/>
    <x v="3"/>
    <m/>
    <n v="2000"/>
    <n v="9430502.0812999997"/>
    <s v="i55c"/>
    <s v="Décharge"/>
    <x v="3"/>
    <s v="CONGO"/>
    <s v="ɣ"/>
  </r>
  <r>
    <d v="2016-10-18T00:00:00"/>
    <s v="Bureau-patisserie de la paix -Bureau pour trust building"/>
    <x v="0"/>
    <x v="3"/>
    <m/>
    <n v="2000"/>
    <n v="9428502.0812999997"/>
    <s v="i55c"/>
    <s v="Décharge"/>
    <x v="3"/>
    <s v="CONGO"/>
    <s v="ɣ"/>
  </r>
  <r>
    <d v="2016-10-18T00:00:00"/>
    <s v="Achat nourriture Boisson "/>
    <x v="11"/>
    <x v="3"/>
    <m/>
    <n v="1500"/>
    <n v="9427002.0812999997"/>
    <s v="i55c"/>
    <s v="oui"/>
    <x v="3"/>
    <s v="CONGO"/>
    <s v="o"/>
  </r>
  <r>
    <d v="2016-10-18T00:00:00"/>
    <s v="Food à brazzaville "/>
    <x v="8"/>
    <x v="3"/>
    <m/>
    <n v="1000"/>
    <n v="9426002.0812999997"/>
    <s v="i55c"/>
    <s v="Décharge"/>
    <x v="3"/>
    <s v="CONGO"/>
    <s v="o"/>
  </r>
  <r>
    <d v="2016-10-18T00:00:00"/>
    <s v="Taxi Bureau/Marche total"/>
    <x v="0"/>
    <x v="3"/>
    <m/>
    <n v="1000"/>
    <n v="9425002.0812999997"/>
    <s v="i73x"/>
    <s v="Décharge"/>
    <x v="5"/>
    <s v="CONGO"/>
    <s v="ɣ"/>
  </r>
  <r>
    <d v="2016-10-18T00:00:00"/>
    <s v="Taxi Marche Total /Bureau"/>
    <x v="0"/>
    <x v="3"/>
    <m/>
    <n v="1000"/>
    <n v="9424002.0812999997"/>
    <s v="i73x"/>
    <s v="Décharge"/>
    <x v="5"/>
    <s v="CONGO"/>
    <s v="ɣ"/>
  </r>
  <r>
    <d v="2016-10-18T00:00:00"/>
    <s v="Hotel/Gendarmerie"/>
    <x v="0"/>
    <x v="1"/>
    <m/>
    <n v="1000"/>
    <n v="9423002.0812999997"/>
    <s v="Junior"/>
    <s v="Décharge"/>
    <x v="1"/>
    <s v="CONGO"/>
    <s v="ɣ"/>
  </r>
  <r>
    <d v="2016-10-18T00:00:00"/>
    <s v="Gendarmerie/CT (pour visite geole)"/>
    <x v="0"/>
    <x v="1"/>
    <m/>
    <n v="1000"/>
    <n v="9422002.0812999997"/>
    <s v="Junior"/>
    <s v="Décharge"/>
    <x v="1"/>
    <s v="CONGO"/>
    <s v="ɣ"/>
  </r>
  <r>
    <d v="2016-10-18T00:00:00"/>
    <s v="Sandwich des  déténus "/>
    <x v="17"/>
    <x v="1"/>
    <m/>
    <n v="2000"/>
    <n v="9420002.0812999997"/>
    <s v="Junior"/>
    <s v="Décharge"/>
    <x v="1"/>
    <s v="CONGO"/>
    <s v="o"/>
  </r>
  <r>
    <d v="2016-10-18T00:00:00"/>
    <s v="CT/Gendarmerie (BR)"/>
    <x v="0"/>
    <x v="1"/>
    <m/>
    <n v="1000"/>
    <n v="9419002.0812999997"/>
    <s v="Junior"/>
    <s v="Décharge"/>
    <x v="1"/>
    <s v="CONGO"/>
    <s v="ɣ"/>
  </r>
  <r>
    <d v="2016-10-18T00:00:00"/>
    <s v="Taxi perquisition du domicile du père de Roga"/>
    <x v="0"/>
    <x v="1"/>
    <m/>
    <n v="4000"/>
    <n v="9415002.0812999997"/>
    <s v="Junior"/>
    <s v="Décharge"/>
    <x v="1"/>
    <s v="CONGO"/>
    <s v="ɣ"/>
  </r>
  <r>
    <d v="2016-10-18T00:00:00"/>
    <s v="Gendarmerie/Cabinet de Me KIMPOLO"/>
    <x v="0"/>
    <x v="1"/>
    <m/>
    <n v="1000"/>
    <n v="9414002.0812999997"/>
    <s v="Junior"/>
    <s v="Décharge"/>
    <x v="1"/>
    <s v="CONGO"/>
    <s v="ɣ"/>
  </r>
  <r>
    <d v="2016-10-18T00:00:00"/>
    <s v="Cabinet de Me KIMPOLO/Parquet"/>
    <x v="0"/>
    <x v="1"/>
    <m/>
    <n v="500"/>
    <n v="9413502.0812999997"/>
    <s v="Junior"/>
    <s v="Décharge"/>
    <x v="1"/>
    <s v="CONGO"/>
    <s v="ɣ"/>
  </r>
  <r>
    <d v="2016-10-18T00:00:00"/>
    <s v="Parquet/Gendarmerie"/>
    <x v="0"/>
    <x v="1"/>
    <m/>
    <n v="1000"/>
    <n v="9412502.0812999997"/>
    <s v="Junior"/>
    <s v="Décharge"/>
    <x v="1"/>
    <s v="CONGO"/>
    <s v="ɣ"/>
  </r>
  <r>
    <d v="2016-10-18T00:00:00"/>
    <s v="Gendarmerie/Hotel"/>
    <x v="0"/>
    <x v="1"/>
    <m/>
    <n v="1000"/>
    <n v="9411502.0812999997"/>
    <s v="Junior"/>
    <s v="Décharge"/>
    <x v="1"/>
    <s v="CONGO"/>
    <s v="ɣ"/>
  </r>
  <r>
    <d v="2016-10-18T00:00:00"/>
    <s v="Hotel/Resto/Hotel"/>
    <x v="0"/>
    <x v="1"/>
    <m/>
    <n v="2000"/>
    <n v="9409502.0812999997"/>
    <s v="Junior"/>
    <s v="Décharge"/>
    <x v="1"/>
    <s v="CONGO"/>
    <s v="ɣ"/>
  </r>
  <r>
    <d v="2016-10-18T00:00:00"/>
    <s v="Ration journalière"/>
    <x v="3"/>
    <x v="1"/>
    <m/>
    <n v="5000"/>
    <n v="9404502.0812999997"/>
    <s v="Junior"/>
    <s v="Décharge"/>
    <x v="1"/>
    <s v="CONGO"/>
    <s v="ɣ"/>
  </r>
  <r>
    <d v="2016-10-19T00:00:00"/>
    <s v="Maison-Bureau"/>
    <x v="0"/>
    <x v="4"/>
    <m/>
    <n v="1000"/>
    <n v="9403502.0812999997"/>
    <s v="Evariste"/>
    <s v="Décharge"/>
    <x v="3"/>
    <s v="CONGO"/>
    <s v="ɣ"/>
  </r>
  <r>
    <d v="2016-10-19T00:00:00"/>
    <s v="Photocopie et Réliure du code forestier Congolais"/>
    <x v="6"/>
    <x v="2"/>
    <m/>
    <n v="2730"/>
    <n v="9400772.0812999997"/>
    <s v="Evariste"/>
    <s v="Oui"/>
    <x v="3"/>
    <s v="CONGO"/>
    <s v="o"/>
  </r>
  <r>
    <d v="2016-10-19T00:00:00"/>
    <s v="Bureau-Maison"/>
    <x v="0"/>
    <x v="4"/>
    <m/>
    <n v="1000"/>
    <n v="9399772.0812999997"/>
    <s v="Evariste"/>
    <s v="Décharge"/>
    <x v="3"/>
    <s v="CONGO"/>
    <s v="ɣ"/>
  </r>
  <r>
    <d v="2016-10-19T00:00:00"/>
    <s v="Maison-Semaine Africaine"/>
    <x v="0"/>
    <x v="4"/>
    <m/>
    <n v="1000"/>
    <n v="9398772.0812999997"/>
    <s v="Evariste"/>
    <s v="Décharge"/>
    <x v="3"/>
    <s v="CONGO"/>
    <s v="ɣ"/>
  </r>
  <r>
    <d v="2016-10-19T00:00:00"/>
    <s v="Taxi, Hôtel-gendarmerie-Hôtel pour la première visite geôle"/>
    <x v="0"/>
    <x v="1"/>
    <m/>
    <n v="2000"/>
    <n v="9396772.0812999997"/>
    <s v="Herick"/>
    <s v="Décharge"/>
    <x v="1"/>
    <s v="CONGO"/>
    <s v="ɣ"/>
  </r>
  <r>
    <d v="2016-10-19T00:00:00"/>
    <s v="Ration des prisonniers"/>
    <x v="17"/>
    <x v="1"/>
    <m/>
    <n v="2000"/>
    <n v="9394772.0812999997"/>
    <s v="Herick"/>
    <s v="Décharge"/>
    <x v="1"/>
    <s v="CONGO"/>
    <s v="o"/>
  </r>
  <r>
    <d v="2016-10-19T00:00:00"/>
    <s v="Taxi, Hôtel-India palace-Hôtel du milieu-Hôtel, pour récupérer le disque dur de Thezin"/>
    <x v="0"/>
    <x v="1"/>
    <m/>
    <n v="4000"/>
    <n v="9390772.0812999997"/>
    <s v="Herick"/>
    <s v="Décharge"/>
    <x v="1"/>
    <s v="CONGO"/>
    <s v="ɣ"/>
  </r>
  <r>
    <d v="2016-10-19T00:00:00"/>
    <s v="Taxi, Hôtel-Gendarmerie-Hôtel pour la seconde visite geôle le soir"/>
    <x v="0"/>
    <x v="1"/>
    <m/>
    <n v="2000"/>
    <n v="9388772.0812999997"/>
    <s v="Herick"/>
    <s v="Décharge"/>
    <x v="1"/>
    <s v="CONGO"/>
    <s v="ɣ"/>
  </r>
  <r>
    <d v="2016-10-19T00:00:00"/>
    <s v="Domicile-Bureau-domicile"/>
    <x v="0"/>
    <x v="3"/>
    <m/>
    <n v="2000"/>
    <n v="9386772.0812999997"/>
    <s v="i55c"/>
    <s v="Décharge"/>
    <x v="3"/>
    <s v="CONGO"/>
    <s v="ɣ"/>
  </r>
  <r>
    <d v="2016-10-19T00:00:00"/>
    <s v="Bureau-centre ville-bureau pour prendre proformat onduleur"/>
    <x v="0"/>
    <x v="3"/>
    <m/>
    <n v="300"/>
    <n v="9386472.0812999997"/>
    <s v="i55c"/>
    <s v="Décharge"/>
    <x v="3"/>
    <s v="CONGO"/>
    <s v="ɣ"/>
  </r>
  <r>
    <d v="2016-10-19T00:00:00"/>
    <s v="Food à brazzaville "/>
    <x v="8"/>
    <x v="3"/>
    <m/>
    <n v="1000"/>
    <n v="9385472.0812999997"/>
    <s v="i55c"/>
    <s v="Décharge"/>
    <x v="3"/>
    <s v="CONGO"/>
    <s v="o"/>
  </r>
  <r>
    <d v="2016-10-19T00:00:00"/>
    <s v="Taxi Bureau /Marché poto-poto"/>
    <x v="0"/>
    <x v="3"/>
    <m/>
    <n v="1000"/>
    <n v="9384472.0812999997"/>
    <s v="i73x"/>
    <s v="Décharge"/>
    <x v="5"/>
    <s v="CONGO"/>
    <s v="ɣ"/>
  </r>
  <r>
    <d v="2016-10-19T00:00:00"/>
    <s v="Taxi Marché poto-poto/M Moungalie"/>
    <x v="0"/>
    <x v="3"/>
    <m/>
    <n v="1000"/>
    <n v="9383472.0812999997"/>
    <s v="i73x"/>
    <s v="Décharge"/>
    <x v="5"/>
    <s v="CONGO"/>
    <s v="ɣ"/>
  </r>
  <r>
    <d v="2016-10-19T00:00:00"/>
    <s v="Taxi Marché Moungalie/Bureau"/>
    <x v="0"/>
    <x v="3"/>
    <m/>
    <n v="1000"/>
    <n v="9382472.0812999997"/>
    <s v="i73x"/>
    <s v="Décharge"/>
    <x v="5"/>
    <s v="CONGO"/>
    <s v="ɣ"/>
  </r>
  <r>
    <d v="2016-10-19T00:00:00"/>
    <s v="Hotel/CT (pour visite geole)"/>
    <x v="0"/>
    <x v="1"/>
    <m/>
    <n v="1000"/>
    <n v="9381472.0812999997"/>
    <s v="Junior"/>
    <s v="Décharge"/>
    <x v="1"/>
    <s v="CONGO"/>
    <s v="ɣ"/>
  </r>
  <r>
    <d v="2016-10-19T00:00:00"/>
    <s v="CT/TGI (pour rencontre avec PR)"/>
    <x v="0"/>
    <x v="1"/>
    <m/>
    <n v="1000"/>
    <n v="9380472.0812999997"/>
    <s v="Junior"/>
    <s v="Décharge"/>
    <x v="1"/>
    <s v="CONGO"/>
    <s v="ɣ"/>
  </r>
  <r>
    <d v="2016-10-19T00:00:00"/>
    <s v="TGI/CA (pour rencontrer PG)"/>
    <x v="0"/>
    <x v="1"/>
    <m/>
    <n v="1000"/>
    <n v="9379472.0812999997"/>
    <s v="Junior"/>
    <s v="Décharge"/>
    <x v="1"/>
    <s v="CONGO"/>
    <s v="ɣ"/>
  </r>
  <r>
    <d v="2016-10-19T00:00:00"/>
    <s v="CA/Gendarmerie BR (rencontre avec le lieutenant)"/>
    <x v="0"/>
    <x v="1"/>
    <m/>
    <n v="1000"/>
    <n v="9378472.0812999997"/>
    <s v="Junior"/>
    <s v="Décharge"/>
    <x v="1"/>
    <s v="CONGO"/>
    <s v="ɣ"/>
  </r>
  <r>
    <d v="2016-10-19T00:00:00"/>
    <s v="Gendarmerie/Maison d'arrêt (pour vérification dossier BOPOMA NGAMAKALA)"/>
    <x v="0"/>
    <x v="1"/>
    <m/>
    <n v="1000"/>
    <n v="9377472.0812999997"/>
    <s v="Junior"/>
    <s v="Décharge"/>
    <x v="1"/>
    <s v="CONGO"/>
    <s v="ɣ"/>
  </r>
  <r>
    <d v="2016-10-19T00:00:00"/>
    <s v="Hotel/Resto/Hotel"/>
    <x v="0"/>
    <x v="1"/>
    <m/>
    <n v="2000"/>
    <n v="9375472.0812999997"/>
    <s v="Junior"/>
    <s v="Décharge"/>
    <x v="1"/>
    <s v="CONGO"/>
    <s v="ɣ"/>
  </r>
  <r>
    <d v="2016-10-19T00:00:00"/>
    <s v="Ration journalière"/>
    <x v="3"/>
    <x v="1"/>
    <m/>
    <n v="5000"/>
    <n v="9370472.0812999997"/>
    <s v="Junior"/>
    <s v="Décharge"/>
    <x v="1"/>
    <s v="CONGO"/>
    <s v="ɣ"/>
  </r>
  <r>
    <d v="2016-10-20T00:00:00"/>
    <s v="Frais retrait chq n°3592781"/>
    <x v="7"/>
    <x v="2"/>
    <m/>
    <n v="3139"/>
    <n v="9367333.0812999997"/>
    <s v="BCI"/>
    <s v="Relevé"/>
    <x v="2"/>
    <s v="CONGO"/>
    <s v="o"/>
  </r>
  <r>
    <d v="2016-10-20T00:00:00"/>
    <s v="Cotisation web bank Octobre"/>
    <x v="7"/>
    <x v="2"/>
    <m/>
    <n v="6016"/>
    <n v="9361317.0812999997"/>
    <s v="BCI"/>
    <s v="Relevé"/>
    <x v="2"/>
    <s v="CONGO"/>
    <s v="o"/>
  </r>
  <r>
    <d v="2016-10-20T00:00:00"/>
    <s v="Taxis bureau-TAF-BCI-GCF-bureau: contre-signature chèque; retrait petty cash &amp; transfert à Herick"/>
    <x v="0"/>
    <x v="0"/>
    <m/>
    <n v="4000"/>
    <n v="9357317.0812999997"/>
    <s v="Stirve "/>
    <s v="Décharge"/>
    <x v="1"/>
    <s v="CONGO"/>
    <s v="ɤ"/>
  </r>
  <r>
    <d v="2016-10-20T00:00:00"/>
    <s v="Groupe Charden Farell-Pointe Noire(Herick)"/>
    <x v="4"/>
    <x v="2"/>
    <m/>
    <n v="12800"/>
    <n v="9344517.0812999997"/>
    <s v="Stirve "/>
    <s v="241/GCF"/>
    <x v="2"/>
    <s v="CONGO"/>
    <s v="o"/>
  </r>
  <r>
    <d v="2016-10-20T00:00:00"/>
    <s v="Bonus Medias Audience TGI Ouesso &amp; arrestations à PNR"/>
    <x v="10"/>
    <x v="4"/>
    <m/>
    <n v="510000"/>
    <n v="8834517.0812999997"/>
    <s v="Stirve "/>
    <n v="229"/>
    <x v="5"/>
    <s v="CONGO"/>
    <s v="o"/>
  </r>
  <r>
    <d v="2016-10-20T00:00:00"/>
    <s v="Semaine Africaine-Radio Liberté"/>
    <x v="0"/>
    <x v="4"/>
    <m/>
    <n v="1000"/>
    <n v="8833517.0812999997"/>
    <s v="Evariste"/>
    <s v="Décharge"/>
    <x v="3"/>
    <s v="CONGO"/>
    <s v="ɣ"/>
  </r>
  <r>
    <d v="2016-10-20T00:00:00"/>
    <s v="Radio Liberté-Bureau"/>
    <x v="0"/>
    <x v="4"/>
    <m/>
    <n v="1000"/>
    <n v="8832517.0812999997"/>
    <s v="Evariste"/>
    <s v="Décharge"/>
    <x v="3"/>
    <s v="CONGO"/>
    <s v="ɣ"/>
  </r>
  <r>
    <d v="2016-10-20T00:00:00"/>
    <s v="Bureau-Maison"/>
    <x v="0"/>
    <x v="4"/>
    <m/>
    <n v="1000"/>
    <n v="8831517.0812999997"/>
    <s v="Evariste"/>
    <s v="Décharge"/>
    <x v="3"/>
    <s v="CONGO"/>
    <s v="ɣ"/>
  </r>
  <r>
    <d v="2016-10-20T00:00:00"/>
    <s v="Taxi Gendarmerie-C.A de P/N-Gendarmerie"/>
    <x v="0"/>
    <x v="1"/>
    <m/>
    <n v="2000"/>
    <n v="8829517.0812999997"/>
    <s v="Herick"/>
    <s v="Décharge"/>
    <x v="1"/>
    <s v="CONGO"/>
    <s v="ɣ"/>
  </r>
  <r>
    <d v="2016-10-20T00:00:00"/>
    <s v="Gendarmerie-hôtel "/>
    <x v="0"/>
    <x v="1"/>
    <m/>
    <n v="1000"/>
    <n v="8828517.0812999997"/>
    <s v="Herick"/>
    <s v="Décharge"/>
    <x v="1"/>
    <s v="CONGO"/>
    <s v="ɣ"/>
  </r>
  <r>
    <d v="2016-10-20T00:00:00"/>
    <s v="Hôtel-Charden Farel-Hôtel"/>
    <x v="0"/>
    <x v="1"/>
    <m/>
    <n v="2000"/>
    <n v="8826517.0812999997"/>
    <s v="Herick"/>
    <s v="Décharge"/>
    <x v="1"/>
    <s v="CONGO"/>
    <s v="ɣ"/>
  </r>
  <r>
    <d v="2016-10-20T00:00:00"/>
    <s v="Domicile-Bureau-domicile"/>
    <x v="0"/>
    <x v="3"/>
    <m/>
    <n v="2000"/>
    <n v="8824517.0812999997"/>
    <s v="i55c"/>
    <s v="Décharge"/>
    <x v="3"/>
    <s v="CONGO"/>
    <s v="ɣ"/>
  </r>
  <r>
    <d v="2016-10-20T00:00:00"/>
    <s v="Food à brazzaville "/>
    <x v="8"/>
    <x v="3"/>
    <m/>
    <n v="1000"/>
    <n v="8823517.0812999997"/>
    <s v="i55c"/>
    <s v="Décharge"/>
    <x v="3"/>
    <s v="CONGO"/>
    <s v="o"/>
  </r>
  <r>
    <d v="2016-10-20T00:00:00"/>
    <s v="Bureau-Eglise jesus ressurcite-bureau pour trust building"/>
    <x v="0"/>
    <x v="3"/>
    <m/>
    <n v="2000"/>
    <n v="8821517.0812999997"/>
    <s v="i55c"/>
    <s v="Décharge"/>
    <x v="3"/>
    <s v="CONGO"/>
    <s v="ɣ"/>
  </r>
  <r>
    <d v="2016-10-20T00:00:00"/>
    <s v="Achat de Boison"/>
    <x v="11"/>
    <x v="3"/>
    <m/>
    <n v="1000"/>
    <n v="8820517.0812999997"/>
    <s v="i55c"/>
    <s v="Décharge"/>
    <x v="3"/>
    <s v="CONGO"/>
    <s v="o"/>
  </r>
  <r>
    <d v="2016-10-20T00:00:00"/>
    <s v="Taxi Bureau /Marché poto-poto"/>
    <x v="0"/>
    <x v="3"/>
    <m/>
    <n v="1000"/>
    <n v="8819517.0812999997"/>
    <s v="i73x"/>
    <s v="Décharge"/>
    <x v="5"/>
    <s v="CONGO"/>
    <s v="ɣ"/>
  </r>
  <r>
    <d v="2016-10-20T00:00:00"/>
    <s v="Taxi Marché poto-poto /Bureau"/>
    <x v="0"/>
    <x v="3"/>
    <m/>
    <n v="1000"/>
    <n v="8818517.0812999997"/>
    <s v="i73x"/>
    <s v="Décharge"/>
    <x v="5"/>
    <s v="CONGO"/>
    <s v="ɣ"/>
  </r>
  <r>
    <d v="2016-10-20T00:00:00"/>
    <s v="Achat  5 litres d'eau Perrine"/>
    <x v="6"/>
    <x v="2"/>
    <m/>
    <n v="1200"/>
    <n v="8817317.0812999997"/>
    <s v="i73x"/>
    <s v="Décharge"/>
    <x v="5"/>
    <s v="CONGO"/>
    <s v="o"/>
  </r>
  <r>
    <d v="2016-10-20T00:00:00"/>
    <s v="Hotel/Gendarmerie (BR)"/>
    <x v="0"/>
    <x v="1"/>
    <m/>
    <n v="1000"/>
    <n v="8816317.0812999997"/>
    <s v="Junior"/>
    <s v="Décharge"/>
    <x v="1"/>
    <s v="CONGO"/>
    <s v="ɣ"/>
  </r>
  <r>
    <d v="2016-10-20T00:00:00"/>
    <s v="BR/CT/ BR (pour retrait des détenus)"/>
    <x v="0"/>
    <x v="1"/>
    <m/>
    <n v="2500"/>
    <n v="8813817.0812999997"/>
    <s v="Junior"/>
    <s v="Décharge"/>
    <x v="1"/>
    <s v="CONGO"/>
    <s v="ɣ"/>
  </r>
  <r>
    <d v="2016-10-20T00:00:00"/>
    <s v="Sandwichs détenus"/>
    <x v="17"/>
    <x v="1"/>
    <m/>
    <n v="2000"/>
    <n v="8811817.0812999997"/>
    <s v="Junior"/>
    <s v="Décharge"/>
    <x v="1"/>
    <s v="CONGO"/>
    <s v="o"/>
  </r>
  <r>
    <d v="2016-10-20T00:00:00"/>
    <s v="BR/Cyber café/BR (pour impression des annexes des pv)"/>
    <x v="0"/>
    <x v="1"/>
    <m/>
    <n v="2000"/>
    <n v="8809817.0812999997"/>
    <s v="Junior"/>
    <s v="Décharge"/>
    <x v="1"/>
    <s v="CONGO"/>
    <s v="ɣ"/>
  </r>
  <r>
    <d v="2016-10-20T00:00:00"/>
    <s v="Impressions du contrat de l'avocat, des annexes des pv et des 8 arguments"/>
    <x v="6"/>
    <x v="2"/>
    <m/>
    <n v="3000"/>
    <n v="8806817.0812999997"/>
    <s v="Junior"/>
    <s v="oui"/>
    <x v="1"/>
    <s v="CONGO"/>
    <s v="o"/>
  </r>
  <r>
    <d v="2016-10-20T00:00:00"/>
    <s v="BR/CT/ BR (pour dépôt des détenus)"/>
    <x v="0"/>
    <x v="1"/>
    <m/>
    <n v="2000"/>
    <n v="8804817.0812999997"/>
    <s v="Junior"/>
    <s v="Décharge"/>
    <x v="1"/>
    <s v="CONGO"/>
    <s v="ɣ"/>
  </r>
  <r>
    <d v="2016-10-20T00:00:00"/>
    <s v="BR/Hotel"/>
    <x v="0"/>
    <x v="1"/>
    <m/>
    <n v="1000"/>
    <n v="8803817.0812999997"/>
    <s v="Junior"/>
    <s v="Décharge"/>
    <x v="1"/>
    <s v="CONGO"/>
    <s v="ɣ"/>
  </r>
  <r>
    <d v="2016-10-20T00:00:00"/>
    <s v="Hotel/Resto/Hotel"/>
    <x v="0"/>
    <x v="1"/>
    <m/>
    <n v="2000"/>
    <n v="8801817.0812999997"/>
    <s v="Junior"/>
    <s v="Décharge"/>
    <x v="1"/>
    <s v="CONGO"/>
    <s v="ɣ"/>
  </r>
  <r>
    <d v="2016-10-20T00:00:00"/>
    <s v="Ration journalière"/>
    <x v="3"/>
    <x v="1"/>
    <m/>
    <n v="5000"/>
    <n v="8796817.0812999997"/>
    <s v="Junior"/>
    <s v="Décharge"/>
    <x v="1"/>
    <s v="CONGO"/>
    <s v="ɣ"/>
  </r>
  <r>
    <d v="2016-10-21T00:00:00"/>
    <s v="Solde de tout compte Bérényce"/>
    <x v="8"/>
    <x v="1"/>
    <m/>
    <n v="242626"/>
    <n v="8554191.0812999997"/>
    <s v="Stirve "/>
    <n v="230"/>
    <x v="1"/>
    <s v="CONGO"/>
    <s v="o"/>
  </r>
  <r>
    <d v="2016-10-21T00:00:00"/>
    <s v="Maison-Bureau"/>
    <x v="0"/>
    <x v="4"/>
    <m/>
    <n v="1000"/>
    <n v="8553191.0812999997"/>
    <s v="Evariste"/>
    <s v="Décharge"/>
    <x v="3"/>
    <s v="CONGO"/>
    <s v="ɣ"/>
  </r>
  <r>
    <d v="2016-10-21T00:00:00"/>
    <s v="Bureau-Maison"/>
    <x v="0"/>
    <x v="4"/>
    <m/>
    <n v="1000"/>
    <n v="8552191.0812999997"/>
    <s v="Evariste"/>
    <s v="Décharge"/>
    <x v="3"/>
    <s v="CONGO"/>
    <s v="ɣ"/>
  </r>
  <r>
    <d v="2016-10-21T00:00:00"/>
    <s v="Taxi, Hôtel-gendarmerie à P/N"/>
    <x v="0"/>
    <x v="1"/>
    <m/>
    <n v="1000"/>
    <n v="8551191.0812999997"/>
    <s v="Herick"/>
    <s v="Décharge"/>
    <x v="1"/>
    <s v="CONGO"/>
    <s v="ɣ"/>
  </r>
  <r>
    <d v="2016-10-21T00:00:00"/>
    <s v="Achat d'une cartouche d'ancre à la gendarmerie de P/N pour imprimer les PV"/>
    <x v="6"/>
    <x v="2"/>
    <m/>
    <n v="15000"/>
    <n v="8536191.0812999997"/>
    <s v="Herick"/>
    <s v="Décharge"/>
    <x v="1"/>
    <s v="CONGO"/>
    <s v="o"/>
  </r>
  <r>
    <d v="2016-10-21T00:00:00"/>
    <s v="Taxi, gendarmerie-TGI pour déposer les trafs"/>
    <x v="0"/>
    <x v="1"/>
    <m/>
    <n v="1000"/>
    <n v="8535191.0812999997"/>
    <s v="Herick"/>
    <s v="Décharge"/>
    <x v="1"/>
    <s v="CONGO"/>
    <s v="ɣ"/>
  </r>
  <r>
    <d v="2016-10-21T00:00:00"/>
    <s v="Taxi, Hôtel-Tour Nambémba-Hôtel pour rencontrer l'avocat welcom"/>
    <x v="0"/>
    <x v="1"/>
    <m/>
    <n v="2000"/>
    <n v="8533191.0812999997"/>
    <s v="Herick"/>
    <s v="Décharge"/>
    <x v="1"/>
    <s v="CONGO"/>
    <s v="ɣ"/>
  </r>
  <r>
    <d v="2016-10-21T00:00:00"/>
    <s v="Domicile-Bureau-domicile"/>
    <x v="0"/>
    <x v="3"/>
    <m/>
    <n v="2000"/>
    <n v="8531191.0812999997"/>
    <s v="i55c"/>
    <s v="Décharge"/>
    <x v="3"/>
    <s v="CONGO"/>
    <s v="ɣ"/>
  </r>
  <r>
    <d v="2016-10-21T00:00:00"/>
    <s v="Food à brazzaville "/>
    <x v="8"/>
    <x v="3"/>
    <m/>
    <n v="1000"/>
    <n v="8530191.0812999997"/>
    <s v="i55c"/>
    <s v="Décharge"/>
    <x v="3"/>
    <s v="CONGO"/>
    <s v="o"/>
  </r>
  <r>
    <d v="2016-10-21T00:00:00"/>
    <s v="Bureau-mtn-Bureau pour activation internet sur le telephone"/>
    <x v="0"/>
    <x v="3"/>
    <m/>
    <n v="300"/>
    <n v="8529891.0812999997"/>
    <s v="i55c"/>
    <s v="Décharge"/>
    <x v="3"/>
    <s v="CONGO"/>
    <m/>
  </r>
  <r>
    <d v="2016-10-21T00:00:00"/>
    <s v="Taxi Bureau / Marché Ouenze"/>
    <x v="0"/>
    <x v="3"/>
    <m/>
    <n v="1000"/>
    <n v="8528891.0812999997"/>
    <s v="i73x"/>
    <s v="Décharge"/>
    <x v="5"/>
    <s v="CONGO"/>
    <s v="ɣ"/>
  </r>
  <r>
    <d v="2016-10-21T00:00:00"/>
    <s v="Taxi Marché Ouenze/Marché Moungali"/>
    <x v="0"/>
    <x v="3"/>
    <m/>
    <n v="1000"/>
    <n v="8527891.0812999997"/>
    <s v="i73x"/>
    <s v="Décharge"/>
    <x v="5"/>
    <s v="CONGO"/>
    <s v="ɣ"/>
  </r>
  <r>
    <d v="2016-10-21T00:00:00"/>
    <s v="Taxi Marché Moungalie/Bureau"/>
    <x v="0"/>
    <x v="3"/>
    <m/>
    <n v="1000"/>
    <n v="8526891.0812999997"/>
    <s v="i73x"/>
    <s v="Décharge"/>
    <x v="5"/>
    <s v="CONGO"/>
    <s v="ɣ"/>
  </r>
  <r>
    <d v="2016-10-21T00:00:00"/>
    <s v="Hotel/Gendarmerie (BR)"/>
    <x v="0"/>
    <x v="1"/>
    <m/>
    <n v="1000"/>
    <n v="8525891.0812999997"/>
    <s v="Junior"/>
    <s v="Décharge"/>
    <x v="1"/>
    <s v="CONGO"/>
    <s v="ɣ"/>
  </r>
  <r>
    <d v="2016-10-21T00:00:00"/>
    <s v="Sandwichs détenus"/>
    <x v="17"/>
    <x v="1"/>
    <m/>
    <n v="2000"/>
    <n v="8523891.0812999997"/>
    <s v="Junior"/>
    <s v="Décharge"/>
    <x v="1"/>
    <s v="CONGO"/>
    <s v="o"/>
  </r>
  <r>
    <d v="2016-10-21T00:00:00"/>
    <s v="Gendarmerie/Aeroport (pour réservation avion)"/>
    <x v="0"/>
    <x v="1"/>
    <m/>
    <n v="1000"/>
    <n v="8522891.0812999997"/>
    <s v="Junior"/>
    <s v="Décharge"/>
    <x v="1"/>
    <s v="CONGO"/>
    <s v="ɣ"/>
  </r>
  <r>
    <d v="2016-10-21T00:00:00"/>
    <s v="Achat billet retour (PNR/BZV)"/>
    <x v="1"/>
    <x v="1"/>
    <m/>
    <n v="35000"/>
    <n v="8487891.0812999997"/>
    <s v="Junior"/>
    <s v=".0031931"/>
    <x v="1"/>
    <s v="CONGO"/>
    <s v="o"/>
  </r>
  <r>
    <d v="2016-10-21T00:00:00"/>
    <s v="Impressions et photocopies du dossier en 3 exemplaires"/>
    <x v="6"/>
    <x v="2"/>
    <m/>
    <n v="4450"/>
    <n v="8483441.0812999997"/>
    <s v="Junior"/>
    <s v="Décharge"/>
    <x v="1"/>
    <s v="CONGO"/>
    <s v="ɣ"/>
  </r>
  <r>
    <d v="2016-10-21T00:00:00"/>
    <s v="Aeroport/Gendarmerie (BR)"/>
    <x v="0"/>
    <x v="1"/>
    <m/>
    <n v="1000"/>
    <n v="8482441.0812999997"/>
    <s v="Junior"/>
    <s v="Décharge"/>
    <x v="1"/>
    <s v="CONGO"/>
    <s v="ɣ"/>
  </r>
  <r>
    <d v="2016-10-21T00:00:00"/>
    <s v="Gendarmerie/Parquet"/>
    <x v="0"/>
    <x v="1"/>
    <m/>
    <n v="1000"/>
    <n v="8481441.0812999997"/>
    <s v="Junior"/>
    <s v="Décharge"/>
    <x v="1"/>
    <s v="CONGO"/>
    <s v="ɣ"/>
  </r>
  <r>
    <d v="2016-10-21T00:00:00"/>
    <s v="Parquet/Hotel/Aeroport PNR"/>
    <x v="0"/>
    <x v="1"/>
    <m/>
    <n v="2000"/>
    <n v="8479441.0812999997"/>
    <s v="Junior"/>
    <s v="Décharge"/>
    <x v="1"/>
    <s v="CONGO"/>
    <s v="ɣ"/>
  </r>
  <r>
    <d v="2016-10-21T00:00:00"/>
    <s v="Aeroport BZV/PALF (pour dépôt du dossier au bureau)"/>
    <x v="0"/>
    <x v="1"/>
    <m/>
    <n v="1000"/>
    <n v="8478441.0812999997"/>
    <s v="Junior"/>
    <s v="Décharge"/>
    <x v="1"/>
    <s v="CONGO"/>
    <s v="ɣ"/>
  </r>
  <r>
    <d v="2016-10-21T00:00:00"/>
    <s v="PALF/Domicile"/>
    <x v="0"/>
    <x v="1"/>
    <m/>
    <n v="1500"/>
    <n v="8476941.0812999997"/>
    <s v="Junior"/>
    <s v="Décharge"/>
    <x v="1"/>
    <s v="CONGO"/>
    <s v="ɣ"/>
  </r>
  <r>
    <d v="2016-10-21T00:00:00"/>
    <s v="Ration journalière"/>
    <x v="3"/>
    <x v="1"/>
    <m/>
    <n v="5000"/>
    <n v="8471941.0812999997"/>
    <s v="Junior"/>
    <s v="Décharge"/>
    <x v="1"/>
    <s v="CONGO"/>
    <s v="ɣ"/>
  </r>
  <r>
    <d v="2016-10-22T00:00:00"/>
    <s v="Taxi, P/N,  Hôtel-Maison d'arrêt-Sécrétariat bureautique-Hôtel pour la visite geôle et scanner le contrat de l'avocat"/>
    <x v="0"/>
    <x v="1"/>
    <m/>
    <n v="3000"/>
    <n v="8468941.0812999997"/>
    <s v="Herick"/>
    <s v="Décharge"/>
    <x v="1"/>
    <s v="CONGO"/>
    <s v="ɣ"/>
  </r>
  <r>
    <d v="2016-10-22T00:00:00"/>
    <s v="Scannage du contrat de l'avocat"/>
    <x v="6"/>
    <x v="2"/>
    <m/>
    <n v="500"/>
    <n v="8468441.0812999997"/>
    <s v="Herick"/>
    <s v="Décharge"/>
    <x v="1"/>
    <s v="CONGO"/>
    <s v="o"/>
  </r>
  <r>
    <d v="2016-10-23T00:00:00"/>
    <s v="Achat de la deuxième bouteille d'eau de 6 litres à P/N, à utiliser à l'hôtel pour manque d'eau potable"/>
    <x v="6"/>
    <x v="2"/>
    <m/>
    <n v="1000"/>
    <n v="8467441.0812999997"/>
    <s v="Herick"/>
    <s v="Décharge"/>
    <x v="1"/>
    <m/>
    <m/>
  </r>
  <r>
    <d v="2016-10-23T00:00:00"/>
    <s v="Taxi, P/N, Hôtel-maison d'arrêt-Hôtel  pour la visite geôle"/>
    <x v="0"/>
    <x v="1"/>
    <m/>
    <n v="2000"/>
    <n v="8465441.0812999997"/>
    <s v="Herick"/>
    <s v="Décharge"/>
    <x v="1"/>
    <s v="CONGO"/>
    <s v="ɣ"/>
  </r>
  <r>
    <d v="2016-10-24T00:00:00"/>
    <s v="Maison-Bureau"/>
    <x v="0"/>
    <x v="4"/>
    <m/>
    <n v="1000"/>
    <n v="8464441.0812999997"/>
    <s v="Evariste"/>
    <s v="Décharge"/>
    <x v="3"/>
    <s v="CONGO"/>
    <s v="ɣ"/>
  </r>
  <r>
    <d v="2016-10-24T00:00:00"/>
    <s v="Bureau-Maison"/>
    <x v="0"/>
    <x v="4"/>
    <m/>
    <n v="1000"/>
    <n v="8463441.0812999997"/>
    <s v="Evariste"/>
    <s v="Décharge"/>
    <x v="3"/>
    <s v="CONGO"/>
    <s v="ɣ"/>
  </r>
  <r>
    <d v="2016-10-24T00:00:00"/>
    <s v="Taxi à P/N, Hôtel-Maison d'arrêt-Hôtel"/>
    <x v="0"/>
    <x v="1"/>
    <m/>
    <n v="2000"/>
    <n v="8461441.0812999997"/>
    <s v="Herick"/>
    <s v="Décharge"/>
    <x v="1"/>
    <s v="CONGO"/>
    <s v="ɣ"/>
  </r>
  <r>
    <d v="2016-10-24T00:00:00"/>
    <s v="Ration prisonniers P/N"/>
    <x v="17"/>
    <x v="1"/>
    <m/>
    <n v="2000"/>
    <n v="8459441.0812999997"/>
    <s v="Herick"/>
    <s v="Décharge"/>
    <x v="1"/>
    <s v="CONGO"/>
    <s v="o"/>
  </r>
  <r>
    <d v="2016-10-24T00:00:00"/>
    <s v="Taxi, Hôtel-sécrétariat bureautique pour imprimer les documents de l'avocat en charge de l'affaire Samuel et consorts"/>
    <x v="0"/>
    <x v="1"/>
    <m/>
    <n v="1000"/>
    <n v="8458441.0812999997"/>
    <s v="Herick"/>
    <s v="Décharge"/>
    <x v="1"/>
    <s v="CONGO"/>
    <s v="ɣ"/>
  </r>
  <r>
    <d v="2016-10-24T00:00:00"/>
    <s v="Impression documents avocats Welcome"/>
    <x v="6"/>
    <x v="2"/>
    <m/>
    <n v="8500"/>
    <n v="8449941.0812999997"/>
    <s v="Herick"/>
    <s v="Décharge"/>
    <x v="1"/>
    <s v="CONGO"/>
    <s v="o"/>
  </r>
  <r>
    <d v="2016-10-24T00:00:00"/>
    <s v="Taxi, Sécrétariat bureautique-Tour Nambémba- Hôtel, pour remettre les documents à l'avocat"/>
    <x v="0"/>
    <x v="1"/>
    <m/>
    <n v="2000"/>
    <n v="8447941.0812999997"/>
    <s v="Herick"/>
    <s v="Décharge"/>
    <x v="1"/>
    <s v="CONGO"/>
    <s v="ɣ"/>
  </r>
  <r>
    <d v="2016-10-24T00:00:00"/>
    <s v="Frais d'honoraires de l'avocat relatifs à l'affaire Samuel et Dodou"/>
    <x v="9"/>
    <x v="1"/>
    <m/>
    <n v="125000"/>
    <n v="8322941.0812999997"/>
    <s v="Herick"/>
    <s v="Décharge"/>
    <x v="1"/>
    <s v="CONGO"/>
    <s v="o"/>
  </r>
  <r>
    <d v="2016-10-24T00:00:00"/>
    <s v="Domicile-Bureau-domicile"/>
    <x v="0"/>
    <x v="3"/>
    <m/>
    <n v="2000"/>
    <n v="8320941.0812999997"/>
    <s v="i55c"/>
    <s v="Décharge"/>
    <x v="3"/>
    <s v="CONGO"/>
    <s v="ɣ"/>
  </r>
  <r>
    <d v="2016-10-24T00:00:00"/>
    <s v="Food à brazzaville "/>
    <x v="8"/>
    <x v="3"/>
    <m/>
    <n v="1000"/>
    <n v="8319941.0812999997"/>
    <s v="i55c"/>
    <s v="Décharge"/>
    <x v="3"/>
    <s v="CONGO"/>
    <s v="o"/>
  </r>
  <r>
    <d v="2016-10-24T00:00:00"/>
    <s v="PALF/Inspection du travail/Ministère de la justice/PALF (vérification RI et dépôt courrier)"/>
    <x v="0"/>
    <x v="1"/>
    <m/>
    <n v="3000"/>
    <n v="8316941.0812999997"/>
    <s v="Junior"/>
    <s v="Décharge"/>
    <x v="1"/>
    <s v="CONGO"/>
    <s v="ɣ"/>
  </r>
  <r>
    <d v="2016-10-25T00:00:00"/>
    <s v="Taxi bureau-Mikalou-SCLOG (Achat billet pour Ouesso)"/>
    <x v="0"/>
    <x v="3"/>
    <m/>
    <n v="2000"/>
    <n v="8314941.0812999997"/>
    <s v="i23c"/>
    <s v="Décharge"/>
    <x v="3"/>
    <s v="CONGO"/>
    <s v="ɣ"/>
  </r>
  <r>
    <d v="2016-10-25T00:00:00"/>
    <s v="Taxi SCLOG-La corniche-Bureau (Investigation sur terrain)"/>
    <x v="0"/>
    <x v="3"/>
    <m/>
    <n v="2000"/>
    <n v="8312941.0812999997"/>
    <s v="i23c"/>
    <s v="Décharge"/>
    <x v="3"/>
    <s v="CONGO"/>
    <s v="ɣ"/>
  </r>
  <r>
    <d v="2016-10-25T00:00:00"/>
    <s v="Achat billet pour Ouesso"/>
    <x v="0"/>
    <x v="3"/>
    <m/>
    <n v="20000"/>
    <n v="8292941.0812999997"/>
    <s v="i23c"/>
    <s v="**8787-28"/>
    <x v="3"/>
    <s v="CONGO"/>
    <s v="o"/>
  </r>
  <r>
    <d v="2016-10-25T00:00:00"/>
    <s v="Maison-Bureau"/>
    <x v="0"/>
    <x v="4"/>
    <m/>
    <n v="1000"/>
    <n v="8291941.0812999997"/>
    <s v="Evariste"/>
    <s v="Décharge"/>
    <x v="3"/>
    <s v="CONGO"/>
    <s v="ɣ"/>
  </r>
  <r>
    <d v="2016-10-25T00:00:00"/>
    <s v="Bureau-Maison"/>
    <x v="0"/>
    <x v="4"/>
    <m/>
    <n v="1000"/>
    <n v="8290941.0812999997"/>
    <s v="Evariste"/>
    <s v="Décharge"/>
    <x v="3"/>
    <s v="CONGO"/>
    <s v="ɣ"/>
  </r>
  <r>
    <d v="2016-10-25T00:00:00"/>
    <s v="Taxi, à P/N, Hôtel-TGI-Hôtel pour suivre le procès de Samuel et Doudou"/>
    <x v="0"/>
    <x v="1"/>
    <m/>
    <n v="2000"/>
    <n v="8288941.0812999997"/>
    <s v="Herick"/>
    <s v="Décharge"/>
    <x v="1"/>
    <s v="CONGO"/>
    <s v="ɣ"/>
  </r>
  <r>
    <d v="2016-10-25T00:00:00"/>
    <s v="Domicile-Bureau-domicile"/>
    <x v="0"/>
    <x v="3"/>
    <m/>
    <n v="2000"/>
    <n v="8286941.0812999997"/>
    <s v="i55c"/>
    <s v="Décharge"/>
    <x v="3"/>
    <s v="CONGO"/>
    <s v="ɣ"/>
  </r>
  <r>
    <d v="2016-10-25T00:00:00"/>
    <s v="Food à brazzaville "/>
    <x v="8"/>
    <x v="3"/>
    <m/>
    <n v="1000"/>
    <n v="8285941.0812999997"/>
    <s v="i55c"/>
    <s v="Décharge"/>
    <x v="3"/>
    <s v="CONGO"/>
    <s v="o"/>
  </r>
  <r>
    <d v="2016-10-25T00:00:00"/>
    <s v="Bureau-marche totale-bureau"/>
    <x v="0"/>
    <x v="3"/>
    <m/>
    <n v="300"/>
    <n v="8285641.0812999997"/>
    <s v="i55c"/>
    <s v="Décharge"/>
    <x v="3"/>
    <s v="CONGO"/>
    <s v="ɣ"/>
  </r>
  <r>
    <d v="2016-10-25T00:00:00"/>
    <s v="taxi office &gt; wcs pas de courant à Plateau"/>
    <x v="0"/>
    <x v="0"/>
    <m/>
    <n v="2000"/>
    <n v="8283641.0812999997"/>
    <s v="Perrine Odier"/>
    <s v="décharge"/>
    <x v="1"/>
    <m/>
    <s v="ɣ"/>
  </r>
  <r>
    <d v="2016-10-25T00:00:00"/>
    <s v="papier toilette"/>
    <x v="6"/>
    <x v="2"/>
    <m/>
    <n v="2000"/>
    <n v="8281641.0812999997"/>
    <s v="Perrine Odier"/>
    <s v="décharge"/>
    <x v="1"/>
    <m/>
    <s v="o"/>
  </r>
  <r>
    <d v="2016-10-25T00:00:00"/>
    <s v="Taxi Bureau /Marché comission"/>
    <x v="0"/>
    <x v="3"/>
    <m/>
    <n v="1000"/>
    <n v="8280641.0812999997"/>
    <s v="i73x"/>
    <s v="Décharge"/>
    <x v="5"/>
    <s v="CONGO"/>
    <s v="ɣ"/>
  </r>
  <r>
    <d v="2016-10-25T00:00:00"/>
    <s v="Taxi Marché comission/Bureau"/>
    <x v="0"/>
    <x v="3"/>
    <m/>
    <n v="1000"/>
    <n v="8279641.0812999997"/>
    <s v="i73x"/>
    <s v="Décharge"/>
    <x v="5"/>
    <s v="CONGO"/>
    <s v="ɣ"/>
  </r>
  <r>
    <d v="2016-10-26T00:00:00"/>
    <s v="Maison-Bureau"/>
    <x v="0"/>
    <x v="4"/>
    <m/>
    <n v="1000"/>
    <n v="8278641.0812999997"/>
    <s v="Evariste"/>
    <s v="Décharge"/>
    <x v="3"/>
    <s v="CONGO"/>
    <s v="ɣ"/>
  </r>
  <r>
    <d v="2016-10-26T00:00:00"/>
    <s v="Bureau-Maison"/>
    <x v="0"/>
    <x v="4"/>
    <m/>
    <n v="1000"/>
    <n v="8277641.0812999997"/>
    <s v="Evariste"/>
    <s v="Décharge"/>
    <x v="3"/>
    <s v="CONGO"/>
    <s v="ɣ"/>
  </r>
  <r>
    <d v="2016-10-26T00:00:00"/>
    <s v="Taxi à P/N, Hôtel-TGI-Maison d'arrêt-TGI-Hôtel pour rencontrer le PR, le juge d'instruction et le directeur de la Maison d'arrêt au sujet de l'affaire MBOUKOU Rodrigue et MAVOUNGOU brice"/>
    <x v="0"/>
    <x v="1"/>
    <m/>
    <n v="4000"/>
    <n v="8273641.0812999997"/>
    <s v="Herick"/>
    <s v="Décharge"/>
    <x v="1"/>
    <s v="CONGO"/>
    <s v="ɣ"/>
  </r>
  <r>
    <d v="2016-10-26T00:00:00"/>
    <s v="Domicile-Bureau-domicile"/>
    <x v="0"/>
    <x v="3"/>
    <m/>
    <n v="2000"/>
    <n v="8271641.0812999997"/>
    <s v="i55c"/>
    <s v="Décharge"/>
    <x v="3"/>
    <s v="CONGO"/>
    <s v="ɣ"/>
  </r>
  <r>
    <d v="2016-10-26T00:00:00"/>
    <s v="Food à brazzaville "/>
    <x v="8"/>
    <x v="3"/>
    <m/>
    <n v="1000"/>
    <n v="8270641.0812999997"/>
    <s v="i55c"/>
    <s v="Décharge"/>
    <x v="3"/>
    <s v="CONGO"/>
    <s v="o"/>
  </r>
  <r>
    <d v="2016-10-26T00:00:00"/>
    <s v="office&gt; min EFDDE&gt;Office"/>
    <x v="0"/>
    <x v="0"/>
    <m/>
    <n v="2000"/>
    <n v="8268641.0812999997"/>
    <s v="Perrine Odier"/>
    <s v="décharge"/>
    <x v="1"/>
    <m/>
    <s v="ɣ"/>
  </r>
  <r>
    <d v="2016-10-26T00:00:00"/>
    <s v="Taxi Bureau / Mikalou "/>
    <x v="0"/>
    <x v="3"/>
    <m/>
    <n v="1500"/>
    <n v="8267141.0812999997"/>
    <s v="i73x"/>
    <s v="Décharge"/>
    <x v="5"/>
    <s v="CONGO"/>
    <s v="ɣ"/>
  </r>
  <r>
    <d v="2016-10-26T00:00:00"/>
    <s v="Taxi Mikalou/ Bureau"/>
    <x v="0"/>
    <x v="3"/>
    <m/>
    <n v="1500"/>
    <n v="8265641.0812999997"/>
    <s v="i73x"/>
    <s v="Décharge"/>
    <x v="5"/>
    <s v="CONGO"/>
    <s v="ɣ"/>
  </r>
  <r>
    <d v="2016-10-26T00:00:00"/>
    <s v="Domicile/Diata/Bacongo/Domicile (recherche appartement en vue de l'OP)"/>
    <x v="0"/>
    <x v="1"/>
    <m/>
    <n v="3000"/>
    <n v="8262641.0812999997"/>
    <s v="Junior"/>
    <s v="Décharge"/>
    <x v="1"/>
    <s v="CONGO"/>
    <s v="ɣ"/>
  </r>
  <r>
    <d v="2016-10-27T00:00:00"/>
    <s v="Taxis Bureau-Western Union centre ville-Plateau des 15ans pour envoi d'argent à Herick en mission à PNR"/>
    <x v="0"/>
    <x v="0"/>
    <m/>
    <n v="2000"/>
    <n v="8260641.0812999997"/>
    <s v="Stirve "/>
    <s v="Décharge"/>
    <x v="1"/>
    <s v="CONGO"/>
    <s v="ɤ"/>
  </r>
  <r>
    <d v="2016-10-27T00:00:00"/>
    <s v="Western Union-Pointe Noire(Herick)"/>
    <x v="4"/>
    <x v="2"/>
    <m/>
    <n v="8948"/>
    <n v="8251693.0812999997"/>
    <s v="Stirve "/>
    <s v="oui"/>
    <x v="2"/>
    <s v="CONGO"/>
    <s v="o"/>
  </r>
  <r>
    <d v="2016-10-27T00:00:00"/>
    <s v="Taxi Poto-poto-Gare routière Océan Brvlle"/>
    <x v="0"/>
    <x v="3"/>
    <m/>
    <n v="1000"/>
    <n v="8250693.0812999997"/>
    <s v="i23c"/>
    <s v="Décharge"/>
    <x v="3"/>
    <s v="CONGO"/>
    <s v="ɣ"/>
  </r>
  <r>
    <d v="2016-10-27T00:00:00"/>
    <s v="Taxi Océan du nord Ouesso-Hotel"/>
    <x v="0"/>
    <x v="3"/>
    <m/>
    <n v="1500"/>
    <n v="8249193.0812999997"/>
    <s v="i23c"/>
    <s v="Décharge"/>
    <x v="3"/>
    <s v="CONGO"/>
    <s v="ɣ"/>
  </r>
  <r>
    <d v="2016-10-27T00:00:00"/>
    <s v="Répas pendant la mission à Ouesso (5 jours)"/>
    <x v="3"/>
    <x v="3"/>
    <m/>
    <n v="25000"/>
    <n v="8224193.0812999997"/>
    <s v="i23c"/>
    <s v="Décharge"/>
    <x v="3"/>
    <s v="CONGO"/>
    <s v="o"/>
  </r>
  <r>
    <d v="2016-10-27T00:00:00"/>
    <s v="Maison-Bureau"/>
    <x v="0"/>
    <x v="4"/>
    <m/>
    <n v="1000"/>
    <n v="8223193.0812999997"/>
    <s v="Evariste"/>
    <s v="Décharge"/>
    <x v="3"/>
    <s v="CONGO"/>
    <s v="ɣ"/>
  </r>
  <r>
    <d v="2016-10-27T00:00:00"/>
    <s v="Bureau-Maison"/>
    <x v="0"/>
    <x v="4"/>
    <m/>
    <n v="1000"/>
    <n v="8222193.0812999997"/>
    <s v="Evariste"/>
    <s v="Décharge"/>
    <x v="3"/>
    <s v="CONGO"/>
    <s v="ɣ"/>
  </r>
  <r>
    <d v="2016-10-27T00:00:00"/>
    <s v="Taxi, Hôtel-Maison d'arrêt-TGI-DDEF-Hôtel pour vérifier l'affaire MBOUKOU Rodrigue et MAVOUNGOU Brice "/>
    <x v="0"/>
    <x v="1"/>
    <m/>
    <n v="4000"/>
    <n v="8218193.0812999997"/>
    <s v="Herick"/>
    <s v="Décharge"/>
    <x v="1"/>
    <s v="CONGO"/>
    <s v="ɣ"/>
  </r>
  <r>
    <d v="2016-10-27T00:00:00"/>
    <s v="Achat billet d'avion Herick P/N-BZ"/>
    <x v="1"/>
    <x v="1"/>
    <m/>
    <n v="40000"/>
    <n v="8178193.0812999997"/>
    <s v="Herick"/>
    <s v="6Q3D4B"/>
    <x v="1"/>
    <s v="CONGO"/>
    <s v="o"/>
  </r>
  <r>
    <d v="2016-10-27T00:00:00"/>
    <s v="Taxi, Hôtel-Western Union-Hôtel pour retirer l'argent envoyé par Stirve"/>
    <x v="0"/>
    <x v="1"/>
    <m/>
    <n v="2000"/>
    <n v="8176193.0812999997"/>
    <s v="Herick"/>
    <s v="Décharge"/>
    <x v="1"/>
    <s v="CONGO"/>
    <s v="ɣ"/>
  </r>
  <r>
    <d v="2016-10-27T00:00:00"/>
    <s v="Frais d'hôtel à P/N( 6 nuités de Junior, 3 nuités de Perrine et 13 nuités de Herick"/>
    <x v="3"/>
    <x v="1"/>
    <m/>
    <n v="330000"/>
    <n v="7846193.0812999997"/>
    <s v="Herick"/>
    <n v="171"/>
    <x v="5"/>
    <s v="CONGO"/>
    <s v="o"/>
  </r>
  <r>
    <d v="2016-10-27T00:00:00"/>
    <s v="Domicile-Bureau-domicile"/>
    <x v="0"/>
    <x v="3"/>
    <m/>
    <n v="2000"/>
    <n v="7844193.0812999997"/>
    <s v="i55c"/>
    <s v="Décharge"/>
    <x v="3"/>
    <s v="CONGO"/>
    <s v="ɣ"/>
  </r>
  <r>
    <d v="2016-10-27T00:00:00"/>
    <s v="Achat Balance"/>
    <x v="6"/>
    <x v="2"/>
    <m/>
    <n v="5000"/>
    <n v="7839193.0812999997"/>
    <s v="i55c"/>
    <s v="Décharge"/>
    <x v="3"/>
    <s v="CONGO"/>
    <s v="o"/>
  </r>
  <r>
    <d v="2016-10-27T00:00:00"/>
    <s v="Food à brazzaville "/>
    <x v="8"/>
    <x v="3"/>
    <m/>
    <n v="1000"/>
    <n v="7838193.0812999997"/>
    <s v="i55c"/>
    <s v="Décharge"/>
    <x v="3"/>
    <s v="CONGO"/>
    <s v="o"/>
  </r>
  <r>
    <d v="2016-10-27T00:00:00"/>
    <s v="Bureau- Gare ocean Talangai-potopoto-Marche moungali"/>
    <x v="0"/>
    <x v="3"/>
    <m/>
    <n v="1450"/>
    <n v="7836743.0812999997"/>
    <s v="i55c"/>
    <s v="Décharge"/>
    <x v="3"/>
    <s v="CONGO"/>
    <s v="ɣ"/>
  </r>
  <r>
    <d v="2016-10-27T00:00:00"/>
    <s v="taxi office &gt; wcs pas de courant à Plateau"/>
    <x v="0"/>
    <x v="0"/>
    <m/>
    <n v="2000"/>
    <n v="7834743.0812999997"/>
    <s v="Perrine Odier"/>
    <s v="décharge"/>
    <x v="1"/>
    <m/>
    <s v="ɣ"/>
  </r>
  <r>
    <d v="2016-10-27T00:00:00"/>
    <s v="Achat Billet BZV-Etoumbi Ocean du Nord "/>
    <x v="0"/>
    <x v="3"/>
    <m/>
    <n v="13000"/>
    <n v="7821743.0812999997"/>
    <s v="i73x"/>
    <s v="**7070--20"/>
    <x v="5"/>
    <s v="CONGO"/>
    <s v="o"/>
  </r>
  <r>
    <d v="2016-10-27T00:00:00"/>
    <s v="Taxi Maison /mikalou"/>
    <x v="0"/>
    <x v="3"/>
    <m/>
    <n v="3000"/>
    <n v="7818743.0812999997"/>
    <s v="i73x"/>
    <s v="Décharge"/>
    <x v="5"/>
    <s v="CONGO"/>
    <s v="ɣ"/>
  </r>
  <r>
    <d v="2016-10-27T00:00:00"/>
    <s v="Repas du 27 octobre au 3 novembre Mission  Etoumbi"/>
    <x v="3"/>
    <x v="3"/>
    <m/>
    <n v="40000"/>
    <n v="7778743.0812999997"/>
    <s v="i73x"/>
    <s v="Décharge"/>
    <x v="5"/>
    <s v="CONGO"/>
    <s v="o"/>
  </r>
  <r>
    <d v="2016-10-27T00:00:00"/>
    <s v="PALF/Inspection du travail/PALF"/>
    <x v="0"/>
    <x v="1"/>
    <m/>
    <n v="2000"/>
    <n v="7776743.0812999997"/>
    <s v="Junior"/>
    <s v="Décharge"/>
    <x v="1"/>
    <s v="CONGO"/>
    <s v="ɣ"/>
  </r>
  <r>
    <d v="2016-10-28T00:00:00"/>
    <s v="Food allowance-4(II4) du 28 au 31/10"/>
    <x v="3"/>
    <x v="3"/>
    <m/>
    <n v="40000"/>
    <n v="7736743.0812999997"/>
    <s v="Stirve "/>
    <n v="237"/>
    <x v="3"/>
    <s v="CONGO"/>
    <s v="o"/>
  </r>
  <r>
    <d v="2016-10-28T00:00:00"/>
    <s v="Achat repas + transport (rendez-vous avec le Vénérable)"/>
    <x v="11"/>
    <x v="3"/>
    <m/>
    <n v="10000"/>
    <n v="7726743.0812999997"/>
    <s v="i23c"/>
    <s v="Décharge"/>
    <x v="3"/>
    <s v="CONGO"/>
    <s v="ɣ"/>
  </r>
  <r>
    <d v="2016-10-28T00:00:00"/>
    <s v="Taxi Hotel-Port de Pokola pressé-Hotel"/>
    <x v="0"/>
    <x v="3"/>
    <m/>
    <n v="2000"/>
    <n v="7724743.0812999997"/>
    <s v="i23c"/>
    <s v="Décharge"/>
    <x v="3"/>
    <s v="CONGO"/>
    <s v="ɣ"/>
  </r>
  <r>
    <d v="2016-10-28T00:00:00"/>
    <s v="Achat carte sim airtel professionnel -i23c"/>
    <x v="2"/>
    <x v="3"/>
    <m/>
    <n v="500"/>
    <n v="7724243.0812999997"/>
    <s v="i23c"/>
    <s v="Décharge"/>
    <x v="3"/>
    <s v="CONGO"/>
    <s v="ɣ"/>
  </r>
  <r>
    <d v="2016-10-28T00:00:00"/>
    <s v="Maison-Bureau"/>
    <x v="0"/>
    <x v="4"/>
    <m/>
    <n v="1000"/>
    <n v="7723243.0812999997"/>
    <s v="Evariste"/>
    <s v="Décharge"/>
    <x v="3"/>
    <s v="CONGO"/>
    <s v="ɣ"/>
  </r>
  <r>
    <d v="2016-10-28T00:00:00"/>
    <s v="Bureau-Maison"/>
    <x v="0"/>
    <x v="4"/>
    <m/>
    <n v="1000"/>
    <n v="7722243.0812999997"/>
    <s v="Evariste"/>
    <s v="Décharge"/>
    <x v="3"/>
    <s v="CONGO"/>
    <s v="ɣ"/>
  </r>
  <r>
    <d v="2016-10-28T00:00:00"/>
    <s v="Taxi, à P/N, Hôtel-Aéroport pour rentrer à BZ"/>
    <x v="0"/>
    <x v="1"/>
    <m/>
    <n v="1000"/>
    <n v="7721243.0812999997"/>
    <s v="Herick"/>
    <s v="Décharge"/>
    <x v="1"/>
    <s v="CONGO"/>
    <s v="ɣ"/>
  </r>
  <r>
    <d v="2016-10-28T00:00:00"/>
    <s v="Taxi à BZ , Aéroport-Bureau"/>
    <x v="0"/>
    <x v="1"/>
    <m/>
    <n v="1000"/>
    <n v="7720243.0812999997"/>
    <s v="Herick"/>
    <s v="Décharge"/>
    <x v="1"/>
    <s v="CONGO"/>
    <s v="ɣ"/>
  </r>
  <r>
    <d v="2016-10-28T00:00:00"/>
    <s v="Taxi, Bureau-Domicile"/>
    <x v="0"/>
    <x v="1"/>
    <m/>
    <n v="1500"/>
    <n v="7718743.0812999997"/>
    <s v="Herick"/>
    <s v="Décharge"/>
    <x v="1"/>
    <s v="CONGO"/>
    <s v="ɣ"/>
  </r>
  <r>
    <d v="2016-10-28T00:00:00"/>
    <s v="Achat Billet BZV-OYO i55c"/>
    <x v="0"/>
    <x v="3"/>
    <m/>
    <n v="6000"/>
    <n v="7712743.0812999997"/>
    <s v="i55c"/>
    <s v="**6767-37"/>
    <x v="3"/>
    <s v="CONGO"/>
    <s v="o"/>
  </r>
  <r>
    <d v="2016-10-28T00:00:00"/>
    <s v="domicile-gare ocean"/>
    <x v="0"/>
    <x v="3"/>
    <m/>
    <n v="1000"/>
    <n v="7711743.0812999997"/>
    <s v="i55c"/>
    <s v="Décharge"/>
    <x v="3"/>
    <s v="CONGO"/>
    <s v="ɣ"/>
  </r>
  <r>
    <d v="2016-10-28T00:00:00"/>
    <s v="Food allowance 1 jours lors de la mission à Oyo"/>
    <x v="3"/>
    <x v="3"/>
    <m/>
    <n v="5000"/>
    <n v="7706743.0812999997"/>
    <s v="i55c"/>
    <s v="Décharge"/>
    <x v="3"/>
    <s v="CONGO"/>
    <s v="o"/>
  </r>
  <r>
    <d v="2016-10-28T00:00:00"/>
    <s v="gare oyo-Hotel ekodis"/>
    <x v="0"/>
    <x v="3"/>
    <m/>
    <n v="1000"/>
    <n v="7705743.0812999997"/>
    <s v="i55c"/>
    <s v="Décharge"/>
    <x v="3"/>
    <s v="CONGO"/>
    <s v="ɣ"/>
  </r>
  <r>
    <d v="2016-10-28T00:00:00"/>
    <s v="taxi office &gt; wcs pas de courant à Plateau"/>
    <x v="0"/>
    <x v="0"/>
    <m/>
    <n v="2000"/>
    <n v="7703743.0812999997"/>
    <s v="Perrine Odier"/>
    <s v="décharge"/>
    <x v="1"/>
    <m/>
    <s v="ɣ"/>
  </r>
  <r>
    <d v="2016-10-28T00:00:00"/>
    <s v="Taxi Etoumbi- Tchere/Allez -Retour"/>
    <x v="0"/>
    <x v="3"/>
    <m/>
    <n v="10000"/>
    <n v="7693743.0812999997"/>
    <s v="i73x"/>
    <s v="Décharge"/>
    <x v="5"/>
    <s v="CONGO"/>
    <s v="ɣ"/>
  </r>
  <r>
    <d v="2016-10-28T00:00:00"/>
    <s v="Repas et Boisson du Trafs Juneau"/>
    <x v="11"/>
    <x v="3"/>
    <m/>
    <n v="5000"/>
    <n v="7688743.0812999997"/>
    <s v="i73x"/>
    <s v="oui"/>
    <x v="5"/>
    <s v="CONGO"/>
    <s v="o"/>
  </r>
  <r>
    <d v="2016-10-29T00:00:00"/>
    <s v="Taxis Domicile-Bureau-GCF-Domicile pour envoi d'argent à i23c en mission à Ouesso"/>
    <x v="0"/>
    <x v="0"/>
    <m/>
    <n v="4000"/>
    <n v="7684743.0812999997"/>
    <s v="Stirve "/>
    <s v="Décharge"/>
    <x v="1"/>
    <s v="CONGO"/>
    <s v="ɤ"/>
  </r>
  <r>
    <d v="2016-10-29T00:00:00"/>
    <s v="Groupe Charden Farell (i23c)-Ouesso"/>
    <x v="4"/>
    <x v="2"/>
    <m/>
    <n v="4000"/>
    <n v="7680743.0812999997"/>
    <s v="Stirve "/>
    <s v="146/GCF"/>
    <x v="2"/>
    <s v="CONGO"/>
    <s v="o"/>
  </r>
  <r>
    <d v="2016-10-29T00:00:00"/>
    <s v="Taxi Hotel-Port Hydro Congo-Agence Charden Farell-Grand marché (Investigation sur terrain)"/>
    <x v="0"/>
    <x v="3"/>
    <m/>
    <n v="2000"/>
    <n v="7678743.0812999997"/>
    <s v="i23c"/>
    <s v="Décharge"/>
    <x v="3"/>
    <s v="CONGO"/>
    <s v="ɣ"/>
  </r>
  <r>
    <d v="2016-10-29T00:00:00"/>
    <s v="Taxi Grand  maché-Océan du nord-Hotel (Achat billet retour à Brzvlle)"/>
    <x v="0"/>
    <x v="3"/>
    <m/>
    <n v="1000"/>
    <n v="7677743.0812999997"/>
    <s v="i23c"/>
    <s v="Décharge"/>
    <x v="3"/>
    <s v="CONGO"/>
    <s v="ɣ"/>
  </r>
  <r>
    <d v="2016-10-29T00:00:00"/>
    <s v="Hotel-gare oyo-hotel"/>
    <x v="0"/>
    <x v="3"/>
    <m/>
    <n v="2000"/>
    <n v="7675743.0812999997"/>
    <s v="i55c"/>
    <s v="Décharge"/>
    <x v="3"/>
    <s v="CONGO"/>
    <s v="ɣ"/>
  </r>
  <r>
    <d v="2016-10-29T00:00:00"/>
    <s v="Hotel Ekodis 1 nuitée à Oyo"/>
    <x v="3"/>
    <x v="3"/>
    <m/>
    <n v="20000"/>
    <n v="7655743.0812999997"/>
    <s v="i55c"/>
    <s v="oui"/>
    <x v="3"/>
    <s v="CONGO"/>
    <s v="o"/>
  </r>
  <r>
    <d v="2016-10-29T00:00:00"/>
    <s v="Food allowance 1 jours lors de la mission à Oyo"/>
    <x v="3"/>
    <x v="3"/>
    <m/>
    <n v="5000"/>
    <n v="7650743.0812999997"/>
    <s v="i55c"/>
    <s v="Décharge"/>
    <x v="3"/>
    <s v="CONGO"/>
    <s v="o"/>
  </r>
  <r>
    <d v="2016-10-29T00:00:00"/>
    <s v="Taxi Etoumbi-vouema/allez-retour"/>
    <x v="0"/>
    <x v="3"/>
    <m/>
    <n v="10000"/>
    <n v="7640743.0812999997"/>
    <s v="i73x"/>
    <s v="Décharge"/>
    <x v="5"/>
    <s v="CONGO"/>
    <s v="ɣ"/>
  </r>
  <r>
    <d v="2016-10-29T00:00:00"/>
    <s v="Repas et Boisson du Trafs Albon et Roland"/>
    <x v="11"/>
    <x v="3"/>
    <m/>
    <n v="7000"/>
    <n v="7633743.0812999997"/>
    <s v="i73x"/>
    <s v="Décharge"/>
    <x v="5"/>
    <s v="CONGO"/>
    <m/>
  </r>
  <r>
    <d v="2016-10-30T00:00:00"/>
    <s v="Achat bierre et repas (Différentes rencontres dans la journée avec Donal, Snove et Tonton)"/>
    <x v="11"/>
    <x v="3"/>
    <m/>
    <n v="12000"/>
    <n v="7621743.0812999997"/>
    <s v="i23c"/>
    <s v="Décharge"/>
    <x v="3"/>
    <s v="CONGO"/>
    <s v="ɣ"/>
  </r>
  <r>
    <d v="2016-10-30T00:00:00"/>
    <s v="Achat Billet OYO-BZV i55c"/>
    <x v="0"/>
    <x v="3"/>
    <m/>
    <n v="6000"/>
    <n v="7615743.0812999997"/>
    <s v="i55c"/>
    <s v="Décharge"/>
    <x v="3"/>
    <s v="CONGO"/>
    <s v="ɣ"/>
  </r>
  <r>
    <d v="2016-10-30T00:00:00"/>
    <s v="Food allowance 1 jours lors de la mission à Oyo"/>
    <x v="3"/>
    <x v="3"/>
    <m/>
    <n v="5000"/>
    <n v="7610743.0812999997"/>
    <s v="i55c"/>
    <s v="Décharge"/>
    <x v="3"/>
    <s v="CONGO"/>
    <s v="o"/>
  </r>
  <r>
    <d v="2016-10-30T00:00:00"/>
    <s v="Hotel-gare oyo"/>
    <x v="0"/>
    <x v="3"/>
    <m/>
    <n v="1000"/>
    <n v="7609743.0812999997"/>
    <s v="i55c"/>
    <s v="Décharge"/>
    <x v="3"/>
    <s v="CONGO"/>
    <s v="ɣ"/>
  </r>
  <r>
    <d v="2016-10-30T00:00:00"/>
    <s v="Km 45 - Domicile"/>
    <x v="0"/>
    <x v="3"/>
    <m/>
    <n v="3000"/>
    <n v="7606743.0812999997"/>
    <s v="i55c"/>
    <s v="Décharge"/>
    <x v="3"/>
    <s v="CONGO"/>
    <s v="ɣ"/>
  </r>
  <r>
    <d v="2016-10-30T00:00:00"/>
    <s v="Taxi Etoumbi-Akana et koka"/>
    <x v="0"/>
    <x v="3"/>
    <m/>
    <n v="10000"/>
    <n v="7596743.0812999997"/>
    <s v="i73x"/>
    <s v="Décharge"/>
    <x v="5"/>
    <s v="CONGO"/>
    <s v="ɣ"/>
  </r>
  <r>
    <d v="2016-10-31T00:00:00"/>
    <s v="Virement salaire Octobre 2016-Mésange"/>
    <x v="8"/>
    <x v="1"/>
    <m/>
    <n v="306358"/>
    <n v="7290385.0812999997"/>
    <s v="BCI"/>
    <s v="Ordre VRT"/>
    <x v="5"/>
    <s v="CONGO"/>
    <s v="o"/>
  </r>
  <r>
    <d v="2016-10-31T00:00:00"/>
    <s v="Virement salaire Octobre 2016-Evariste"/>
    <x v="8"/>
    <x v="4"/>
    <m/>
    <n v="140000"/>
    <n v="7150385.0812999997"/>
    <s v="BCI"/>
    <s v="Ordre VRT"/>
    <x v="5"/>
    <s v="CONGO"/>
    <s v="o"/>
  </r>
  <r>
    <d v="2016-10-31T00:00:00"/>
    <s v="Virement salaire Octobre 2016-Stirve"/>
    <x v="8"/>
    <x v="0"/>
    <m/>
    <n v="450000"/>
    <n v="6700385.0812999997"/>
    <s v="BCI"/>
    <s v="Ordre VRT"/>
    <x v="5"/>
    <s v="CONGO"/>
    <s v="o"/>
  </r>
  <r>
    <d v="2016-10-31T00:00:00"/>
    <s v="Virement salaire Octobre 2016-Junior"/>
    <x v="8"/>
    <x v="1"/>
    <m/>
    <n v="166755"/>
    <n v="6533630.0812999997"/>
    <s v="BCI"/>
    <s v="Ordre VRT"/>
    <x v="5"/>
    <s v="CONGO"/>
    <s v="o"/>
  </r>
  <r>
    <d v="2016-10-31T00:00:00"/>
    <s v="Virement salaire Octobre 2016-i73x"/>
    <x v="8"/>
    <x v="3"/>
    <m/>
    <n v="160000"/>
    <n v="6373630.0812999997"/>
    <s v="BCI"/>
    <s v="Ordre VRT"/>
    <x v="3"/>
    <s v="CONGO"/>
    <s v="o"/>
  </r>
  <r>
    <d v="2016-10-31T00:00:00"/>
    <s v="Groupe Charden Farell (i73x)-Etoumbi"/>
    <x v="4"/>
    <x v="2"/>
    <m/>
    <n v="4000"/>
    <n v="6369630.0812999997"/>
    <s v="Stirve "/>
    <s v="110/GCF"/>
    <x v="2"/>
    <s v="CONGO"/>
    <s v="o"/>
  </r>
  <r>
    <d v="2016-10-31T00:00:00"/>
    <s v="Bonus Septembre 2016-Herick"/>
    <x v="10"/>
    <x v="1"/>
    <m/>
    <n v="20000"/>
    <n v="6349630.0812999997"/>
    <s v="Stirve "/>
    <n v="240"/>
    <x v="1"/>
    <s v="CONGO"/>
    <s v="o"/>
  </r>
  <r>
    <d v="2016-10-31T00:00:00"/>
    <s v="Taxis bureau-TAF-bureau: pour contre-signature Etat paiement salaire Octobre 2016"/>
    <x v="0"/>
    <x v="0"/>
    <m/>
    <n v="2000"/>
    <n v="6347630.0812999997"/>
    <s v="Stirve "/>
    <s v="Décharge"/>
    <x v="1"/>
    <s v="CONGO"/>
    <s v="ɣ"/>
  </r>
  <r>
    <d v="2016-10-31T00:00:00"/>
    <s v="Achat billet Ouesso-Brazzaville"/>
    <x v="0"/>
    <x v="3"/>
    <m/>
    <n v="20000"/>
    <n v="6327630.0812999997"/>
    <s v="i23c"/>
    <s v="oui"/>
    <x v="3"/>
    <s v="CONGO"/>
    <s v="o"/>
  </r>
  <r>
    <d v="2016-10-31T00:00:00"/>
    <s v="Hebergement pour 4 nuitées à Ouesso-i23c"/>
    <x v="3"/>
    <x v="3"/>
    <m/>
    <n v="60000"/>
    <n v="6267630.0812999997"/>
    <s v="i23c"/>
    <s v="oui"/>
    <x v="3"/>
    <s v="CONGO"/>
    <s v="o"/>
  </r>
  <r>
    <d v="2016-10-31T00:00:00"/>
    <s v="Taxi Hotel-Océan du nord Ouesso"/>
    <x v="0"/>
    <x v="3"/>
    <m/>
    <n v="1000"/>
    <n v="6266630.0812999997"/>
    <s v="i23c"/>
    <s v="Décharge"/>
    <x v="3"/>
    <s v="CONGO"/>
    <s v="ɣ"/>
  </r>
  <r>
    <d v="2016-10-31T00:00:00"/>
    <s v="Taxi Gare Océan du nord Brvlle-Poto-poto"/>
    <x v="0"/>
    <x v="3"/>
    <m/>
    <n v="1000"/>
    <n v="6265630.0812999997"/>
    <s v="i23c"/>
    <s v="Décharge"/>
    <x v="3"/>
    <s v="CONGO"/>
    <s v="ɣ"/>
  </r>
  <r>
    <d v="2016-10-31T00:00:00"/>
    <s v="Maison-Bureau"/>
    <x v="0"/>
    <x v="4"/>
    <m/>
    <n v="1000"/>
    <n v="6264630.0812999997"/>
    <s v="Evariste"/>
    <s v="Décharge"/>
    <x v="3"/>
    <s v="CONGO"/>
    <s v="ɣ"/>
  </r>
  <r>
    <d v="2016-10-31T00:00:00"/>
    <s v="Bureau-Maison"/>
    <x v="0"/>
    <x v="4"/>
    <m/>
    <n v="1000"/>
    <n v="6263630.0812999997"/>
    <s v="Evariste"/>
    <s v="Décharge"/>
    <x v="3"/>
    <s v="CONGO"/>
    <s v="ɣ"/>
  </r>
  <r>
    <d v="2016-10-31T00:00:00"/>
    <s v="Bus, Domicile-Bureau"/>
    <x v="0"/>
    <x v="1"/>
    <m/>
    <n v="150"/>
    <n v="6263480.0812999997"/>
    <s v="Herick"/>
    <s v="Décharge"/>
    <x v="1"/>
    <s v="CONGO"/>
    <s v="ɣ"/>
  </r>
  <r>
    <d v="2016-10-31T00:00:00"/>
    <s v="Food allowance pour un jour à B/Z par Herick"/>
    <x v="8"/>
    <x v="1"/>
    <m/>
    <n v="1000"/>
    <n v="6262480.0812999997"/>
    <s v="Herick"/>
    <s v="Décharge"/>
    <x v="1"/>
    <s v="CONGO"/>
    <s v="o"/>
  </r>
  <r>
    <d v="2016-10-31T00:00:00"/>
    <s v="Bus, Bureau-Domicile"/>
    <x v="0"/>
    <x v="1"/>
    <m/>
    <n v="150"/>
    <n v="6262330.0812999997"/>
    <s v="Herick"/>
    <s v="Décharge"/>
    <x v="1"/>
    <s v="CONGO"/>
    <s v="ɣ"/>
  </r>
  <r>
    <d v="2016-10-31T00:00:00"/>
    <s v="Domicile-Bureau-domicile"/>
    <x v="0"/>
    <x v="3"/>
    <m/>
    <n v="2000"/>
    <n v="6260330.0812999997"/>
    <s v="i55c"/>
    <s v="Décharge"/>
    <x v="3"/>
    <s v="CONGO"/>
    <s v="ɣ"/>
  </r>
  <r>
    <d v="2016-10-31T00:00:00"/>
    <s v="Food à brazzaville "/>
    <x v="8"/>
    <x v="3"/>
    <m/>
    <n v="1000"/>
    <n v="6259330.0812999997"/>
    <s v="i55c"/>
    <s v="Décharge"/>
    <x v="3"/>
    <s v="CONGO"/>
    <s v="o"/>
  </r>
  <r>
    <d v="2016-10-31T00:00:00"/>
    <s v="Frais de tenue de compte"/>
    <x v="7"/>
    <x v="2"/>
    <m/>
    <n v="4763"/>
    <n v="6254567.0812999997"/>
    <s v="UBA"/>
    <s v="Relevé"/>
    <x v="2"/>
    <m/>
    <s v="o"/>
  </r>
  <r>
    <d v="2016-10-31T00:00:00"/>
    <s v="Taxi Etoumbi -Mbomo/Allez -retour"/>
    <x v="0"/>
    <x v="3"/>
    <m/>
    <n v="10000"/>
    <n v="6244567.0812999997"/>
    <s v="i73x"/>
    <s v="Décharge"/>
    <x v="5"/>
    <s v="CONGO"/>
    <s v="ɣ"/>
  </r>
  <r>
    <d v="2016-10-31T00:00:00"/>
    <s v="Repas plus Boisson de Juneau"/>
    <x v="11"/>
    <x v="3"/>
    <m/>
    <n v="4000"/>
    <n v="6240567.0812999997"/>
    <s v="i73x"/>
    <s v="Décharge"/>
    <x v="5"/>
    <s v="CONGO"/>
    <m/>
  </r>
  <r>
    <d v="2016-10-31T00:00:00"/>
    <s v="Chambre Hotel 5 nuitées à Etoumbi i73x"/>
    <x v="3"/>
    <x v="3"/>
    <m/>
    <n v="75000"/>
    <n v="6165567.0812999997"/>
    <s v="i73x"/>
    <s v=".075"/>
    <x v="5"/>
    <s v="CONGO"/>
    <s v="o"/>
  </r>
  <r>
    <d v="2016-11-01T00:00:00"/>
    <s v="Indemnité de prestations Octobre-Odile"/>
    <x v="13"/>
    <x v="2"/>
    <m/>
    <n v="36000"/>
    <n v="6129567.0812999997"/>
    <s v="Stirve "/>
    <n v="241"/>
    <x v="3"/>
    <s v="CONGO"/>
    <s v="o"/>
  </r>
  <r>
    <d v="2016-11-01T00:00:00"/>
    <s v="Bonus du 01/11/2016-Odile"/>
    <x v="10"/>
    <x v="2"/>
    <m/>
    <n v="10000"/>
    <n v="6119567.0812999997"/>
    <s v="Stirve "/>
    <n v="242"/>
    <x v="3"/>
    <s v="CONGO"/>
    <s v="o"/>
  </r>
  <r>
    <d v="2016-11-01T00:00:00"/>
    <s v="Taxi Gare routiere Makoua/ hôtel"/>
    <x v="0"/>
    <x v="3"/>
    <m/>
    <n v="500"/>
    <n v="6119067.0812999997"/>
    <s v="i73x"/>
    <s v="Décharge"/>
    <x v="5"/>
    <s v="CONGO"/>
    <s v="ɤ"/>
  </r>
  <r>
    <d v="2016-11-01T00:00:00"/>
    <s v="Taxi Hôtel /Marché  Makoua "/>
    <x v="0"/>
    <x v="3"/>
    <m/>
    <n v="500"/>
    <n v="6118567.0812999997"/>
    <s v="i73x"/>
    <s v="Décharge"/>
    <x v="5"/>
    <s v="CONGO"/>
    <s v="ɤ"/>
  </r>
  <r>
    <d v="2016-11-01T00:00:00"/>
    <s v="Taxi Marché / hôtel"/>
    <x v="0"/>
    <x v="3"/>
    <m/>
    <n v="500"/>
    <n v="6118067.0812999997"/>
    <s v="i73x"/>
    <s v="Décharge"/>
    <x v="5"/>
    <s v="CONGO"/>
    <s v="ɤ"/>
  </r>
  <r>
    <d v="2016-11-02T00:00:00"/>
    <s v="Ration des prisonniers de la maison d'arrêt de BZV"/>
    <x v="17"/>
    <x v="1"/>
    <m/>
    <n v="2000"/>
    <n v="6116067.0812999997"/>
    <s v="Hérick"/>
    <s v="Décharge"/>
    <x v="3"/>
    <s v="CONGO"/>
    <s v="ɣ"/>
  </r>
  <r>
    <d v="2016-11-02T00:00:00"/>
    <s v="Taxis Bureau-Centre ville-Bureau: Recharge crédits tel PALF"/>
    <x v="0"/>
    <x v="0"/>
    <m/>
    <n v="2000"/>
    <n v="6114067.0812999997"/>
    <s v="Stirve "/>
    <s v="Décharge"/>
    <x v="5"/>
    <s v="CONGO"/>
    <s v="ɣ"/>
  </r>
  <r>
    <d v="2016-11-02T00:00:00"/>
    <s v="Recharge crédit téléphone PALF"/>
    <x v="2"/>
    <x v="2"/>
    <m/>
    <n v="180000"/>
    <n v="5934067.0812999997"/>
    <s v="Stirve "/>
    <s v="Décharge"/>
    <x v="3"/>
    <s v="CONGO"/>
    <s v="o"/>
  </r>
  <r>
    <d v="2016-11-02T00:00:00"/>
    <s v="Honoraires de consultation Octobre-i23c"/>
    <x v="13"/>
    <x v="2"/>
    <m/>
    <n v="180000"/>
    <n v="5754067.0812999997"/>
    <s v="Stirve "/>
    <s v=".03/2016"/>
    <x v="3"/>
    <s v="CONGO"/>
    <s v="o"/>
  </r>
  <r>
    <d v="2016-11-02T00:00:00"/>
    <s v="Taxis Maison-Bureau/Bureau- Maison"/>
    <x v="0"/>
    <x v="0"/>
    <m/>
    <n v="2000"/>
    <n v="5752067.0812999997"/>
    <s v="Mavy"/>
    <s v="Décharge"/>
    <x v="5"/>
    <s v="CONGO"/>
    <s v="ɣ"/>
  </r>
  <r>
    <d v="2016-11-02T00:00:00"/>
    <s v="Food Allowance"/>
    <x v="8"/>
    <x v="0"/>
    <m/>
    <n v="1000"/>
    <n v="5751067.0812999997"/>
    <s v="Mavy"/>
    <s v="Décharge"/>
    <x v="5"/>
    <s v="CONGO"/>
    <s v="ɣ"/>
  </r>
  <r>
    <d v="2016-11-02T00:00:00"/>
    <s v="Taxi: Maison-Bureau"/>
    <x v="0"/>
    <x v="4"/>
    <m/>
    <n v="1000"/>
    <n v="5750067.0812999997"/>
    <s v="Evariste"/>
    <s v="Décharge"/>
    <x v="5"/>
    <s v="CONGO"/>
    <s v="ɣ"/>
  </r>
  <r>
    <d v="2016-11-02T00:00:00"/>
    <s v="Taxi: Bureau-Maison"/>
    <x v="0"/>
    <x v="4"/>
    <m/>
    <n v="1000"/>
    <n v="5749067.0812999997"/>
    <s v="Evariste"/>
    <s v="Décharge"/>
    <x v="5"/>
    <s v="CONGO"/>
    <s v="ɣ"/>
  </r>
  <r>
    <d v="2016-11-02T00:00:00"/>
    <s v="taxi office &gt; MEFDDE &gt; Gendarmerie &gt;office"/>
    <x v="0"/>
    <x v="0"/>
    <m/>
    <n v="3000"/>
    <n v="5746067.0812999997"/>
    <s v="Perrine Odier"/>
    <s v="Décharge"/>
    <x v="5"/>
    <s v="CONGO"/>
    <s v="ɣ"/>
  </r>
  <r>
    <d v="2016-11-02T00:00:00"/>
    <s v="Taxi:Domicile-Bureau-domicile"/>
    <x v="0"/>
    <x v="3"/>
    <m/>
    <n v="2000"/>
    <n v="5744067.0812999997"/>
    <s v="i55c"/>
    <s v="Décharge"/>
    <x v="5"/>
    <s v="CONGO"/>
    <s v="ɣ"/>
  </r>
  <r>
    <d v="2016-11-02T00:00:00"/>
    <s v="Food allowance à BZV"/>
    <x v="8"/>
    <x v="3"/>
    <m/>
    <n v="1000"/>
    <n v="5743067.0812999997"/>
    <s v="i55c"/>
    <s v="Décharge"/>
    <x v="5"/>
    <s v="CONGO"/>
    <s v="ɣ"/>
  </r>
  <r>
    <d v="2016-11-02T00:00:00"/>
    <s v="Achat d' une souris sans fil pour Stirve"/>
    <x v="6"/>
    <x v="2"/>
    <m/>
    <n v="5000"/>
    <n v="5738067.0812999997"/>
    <s v="i55c"/>
    <n v="660"/>
    <x v="5"/>
    <s v="CONGO"/>
    <s v="o"/>
  </r>
  <r>
    <d v="2016-11-02T00:00:00"/>
    <s v="Achat des piles pour la souris sans fil de stirve"/>
    <x v="6"/>
    <x v="2"/>
    <m/>
    <n v="200"/>
    <n v="5737867.0812999997"/>
    <s v="i55c"/>
    <s v="Décharge"/>
    <x v="5"/>
    <s v="CONGO"/>
    <s v="ɣ"/>
  </r>
  <r>
    <d v="2016-11-02T00:00:00"/>
    <s v="Bus bureau -marche moungali -bureau "/>
    <x v="0"/>
    <x v="3"/>
    <m/>
    <n v="300"/>
    <n v="5737567.0812999997"/>
    <s v="i55c"/>
    <s v="Décharge"/>
    <x v="5"/>
    <s v="CONGO"/>
    <s v="ɣ"/>
  </r>
  <r>
    <d v="2016-11-02T00:00:00"/>
    <s v="Taxi Hôtel /Marche-gare routiere"/>
    <x v="0"/>
    <x v="3"/>
    <m/>
    <n v="500"/>
    <n v="5737067.0812999997"/>
    <s v="i73x"/>
    <s v="Décharge"/>
    <x v="5"/>
    <s v="CONGO"/>
    <s v="ɤ"/>
  </r>
  <r>
    <d v="2016-11-02T00:00:00"/>
    <s v="Taxi Gare routiere/Hôtel"/>
    <x v="0"/>
    <x v="3"/>
    <m/>
    <n v="500"/>
    <n v="5736567.0812999997"/>
    <s v="i73x"/>
    <s v="Décharge"/>
    <x v="5"/>
    <s v="CONGO"/>
    <s v="ɤ"/>
  </r>
  <r>
    <d v="2016-11-02T00:00:00"/>
    <s v="Frais d'hôtel/ Makoua-1- nuitée"/>
    <x v="3"/>
    <x v="3"/>
    <m/>
    <n v="15000"/>
    <n v="5721567.0812999997"/>
    <s v="i73x"/>
    <n v="62"/>
    <x v="5"/>
    <s v="CONGO"/>
    <s v="o"/>
  </r>
  <r>
    <d v="2016-11-02T00:00:00"/>
    <s v="Voyage Makoua/Owando-Taxi"/>
    <x v="0"/>
    <x v="3"/>
    <m/>
    <n v="12000"/>
    <n v="5709567.0812999997"/>
    <s v="i73x"/>
    <s v="Décharge"/>
    <x v="5"/>
    <s v="CONGO"/>
    <s v="ɤ"/>
  </r>
  <r>
    <d v="2016-11-02T00:00:00"/>
    <s v="Billet /Owando-Brazzaville"/>
    <x v="0"/>
    <x v="3"/>
    <m/>
    <n v="10000"/>
    <n v="5699567.0812999997"/>
    <s v="i73x"/>
    <n v="67"/>
    <x v="5"/>
    <s v="CONGO"/>
    <s v="o"/>
  </r>
  <r>
    <d v="2016-11-02T00:00:00"/>
    <s v="AGIOS DU 30/09/16 AU 31/10/16"/>
    <x v="7"/>
    <x v="2"/>
    <m/>
    <n v="3930"/>
    <n v="5695637.0812999997"/>
    <s v="BCI"/>
    <s v="Relevé"/>
    <x v="2"/>
    <s v="CONGO"/>
    <s v="o"/>
  </r>
  <r>
    <d v="2016-11-02T00:00:00"/>
    <s v="Bus, Domicile-Bureau"/>
    <x v="0"/>
    <x v="1"/>
    <m/>
    <n v="150"/>
    <n v="5695487.0812999997"/>
    <s v="Hérick"/>
    <s v="Décharge"/>
    <x v="5"/>
    <s v="CONGO"/>
    <s v="ɣ"/>
  </r>
  <r>
    <d v="2016-11-02T00:00:00"/>
    <s v="Taxi, bureau-ministère de la culture et des arts-Tour Nambémba, pour avoir des infos sur les textes réglémentant le transport des tam-tams en bois hébène sculptés"/>
    <x v="0"/>
    <x v="1"/>
    <m/>
    <n v="1700"/>
    <n v="5693787.0812999997"/>
    <s v="Hérick"/>
    <s v="Décharge"/>
    <x v="5"/>
    <s v="CONGO"/>
    <s v="ɣ"/>
  </r>
  <r>
    <d v="2016-11-02T00:00:00"/>
    <s v="Taxi, Tour Nambémba-ministère de la santé pour avoir des infos sur les textes relatifs au danger de la consommation des chauves sourris"/>
    <x v="0"/>
    <x v="1"/>
    <m/>
    <n v="1000"/>
    <n v="5692787.0812999997"/>
    <s v="Hérick"/>
    <s v="Décharge"/>
    <x v="5"/>
    <s v="CONGO"/>
    <s v="ɣ"/>
  </r>
  <r>
    <d v="2016-11-02T00:00:00"/>
    <s v="Taxi, Maison d'arrêt-Bureau aptès la visite geôle"/>
    <x v="0"/>
    <x v="1"/>
    <m/>
    <n v="700"/>
    <n v="5692087.0812999997"/>
    <s v="Hérick"/>
    <s v="Décharge"/>
    <x v="5"/>
    <s v="CONGO"/>
    <s v="ɣ"/>
  </r>
  <r>
    <d v="2016-11-02T00:00:00"/>
    <s v="Food allowance pour un jour par Hérick à BZV"/>
    <x v="8"/>
    <x v="1"/>
    <m/>
    <n v="1000"/>
    <n v="5691087.0812999997"/>
    <s v="Hérick"/>
    <s v="Décharge"/>
    <x v="5"/>
    <s v="CONGO"/>
    <s v="ɣ"/>
  </r>
  <r>
    <d v="2016-11-03T00:00:00"/>
    <s v="Taxis Maison-Bureau/Bureau- Maison"/>
    <x v="0"/>
    <x v="0"/>
    <m/>
    <n v="2000"/>
    <n v="5689087.0812999997"/>
    <s v="Mavy"/>
    <s v="Décharge"/>
    <x v="5"/>
    <s v="CONGO"/>
    <s v="ɣ"/>
  </r>
  <r>
    <d v="2016-11-03T00:00:00"/>
    <s v="Food Allowance"/>
    <x v="8"/>
    <x v="0"/>
    <m/>
    <n v="1000"/>
    <n v="5688087.0812999997"/>
    <s v="Mavy"/>
    <s v="Décharge"/>
    <x v="5"/>
    <s v="CONGO"/>
    <s v="ɣ"/>
  </r>
  <r>
    <d v="2016-11-03T00:00:00"/>
    <s v="Taxi bureau-Mpila-Moungali (Enquête sur Bella Construct)"/>
    <x v="0"/>
    <x v="3"/>
    <m/>
    <n v="2000"/>
    <n v="5686087.0812999997"/>
    <s v="i23c"/>
    <s v="Décharge"/>
    <x v="5"/>
    <s v="CONGO"/>
    <s v="ɣ"/>
  </r>
  <r>
    <d v="2016-11-03T00:00:00"/>
    <s v="Taxi Mongali-Ouenzé (tsiémé)-Moungali (Investigation et rencontre avec Amara le traf)"/>
    <x v="0"/>
    <x v="3"/>
    <m/>
    <n v="2000"/>
    <n v="5684087.0812999997"/>
    <s v="i23c"/>
    <s v="Décharge"/>
    <x v="5"/>
    <s v="CONGO"/>
    <s v="ɣ"/>
  </r>
  <r>
    <d v="2016-11-03T00:00:00"/>
    <s v="Achat carte"/>
    <x v="11"/>
    <x v="3"/>
    <m/>
    <n v="1000"/>
    <n v="5683087.0812999997"/>
    <s v="i23c"/>
    <s v="Décharge"/>
    <x v="5"/>
    <s v="CONGO"/>
    <s v="ɣ"/>
  </r>
  <r>
    <d v="2016-11-03T00:00:00"/>
    <s v="Taxi Moungali-Bureau"/>
    <x v="0"/>
    <x v="3"/>
    <m/>
    <n v="1000"/>
    <n v="5682087.0812999997"/>
    <s v="i23c"/>
    <s v="Décharge"/>
    <x v="5"/>
    <s v="CONGO"/>
    <s v="ɣ"/>
  </r>
  <r>
    <d v="2016-11-03T00:00:00"/>
    <s v="Taxi: Maison-Bureau"/>
    <x v="0"/>
    <x v="4"/>
    <m/>
    <n v="1000"/>
    <n v="5681087.0812999997"/>
    <s v="Evariste"/>
    <s v="Décharge"/>
    <x v="5"/>
    <s v="CONGO"/>
    <s v="ɣ"/>
  </r>
  <r>
    <d v="2016-11-03T00:00:00"/>
    <s v="taxi office&gt; MEFDDE &gt; WCS &gt; MIN JUSTICE &gt; OFFICE"/>
    <x v="0"/>
    <x v="0"/>
    <m/>
    <n v="3000"/>
    <n v="5678087.0812999997"/>
    <s v="Perrine Odier"/>
    <s v="Décharge"/>
    <x v="5"/>
    <s v="CONGO"/>
    <s v="ɣ"/>
  </r>
  <r>
    <d v="2016-11-03T00:00:00"/>
    <s v="Taxi Domicile-Bureau-domicile"/>
    <x v="0"/>
    <x v="3"/>
    <m/>
    <n v="2000"/>
    <n v="5676087.0812999997"/>
    <s v="i55c"/>
    <s v="Décharge"/>
    <x v="5"/>
    <s v="CONGO"/>
    <s v="ɣ"/>
  </r>
  <r>
    <d v="2016-11-03T00:00:00"/>
    <s v="Food allowance à BZV"/>
    <x v="8"/>
    <x v="3"/>
    <m/>
    <n v="1000"/>
    <n v="5675087.0812999997"/>
    <s v="i55c"/>
    <s v="Décharge"/>
    <x v="5"/>
    <s v="CONGO"/>
    <s v="ɣ"/>
  </r>
  <r>
    <d v="2016-11-03T00:00:00"/>
    <s v="Frais d'hôtel/ M'Owando 1- nuitée"/>
    <x v="3"/>
    <x v="3"/>
    <m/>
    <n v="20000"/>
    <n v="5655087.0812999997"/>
    <s v="i73x"/>
    <s v="Oui"/>
    <x v="5"/>
    <s v="CONGO"/>
    <s v="o"/>
  </r>
  <r>
    <d v="2016-11-03T00:00:00"/>
    <s v="Taxi Gare routiere Mikalou/Maison"/>
    <x v="0"/>
    <x v="3"/>
    <m/>
    <n v="3000"/>
    <n v="5652087.0812999997"/>
    <s v="i73x"/>
    <s v="Décharge"/>
    <x v="5"/>
    <s v="CONGO"/>
    <s v="ɤ"/>
  </r>
  <r>
    <d v="2016-11-03T00:00:00"/>
    <s v="Frais virement salaires Octobre"/>
    <x v="7"/>
    <x v="2"/>
    <m/>
    <n v="8347"/>
    <n v="5643740.0812999997"/>
    <s v="BCI"/>
    <s v="Relevé"/>
    <x v="2"/>
    <s v="CONGO"/>
    <s v="o"/>
  </r>
  <r>
    <d v="2016-11-03T00:00:00"/>
    <s v="Bus, Domicile-Bureau"/>
    <x v="0"/>
    <x v="1"/>
    <m/>
    <n v="150"/>
    <n v="5643590.0812999997"/>
    <s v="Hérick"/>
    <s v="Décharge"/>
    <x v="5"/>
    <s v="CONGO"/>
    <s v="ɣ"/>
  </r>
  <r>
    <d v="2016-11-03T00:00:00"/>
    <s v="Taxi, bureau-tour Nambémba pour prendre le texte sur la protection du patrimoine national culturel et naturel "/>
    <x v="0"/>
    <x v="1"/>
    <m/>
    <n v="1000"/>
    <n v="5642590.0812999997"/>
    <s v="Hérick"/>
    <s v="Décharge"/>
    <x v="5"/>
    <s v="CONGO"/>
    <s v="ɣ"/>
  </r>
  <r>
    <d v="2016-11-03T00:00:00"/>
    <s v="Taxi, Tour Nambémba-direction de la santé publique-Bureau,  pour avoir des infos sur les textes relatifs au danger de la consommation des chauves sourris"/>
    <x v="0"/>
    <x v="1"/>
    <m/>
    <n v="2000"/>
    <n v="5640590.0812999997"/>
    <s v="Hérick"/>
    <s v="Décharge"/>
    <x v="5"/>
    <s v="CONGO"/>
    <s v="ɣ"/>
  </r>
  <r>
    <d v="2016-11-03T00:00:00"/>
    <s v="Bus, Bureau-Domicile"/>
    <x v="0"/>
    <x v="1"/>
    <m/>
    <n v="150"/>
    <n v="5640440.0812999997"/>
    <s v="Hérick"/>
    <s v="Décharge"/>
    <x v="5"/>
    <s v="CONGO"/>
    <s v="ɣ"/>
  </r>
  <r>
    <d v="2016-11-03T00:00:00"/>
    <s v="Food allawance pour un jour à BZV par Herick"/>
    <x v="8"/>
    <x v="1"/>
    <m/>
    <n v="1000"/>
    <n v="5639440.0812999997"/>
    <s v="Hérick"/>
    <s v="Décharge"/>
    <x v="5"/>
    <s v="CONGO"/>
    <s v="ɣ"/>
  </r>
  <r>
    <d v="2016-11-04T00:00:00"/>
    <s v="Taxis Bureau-UBA-Bureau: demande de relevé Octobre "/>
    <x v="0"/>
    <x v="0"/>
    <m/>
    <n v="2000"/>
    <n v="5637440.0812999997"/>
    <s v="Stirve "/>
    <s v="Décharge"/>
    <x v="5"/>
    <s v="CONGO"/>
    <s v="ɣ"/>
  </r>
  <r>
    <d v="2016-11-04T00:00:00"/>
    <s v="Taxis Maison-Bureau/Bureau- Maison"/>
    <x v="0"/>
    <x v="0"/>
    <m/>
    <n v="2000"/>
    <n v="5635440.0812999997"/>
    <s v="Mavy"/>
    <s v="Décharge"/>
    <x v="5"/>
    <s v="CONGO"/>
    <s v="ɣ"/>
  </r>
  <r>
    <d v="2016-11-04T00:00:00"/>
    <s v="Food Allowance"/>
    <x v="8"/>
    <x v="0"/>
    <m/>
    <n v="1000"/>
    <n v="5634440.0812999997"/>
    <s v="Mavy"/>
    <s v="Décharge"/>
    <x v="5"/>
    <s v="CONGO"/>
    <s v="ɣ"/>
  </r>
  <r>
    <d v="2016-11-04T00:00:00"/>
    <s v="Taxi: Maison-Bureau"/>
    <x v="0"/>
    <x v="4"/>
    <m/>
    <n v="1000"/>
    <n v="5633440.0812999997"/>
    <s v="Evariste"/>
    <s v="Décharge"/>
    <x v="5"/>
    <s v="CONGO"/>
    <s v="ɣ"/>
  </r>
  <r>
    <d v="2016-11-04T00:00:00"/>
    <s v="taxi office &gt; Espace Mamaty interview juriste"/>
    <x v="0"/>
    <x v="0"/>
    <m/>
    <n v="500"/>
    <n v="5632940.0812999997"/>
    <s v="Perrine Odier"/>
    <s v="Décharge"/>
    <x v="5"/>
    <s v="CONGO"/>
    <s v="ɣ"/>
  </r>
  <r>
    <d v="2016-11-04T00:00:00"/>
    <s v="Taxi -Domicile-Bureau-domicile"/>
    <x v="0"/>
    <x v="3"/>
    <m/>
    <n v="2000"/>
    <n v="5630940.0812999997"/>
    <s v="i55c"/>
    <s v="Décharge"/>
    <x v="5"/>
    <s v="CONGO"/>
    <s v="ɣ"/>
  </r>
  <r>
    <d v="2016-11-04T00:00:00"/>
    <s v="Food allowance à BZV"/>
    <x v="8"/>
    <x v="3"/>
    <m/>
    <n v="1000"/>
    <n v="5629940.0812999997"/>
    <s v="i55c"/>
    <s v="Décharge"/>
    <x v="5"/>
    <s v="CONGO"/>
    <s v="ɣ"/>
  </r>
  <r>
    <d v="2016-11-04T00:00:00"/>
    <s v="Bus -Bureau-marché total-Bureau pour investigation"/>
    <x v="0"/>
    <x v="3"/>
    <m/>
    <n v="300"/>
    <n v="5629640.0812999997"/>
    <s v="i55c"/>
    <s v="Décharge"/>
    <x v="5"/>
    <s v="CONGO"/>
    <s v="ɣ"/>
  </r>
  <r>
    <d v="2016-11-04T00:00:00"/>
    <s v="Bus, Domicile-Bureau"/>
    <x v="0"/>
    <x v="1"/>
    <m/>
    <n v="150"/>
    <n v="5629490.0812999997"/>
    <s v="Hérick"/>
    <s v="Décharge"/>
    <x v="5"/>
    <s v="CONGO"/>
    <s v="ɣ"/>
  </r>
  <r>
    <d v="2016-11-04T00:00:00"/>
    <s v="Bus, Bureau-Domicile"/>
    <x v="0"/>
    <x v="1"/>
    <m/>
    <n v="150"/>
    <n v="5629340.0812999997"/>
    <s v="Hérick"/>
    <s v="Décharge"/>
    <x v="5"/>
    <s v="CONGO"/>
    <s v="ɣ"/>
  </r>
  <r>
    <d v="2016-11-04T00:00:00"/>
    <s v="Food allowance pour unjour par à BZV par Herick"/>
    <x v="8"/>
    <x v="1"/>
    <m/>
    <n v="1000"/>
    <n v="5628340.0812999997"/>
    <s v="Hérick"/>
    <s v="Décharge"/>
    <x v="5"/>
    <s v="CONGO"/>
    <s v="ɣ"/>
  </r>
  <r>
    <d v="2016-11-07T00:00:00"/>
    <s v="Taxis Maison-Bureau/Bureau- Maison"/>
    <x v="0"/>
    <x v="0"/>
    <m/>
    <n v="2000"/>
    <n v="5626340.0812999997"/>
    <s v="Mavy"/>
    <s v="Décharge"/>
    <x v="5"/>
    <s v="CONGO"/>
    <s v="ɣ"/>
  </r>
  <r>
    <d v="2016-11-07T00:00:00"/>
    <s v="Food Allowance"/>
    <x v="8"/>
    <x v="0"/>
    <m/>
    <n v="1000"/>
    <n v="5625340.0812999997"/>
    <s v="Mavy"/>
    <s v="Décharge"/>
    <x v="5"/>
    <s v="CONGO"/>
    <s v="ɣ"/>
  </r>
  <r>
    <d v="2016-11-07T00:00:00"/>
    <s v="Taxi-Domicile-Bureau-domicile"/>
    <x v="0"/>
    <x v="3"/>
    <m/>
    <n v="2000"/>
    <n v="5623340.0812999997"/>
    <s v="i55c"/>
    <s v="Décharge"/>
    <x v="5"/>
    <s v="CONGO"/>
    <s v="ɣ"/>
  </r>
  <r>
    <d v="2016-11-07T00:00:00"/>
    <s v="Food allowance à BZV"/>
    <x v="8"/>
    <x v="3"/>
    <m/>
    <n v="1000"/>
    <n v="5622340.0812999997"/>
    <s v="i55c"/>
    <s v="Décharge"/>
    <x v="5"/>
    <s v="CONGO"/>
    <s v="ɣ"/>
  </r>
  <r>
    <d v="2016-11-07T00:00:00"/>
    <s v="Bus bureau-croissement Mbochi-marche ouenzé-marche moungali-bureau pour investigation"/>
    <x v="0"/>
    <x v="3"/>
    <m/>
    <n v="450"/>
    <n v="5621890.0812999997"/>
    <s v="i55s"/>
    <s v="Décharge"/>
    <x v="5"/>
    <s v="CONGO"/>
    <s v="ɣ"/>
  </r>
  <r>
    <d v="2016-11-07T00:00:00"/>
    <s v="Taxi Bureau/direction SNE"/>
    <x v="0"/>
    <x v="3"/>
    <m/>
    <n v="1500"/>
    <n v="5620390.0812999997"/>
    <s v="i73x"/>
    <s v="Décharge"/>
    <x v="5"/>
    <s v="CONGO"/>
    <s v="ɤ"/>
  </r>
  <r>
    <d v="2016-11-07T00:00:00"/>
    <s v="Facture SNE"/>
    <x v="16"/>
    <x v="2"/>
    <m/>
    <n v="23743"/>
    <n v="5596647.0812999997"/>
    <s v="i73x"/>
    <s v="MO 266"/>
    <x v="3"/>
    <s v="CONGO"/>
    <s v="o"/>
  </r>
  <r>
    <d v="2016-11-07T00:00:00"/>
    <s v="Taxi Direction SNE/Bureau"/>
    <x v="0"/>
    <x v="3"/>
    <m/>
    <n v="1500"/>
    <n v="5595147.0812999997"/>
    <s v="i73x"/>
    <s v="Décharge"/>
    <x v="5"/>
    <s v="CONGO"/>
    <s v="ɤ"/>
  </r>
  <r>
    <d v="2016-11-07T00:00:00"/>
    <s v="Bus,Domicile-bureau"/>
    <x v="0"/>
    <x v="1"/>
    <m/>
    <n v="150"/>
    <n v="5594997.0812999997"/>
    <s v="Hérick"/>
    <s v="Décharge"/>
    <x v="5"/>
    <s v="CONGO"/>
    <s v="ɣ"/>
  </r>
  <r>
    <d v="2016-11-07T00:00:00"/>
    <s v="Taxi, bureau- terrain-Bureau pour afficher l'avis de recrutement du juriste"/>
    <x v="0"/>
    <x v="1"/>
    <m/>
    <n v="2000"/>
    <n v="5592997.0812999997"/>
    <s v="Hérick"/>
    <s v="Décharge"/>
    <x v="5"/>
    <s v="CONGO"/>
    <s v="ɣ"/>
  </r>
  <r>
    <d v="2016-11-07T00:00:00"/>
    <s v="Bus, Bureau-Domicile"/>
    <x v="0"/>
    <x v="1"/>
    <m/>
    <n v="150"/>
    <n v="5592847.0812999997"/>
    <s v="Hérick"/>
    <s v="Décharge"/>
    <x v="5"/>
    <s v="CONGO"/>
    <s v="ɣ"/>
  </r>
  <r>
    <d v="2016-11-07T00:00:00"/>
    <s v="Food allowance pour un jour au bureau par Herick"/>
    <x v="8"/>
    <x v="1"/>
    <m/>
    <n v="1000"/>
    <n v="5591847.0812999997"/>
    <s v="Hérick"/>
    <s v="Décharge"/>
    <x v="5"/>
    <s v="CONGO"/>
    <s v="ɣ"/>
  </r>
  <r>
    <d v="2016-11-08T00:00:00"/>
    <s v="Ration des prisonniers de la maison d'arrêt de BZV"/>
    <x v="17"/>
    <x v="1"/>
    <m/>
    <n v="2500"/>
    <n v="5589347.0812999997"/>
    <s v="Hérick"/>
    <s v="Décharge"/>
    <x v="3"/>
    <s v="CONGO"/>
    <s v="ɣ"/>
  </r>
  <r>
    <d v="2016-11-08T00:00:00"/>
    <s v="Bonus d'octobre-i55c"/>
    <x v="10"/>
    <x v="3"/>
    <m/>
    <n v="20000"/>
    <n v="5569347.0812999997"/>
    <s v="Stirve "/>
    <n v="245"/>
    <x v="3"/>
    <s v="CONGO"/>
    <s v="o"/>
  </r>
  <r>
    <d v="2016-11-08T00:00:00"/>
    <s v="Bonus d'octobre-i73x"/>
    <x v="10"/>
    <x v="3"/>
    <m/>
    <n v="15000"/>
    <n v="5554347.0812999997"/>
    <s v="Stirve "/>
    <n v="246"/>
    <x v="3"/>
    <s v="CONGO"/>
    <s v="o"/>
  </r>
  <r>
    <d v="2016-11-08T00:00:00"/>
    <s v="Bonus d'octobre-i23c"/>
    <x v="10"/>
    <x v="3"/>
    <m/>
    <n v="10000"/>
    <n v="5544347.0812999997"/>
    <s v="Stirve "/>
    <n v="247"/>
    <x v="3"/>
    <s v="CONGO"/>
    <s v="o"/>
  </r>
  <r>
    <d v="2016-11-08T00:00:00"/>
    <s v="Bonus d'octobre-Evariste"/>
    <x v="10"/>
    <x v="4"/>
    <m/>
    <n v="10000"/>
    <n v="5534347.0812999997"/>
    <s v="Stirve "/>
    <n v="248"/>
    <x v="3"/>
    <s v="CONGO"/>
    <s v="o"/>
  </r>
  <r>
    <d v="2016-11-08T00:00:00"/>
    <s v="Bonus d'octobre-Herick"/>
    <x v="10"/>
    <x v="1"/>
    <m/>
    <n v="15000"/>
    <n v="5519347.0812999997"/>
    <s v="Stirve "/>
    <n v="249"/>
    <x v="3"/>
    <s v="CONGO"/>
    <s v="o"/>
  </r>
  <r>
    <d v="2016-11-08T00:00:00"/>
    <s v="Bonus d'octobre-Stirve"/>
    <x v="10"/>
    <x v="0"/>
    <m/>
    <n v="10000"/>
    <n v="5509347.0812999997"/>
    <s v="Stirve "/>
    <n v="250"/>
    <x v="3"/>
    <s v="CONGO"/>
    <s v="o"/>
  </r>
  <r>
    <d v="2016-11-08T00:00:00"/>
    <s v="Bonus de responsabilité d'octobre-i23c"/>
    <x v="10"/>
    <x v="3"/>
    <m/>
    <n v="7000"/>
    <n v="5502347.0812999997"/>
    <s v="Stirve "/>
    <n v="251"/>
    <x v="3"/>
    <s v="CONGO"/>
    <s v="o"/>
  </r>
  <r>
    <d v="2016-11-08T00:00:00"/>
    <s v="Taxis Maison-Bureau/Bureau- Maison"/>
    <x v="0"/>
    <x v="0"/>
    <m/>
    <n v="2000"/>
    <n v="5500347.0812999997"/>
    <s v="Mavy"/>
    <s v="Décharge"/>
    <x v="5"/>
    <s v="CONGO"/>
    <s v="ɣ"/>
  </r>
  <r>
    <d v="2016-11-08T00:00:00"/>
    <s v="Food Allowance"/>
    <x v="8"/>
    <x v="0"/>
    <m/>
    <n v="1000"/>
    <n v="5499347.0812999997"/>
    <s v="Mavy"/>
    <s v="Décharge"/>
    <x v="5"/>
    <s v="CONGO"/>
    <s v="ɣ"/>
  </r>
  <r>
    <d v="2016-11-08T00:00:00"/>
    <s v="Taxi domicile/Ambassade du Gabon/Domicile (renseignements)"/>
    <x v="0"/>
    <x v="1"/>
    <m/>
    <n v="2000"/>
    <n v="5497347.0812999997"/>
    <s v="Junior"/>
    <s v="Décharge"/>
    <x v="5"/>
    <s v="CONGO"/>
    <s v="ɣ"/>
  </r>
  <r>
    <d v="2016-11-08T00:00:00"/>
    <s v="Taxi délégation de l'UE/PALF (rencontre avec l'ambassadrice)"/>
    <x v="0"/>
    <x v="1"/>
    <m/>
    <n v="1000"/>
    <n v="5496347.0812999997"/>
    <s v="Junior"/>
    <s v="Décharge"/>
    <x v="5"/>
    <s v="CONGO"/>
    <s v="ɣ"/>
  </r>
  <r>
    <d v="2016-11-08T00:00:00"/>
    <s v="Taxi-Domicile-Bureau-domicile"/>
    <x v="0"/>
    <x v="3"/>
    <m/>
    <n v="2000"/>
    <n v="5494347.0812999997"/>
    <s v="i55c"/>
    <s v="Décharge"/>
    <x v="5"/>
    <s v="CONGO"/>
    <s v="ɣ"/>
  </r>
  <r>
    <d v="2016-11-08T00:00:00"/>
    <s v="Food allowance à BZV"/>
    <x v="8"/>
    <x v="3"/>
    <m/>
    <n v="1000"/>
    <n v="5493347.0812999997"/>
    <s v="i55c"/>
    <s v="Décharge"/>
    <x v="5"/>
    <s v="CONGO"/>
    <s v="ɣ"/>
  </r>
  <r>
    <d v="2016-11-08T00:00:00"/>
    <s v="Taxi Bureau -poto poto pour achat des seaux"/>
    <x v="0"/>
    <x v="3"/>
    <m/>
    <n v="150"/>
    <n v="5493197.0812999997"/>
    <s v="i55c"/>
    <s v="Décharge"/>
    <x v="5"/>
    <s v="CONGO"/>
    <s v="ɣ"/>
  </r>
  <r>
    <d v="2016-11-08T00:00:00"/>
    <s v="Taxi poto poto-bureau pour achat des seaux"/>
    <x v="0"/>
    <x v="3"/>
    <m/>
    <n v="1000"/>
    <n v="5492197.0812999997"/>
    <s v="i55c"/>
    <s v="Décharge"/>
    <x v="5"/>
    <s v="CONGO"/>
    <s v="ɣ"/>
  </r>
  <r>
    <d v="2016-11-08T00:00:00"/>
    <s v="Taxi Bureau/ Aeroport/Bureau"/>
    <x v="0"/>
    <x v="3"/>
    <m/>
    <n v="2000"/>
    <n v="5490197.0812999997"/>
    <s v="i73x"/>
    <s v="Décharge"/>
    <x v="5"/>
    <s v="CONGO"/>
    <s v="ɤ"/>
  </r>
  <r>
    <d v="2016-11-08T00:00:00"/>
    <s v="Taxi Bureau /Aeroport/Bureau "/>
    <x v="0"/>
    <x v="3"/>
    <m/>
    <n v="2000"/>
    <n v="5488197.0812999997"/>
    <s v="i73x"/>
    <s v="Décharge"/>
    <x v="5"/>
    <s v="CONGO"/>
    <s v="ɤ"/>
  </r>
  <r>
    <d v="2016-11-08T00:00:00"/>
    <s v="Bus, Domicile-Bureau"/>
    <x v="0"/>
    <x v="1"/>
    <m/>
    <n v="150"/>
    <n v="5488047.0812999997"/>
    <s v="Hérick"/>
    <s v="Décharge"/>
    <x v="5"/>
    <s v="CONGO"/>
    <s v="ɣ"/>
  </r>
  <r>
    <d v="2016-11-08T00:00:00"/>
    <s v="Taxi- Bureau-Maison d'arrêt de BZV-bureau"/>
    <x v="0"/>
    <x v="1"/>
    <m/>
    <n v="2000"/>
    <n v="5486047.0812999997"/>
    <s v="Hérick"/>
    <s v="Décharge"/>
    <x v="5"/>
    <s v="CONGO"/>
    <s v="ɣ"/>
  </r>
  <r>
    <d v="2016-11-08T00:00:00"/>
    <s v="Bus, Bureau-Domicile"/>
    <x v="0"/>
    <x v="1"/>
    <m/>
    <n v="150"/>
    <n v="5485897.0812999997"/>
    <s v="Hérick"/>
    <s v="Décharge"/>
    <x v="5"/>
    <s v="CONGO"/>
    <s v="ɣ"/>
  </r>
  <r>
    <d v="2016-11-08T00:00:00"/>
    <s v="Food allowance pour un jour au bureau par Herick"/>
    <x v="8"/>
    <x v="1"/>
    <m/>
    <n v="1000"/>
    <n v="5484897.0812999997"/>
    <s v="Hérick"/>
    <s v="Décharge"/>
    <x v="5"/>
    <s v="CONGO"/>
    <s v="ɣ"/>
  </r>
  <r>
    <d v="2016-11-09T00:00:00"/>
    <s v="Taxis Bureau-ONEMO-Bureau: paiement carte de travail et certificat médical Evariste"/>
    <x v="0"/>
    <x v="0"/>
    <m/>
    <n v="3000"/>
    <n v="5481897.0812999997"/>
    <s v="Stirve "/>
    <s v="Décharge"/>
    <x v="5"/>
    <s v="CONGO"/>
    <s v="ɣ"/>
  </r>
  <r>
    <d v="2016-11-09T00:00:00"/>
    <s v="Paiement carte de travail et certificat médical d'Evariste"/>
    <x v="8"/>
    <x v="4"/>
    <m/>
    <n v="5500"/>
    <n v="5476397.0812999997"/>
    <s v="Stirve "/>
    <s v=".005090  &amp; 0007491"/>
    <x v="3"/>
    <s v="CONGO"/>
    <s v="o"/>
  </r>
  <r>
    <d v="2016-11-09T00:00:00"/>
    <s v="Bonus d'octobre-Junior"/>
    <x v="10"/>
    <x v="1"/>
    <m/>
    <n v="40000"/>
    <n v="5436397.0812999997"/>
    <s v="Stirve "/>
    <n v="253"/>
    <x v="3"/>
    <s v="CONGO"/>
    <s v="o"/>
  </r>
  <r>
    <d v="2016-11-09T00:00:00"/>
    <s v="Taxis Maison-Bureau/Bureau- Maison"/>
    <x v="0"/>
    <x v="0"/>
    <m/>
    <n v="2000"/>
    <n v="5434397.0812999997"/>
    <s v="Mavy"/>
    <s v="Décharge"/>
    <x v="5"/>
    <s v="CONGO"/>
    <s v="ɣ"/>
  </r>
  <r>
    <d v="2016-11-09T00:00:00"/>
    <s v="Food Allowance"/>
    <x v="8"/>
    <x v="0"/>
    <m/>
    <n v="1000"/>
    <n v="5433397.0812999997"/>
    <s v="Mavy"/>
    <s v="Décharge"/>
    <x v="5"/>
    <s v="CONGO"/>
    <s v="ɣ"/>
  </r>
  <r>
    <d v="2016-11-09T00:00:00"/>
    <s v="Taxi:ONEMO-Cyber de la Coupole centre ville"/>
    <x v="0"/>
    <x v="4"/>
    <m/>
    <n v="1000"/>
    <n v="5432397.0812999997"/>
    <s v="Evariste"/>
    <s v="Décharge"/>
    <x v="5"/>
    <s v="CONGO"/>
    <s v="ɣ"/>
  </r>
  <r>
    <d v="2016-11-09T00:00:00"/>
    <s v="Taxi:Cyber de la Coupole-Cyber du centre de formation des Nations unies"/>
    <x v="0"/>
    <x v="4"/>
    <m/>
    <n v="1000"/>
    <n v="5431397.0812999997"/>
    <s v="Evariste"/>
    <s v="Décharge"/>
    <x v="5"/>
    <s v="CONGO"/>
    <s v="ɣ"/>
  </r>
  <r>
    <d v="2016-11-09T00:00:00"/>
    <s v="Taxi:Centre de formation des Nations unies-Bureau"/>
    <x v="0"/>
    <x v="4"/>
    <m/>
    <n v="1000"/>
    <n v="5430397.0812999997"/>
    <s v="Evariste"/>
    <s v="Décharge"/>
    <x v="5"/>
    <s v="CONGO"/>
    <s v="ɣ"/>
  </r>
  <r>
    <d v="2016-11-09T00:00:00"/>
    <s v="Taxi Domicile-Bureau-domicile"/>
    <x v="0"/>
    <x v="3"/>
    <m/>
    <n v="2000"/>
    <n v="5428397.0812999997"/>
    <s v="i55c"/>
    <s v="Décharge"/>
    <x v="5"/>
    <s v="CONGO"/>
    <s v="ɣ"/>
  </r>
  <r>
    <d v="2016-11-09T00:00:00"/>
    <s v="Bus- bureau-gare ocean mikalou-bureau pour investigation"/>
    <x v="0"/>
    <x v="3"/>
    <m/>
    <n v="450"/>
    <n v="5427947.0812999997"/>
    <s v="i55s"/>
    <s v="Décharge"/>
    <x v="5"/>
    <s v="CONGO"/>
    <s v="ɣ"/>
  </r>
  <r>
    <d v="2016-11-09T00:00:00"/>
    <s v="Food allowance à BZV"/>
    <x v="8"/>
    <x v="3"/>
    <m/>
    <n v="1000"/>
    <n v="5426947.0812999997"/>
    <s v="i55c"/>
    <s v="Décharge"/>
    <x v="5"/>
    <s v="CONGO"/>
    <s v="ɣ"/>
  </r>
  <r>
    <d v="2016-11-09T00:00:00"/>
    <s v="Bus bureau- marche-mougali-bureau pour verification de téléphone compatible avec la montre d’investigation"/>
    <x v="0"/>
    <x v="3"/>
    <m/>
    <n v="300"/>
    <n v="5426647.0812999997"/>
    <s v="i55c"/>
    <s v="Décharge"/>
    <x v="5"/>
    <s v="CONGO"/>
    <s v="ɣ"/>
  </r>
  <r>
    <d v="2016-11-09T00:00:00"/>
    <s v="Taxi Bureau/Aeroport"/>
    <x v="0"/>
    <x v="3"/>
    <m/>
    <n v="1000"/>
    <n v="5425647.0812999997"/>
    <s v="i73x"/>
    <s v="Décharge"/>
    <x v="5"/>
    <s v="CONGO"/>
    <s v="ɤ"/>
  </r>
  <r>
    <d v="2016-11-09T00:00:00"/>
    <s v=" Billet d'Avion AIR CONGO"/>
    <x v="1"/>
    <x v="3"/>
    <m/>
    <n v="65000"/>
    <n v="5360647.0812999997"/>
    <s v="i73x"/>
    <n v="23"/>
    <x v="3"/>
    <s v="CONGO"/>
    <s v="o"/>
  </r>
  <r>
    <d v="2016-11-09T00:00:00"/>
    <s v="Taxi Aeroport/Bureau"/>
    <x v="0"/>
    <x v="3"/>
    <m/>
    <n v="1000"/>
    <n v="5359647.0812999997"/>
    <s v="i73x"/>
    <s v="Décharge"/>
    <x v="5"/>
    <s v="CONGO"/>
    <s v="ɤ"/>
  </r>
  <r>
    <d v="2016-11-09T00:00:00"/>
    <s v="Bus, Domicile-Bureau"/>
    <x v="0"/>
    <x v="1"/>
    <m/>
    <n v="150"/>
    <n v="5359497.0812999997"/>
    <s v="Hérick"/>
    <s v="Décharge"/>
    <x v="5"/>
    <s v="CONGO"/>
    <s v="ɣ"/>
  </r>
  <r>
    <d v="2016-11-09T00:00:00"/>
    <s v="Bus, Bureau-Domicile"/>
    <x v="0"/>
    <x v="1"/>
    <m/>
    <n v="150"/>
    <n v="5359347.0812999997"/>
    <s v="Hérick"/>
    <s v="Décharge"/>
    <x v="5"/>
    <s v="CONGO"/>
    <s v="ɣ"/>
  </r>
  <r>
    <d v="2016-11-09T00:00:00"/>
    <s v="Food allowance à BZV pour un jour par herick"/>
    <x v="8"/>
    <x v="1"/>
    <m/>
    <n v="1000"/>
    <n v="5358347.0812999997"/>
    <s v="Hérick"/>
    <s v="Décharge"/>
    <x v="5"/>
    <s v="CONGO"/>
    <s v="ɣ"/>
  </r>
  <r>
    <d v="2016-11-10T00:00:00"/>
    <s v="Photocopie des dossiers"/>
    <x v="6"/>
    <x v="2"/>
    <m/>
    <n v="3165"/>
    <n v="5355182.0812999997"/>
    <s v="Hérick"/>
    <s v="Oui"/>
    <x v="5"/>
    <s v="CONGO"/>
    <s v="o"/>
  </r>
  <r>
    <d v="2016-11-10T00:00:00"/>
    <s v="Taxis Bureau-ONEMO-Bureau: rendez-vous avec l'infirmerie de l'ONEMO pour examiner Junior et i73x et établir leur certificats médicaux"/>
    <x v="0"/>
    <x v="0"/>
    <m/>
    <n v="3000"/>
    <n v="5352182.0812999997"/>
    <s v="Stirve "/>
    <s v="Décharge"/>
    <x v="5"/>
    <s v="CONGO"/>
    <s v="ɣ"/>
  </r>
  <r>
    <d v="2016-11-10T00:00:00"/>
    <s v="Taxis Maison-Bureau/Bureau- Maison"/>
    <x v="0"/>
    <x v="0"/>
    <m/>
    <n v="2000"/>
    <n v="5350182.0812999997"/>
    <s v="Mavy"/>
    <s v="Décharge"/>
    <x v="5"/>
    <s v="CONGO"/>
    <s v="ɣ"/>
  </r>
  <r>
    <d v="2016-11-10T00:00:00"/>
    <s v="Food Allowance"/>
    <x v="8"/>
    <x v="0"/>
    <m/>
    <n v="1000"/>
    <n v="5349182.0812999997"/>
    <s v="Mavy"/>
    <s v="Décharge"/>
    <x v="5"/>
    <s v="CONGO"/>
    <s v="ɣ"/>
  </r>
  <r>
    <d v="2016-11-10T00:00:00"/>
    <s v="Taxi Bureau-Poto-poto-Ouenze (Investigation sur terrain)"/>
    <x v="0"/>
    <x v="3"/>
    <m/>
    <n v="2000"/>
    <n v="5347182.0812999997"/>
    <s v="i23c"/>
    <s v="Décharge"/>
    <x v="5"/>
    <s v="CONGO"/>
    <s v="ɣ"/>
  </r>
  <r>
    <d v="2016-11-10T00:00:00"/>
    <s v="Taxi Ouenze-Mpila SCLOG-Bureau (exploration du marché)"/>
    <x v="0"/>
    <x v="3"/>
    <m/>
    <n v="2000"/>
    <n v="5345182.0812999997"/>
    <s v="i23c"/>
    <s v="Décharge"/>
    <x v="5"/>
    <s v="CONGO"/>
    <s v="ɣ"/>
  </r>
  <r>
    <d v="2016-11-10T00:00:00"/>
    <s v="Taxi:Bureau-WCS"/>
    <x v="0"/>
    <x v="4"/>
    <m/>
    <n v="1000"/>
    <n v="5344182.0812999997"/>
    <s v="Evariste"/>
    <s v="Décharge"/>
    <x v="5"/>
    <s v="CONGO"/>
    <s v="ɣ"/>
  </r>
  <r>
    <d v="2016-11-10T00:00:00"/>
    <s v="Taxi:WCS-Cyber ofis computers"/>
    <x v="0"/>
    <x v="4"/>
    <m/>
    <n v="1000"/>
    <n v="5343182.0812999997"/>
    <s v="Evariste"/>
    <s v="Décharge"/>
    <x v="5"/>
    <s v="CONGO"/>
    <s v="ɣ"/>
  </r>
  <r>
    <d v="2016-11-10T00:00:00"/>
    <s v="Transfert des pièces télé sur dropbox au cyber ofis computers"/>
    <x v="6"/>
    <x v="2"/>
    <m/>
    <n v="3000"/>
    <n v="5340182.0812999997"/>
    <s v="Evariste"/>
    <n v="29"/>
    <x v="5"/>
    <s v="CONGO"/>
    <s v="o"/>
  </r>
  <r>
    <d v="2016-11-10T00:00:00"/>
    <s v="Taxi- domicile-bureau-domicile"/>
    <x v="0"/>
    <x v="3"/>
    <m/>
    <n v="2000"/>
    <n v="5338182.0812999997"/>
    <s v="i55c"/>
    <s v="Décharge"/>
    <x v="5"/>
    <s v="CONGO"/>
    <s v="ɣ"/>
  </r>
  <r>
    <d v="2016-11-10T00:00:00"/>
    <s v="Food allowance à BZV"/>
    <x v="8"/>
    <x v="3"/>
    <m/>
    <n v="1000"/>
    <n v="5337182.0812999997"/>
    <s v="i55c"/>
    <s v="Décharge"/>
    <x v="5"/>
    <s v="CONGO"/>
    <s v="ɣ"/>
  </r>
  <r>
    <d v="2016-11-10T00:00:00"/>
    <s v="Bus, Domicile-Bureau"/>
    <x v="0"/>
    <x v="1"/>
    <m/>
    <n v="150"/>
    <n v="5337032.0812999997"/>
    <s v="Hérick"/>
    <s v="Décharge"/>
    <x v="5"/>
    <s v="CONGO"/>
    <s v="ɣ"/>
  </r>
  <r>
    <d v="2016-11-10T00:00:00"/>
    <s v="Taxi aller-retour, Bureau-sécrétariat bureautique au Marché total pour faire la copie des dossiers"/>
    <x v="0"/>
    <x v="1"/>
    <m/>
    <n v="1400"/>
    <n v="5335632.0812999997"/>
    <s v="Hérick"/>
    <s v="Décharge"/>
    <x v="5"/>
    <s v="CONGO"/>
    <s v="ɣ"/>
  </r>
  <r>
    <d v="2016-11-10T00:00:00"/>
    <s v="Bus, Bureau-Domicile"/>
    <x v="0"/>
    <x v="1"/>
    <m/>
    <n v="150"/>
    <n v="5335482.0812999997"/>
    <s v="Hérick"/>
    <s v="Décharge"/>
    <x v="5"/>
    <s v="CONGO"/>
    <s v="ɣ"/>
  </r>
  <r>
    <d v="2016-11-10T00:00:00"/>
    <s v="Food allowance à BZV pour un jour par Hérick"/>
    <x v="8"/>
    <x v="1"/>
    <m/>
    <n v="1000"/>
    <n v="5334482.0812999997"/>
    <s v="Hérick"/>
    <s v="Décharge"/>
    <x v="5"/>
    <s v="CONGO"/>
    <s v="ɣ"/>
  </r>
  <r>
    <d v="2016-11-11T00:00:00"/>
    <s v="Arthur: Remboursement fonds de la caution sur loyer PCR au PALF "/>
    <x v="15"/>
    <x v="2"/>
    <n v="1000000"/>
    <m/>
    <n v="6334482.0812999997"/>
    <s v="Stirve "/>
    <n v="255"/>
    <x v="0"/>
    <s v="CONGO"/>
    <s v="o"/>
  </r>
  <r>
    <d v="2016-11-11T00:00:00"/>
    <s v="Taxis Maison-Bureau/Bureau- Maison"/>
    <x v="0"/>
    <x v="0"/>
    <m/>
    <n v="2000"/>
    <n v="6332482.0812999997"/>
    <s v="Mavy"/>
    <s v="Décharge"/>
    <x v="5"/>
    <s v="CONGO"/>
    <s v="ɣ"/>
  </r>
  <r>
    <d v="2016-11-11T00:00:00"/>
    <s v="Food Allowance"/>
    <x v="8"/>
    <x v="0"/>
    <m/>
    <n v="1000"/>
    <n v="6331482.0812999997"/>
    <s v="Mavy"/>
    <s v="Décharge"/>
    <x v="5"/>
    <s v="CONGO"/>
    <s v="ɣ"/>
  </r>
  <r>
    <d v="2016-11-11T00:00:00"/>
    <s v="Taxi: Bureau-DGFAP"/>
    <x v="0"/>
    <x v="4"/>
    <m/>
    <n v="1000"/>
    <n v="6330482.0812999997"/>
    <s v="Evariste"/>
    <s v="Décharge"/>
    <x v="5"/>
    <s v="CONGO"/>
    <s v="ɣ"/>
  </r>
  <r>
    <d v="2016-11-11T00:00:00"/>
    <s v="Taxi: DGFAP-Bureau"/>
    <x v="0"/>
    <x v="4"/>
    <m/>
    <n v="1000"/>
    <n v="6329482.0812999997"/>
    <s v="Evariste"/>
    <s v="Décharge"/>
    <x v="5"/>
    <s v="CONGO"/>
    <s v="ɣ"/>
  </r>
  <r>
    <d v="2016-11-11T00:00:00"/>
    <s v="taxi office &gt; Ambassade UE &gt; Office"/>
    <x v="0"/>
    <x v="0"/>
    <m/>
    <n v="2000"/>
    <n v="6327482.0812999997"/>
    <s v="Perrine Odier"/>
    <s v="Décharge"/>
    <x v="5"/>
    <s v="CONGO"/>
    <s v="ɣ"/>
  </r>
  <r>
    <d v="2016-11-11T00:00:00"/>
    <s v="BONUS JUNIOR OPERATION OCTOBRE"/>
    <x v="10"/>
    <x v="0"/>
    <m/>
    <n v="22070"/>
    <n v="6305412.0812999997"/>
    <s v="Perrine Odier"/>
    <n v="3"/>
    <x v="3"/>
    <s v="CONGO"/>
    <s v="o"/>
  </r>
  <r>
    <d v="2016-11-11T00:00:00"/>
    <s v="Taxi -domicile-Bureau-domicile"/>
    <x v="0"/>
    <x v="3"/>
    <m/>
    <n v="2000"/>
    <n v="6303412.0812999997"/>
    <s v="i55c"/>
    <s v="Décharge"/>
    <x v="5"/>
    <s v="CONGO"/>
    <s v="ɣ"/>
  </r>
  <r>
    <d v="2016-11-11T00:00:00"/>
    <s v="Food allowance à BZV"/>
    <x v="8"/>
    <x v="3"/>
    <m/>
    <n v="1000"/>
    <n v="6302412.0812999997"/>
    <s v="i55c"/>
    <s v="Décharge"/>
    <x v="5"/>
    <s v="CONGO"/>
    <s v="ɣ"/>
  </r>
  <r>
    <d v="2016-11-11T00:00:00"/>
    <s v="Bus, Domicile-Bureau"/>
    <x v="0"/>
    <x v="1"/>
    <m/>
    <n v="150"/>
    <n v="6302262.0812999997"/>
    <s v="Hérick"/>
    <s v="Décharge"/>
    <x v="5"/>
    <s v="CONGO"/>
    <s v="ɣ"/>
  </r>
  <r>
    <d v="2016-11-11T00:00:00"/>
    <s v="Taxi, WCS-Bureau après avoir déposé les copies du dossier de transfèrement des trafs"/>
    <x v="0"/>
    <x v="1"/>
    <m/>
    <n v="1000"/>
    <n v="6301262.0812999997"/>
    <s v="Hérick"/>
    <s v="Décharge"/>
    <x v="5"/>
    <s v="CONGO"/>
    <s v="ɣ"/>
  </r>
  <r>
    <d v="2016-11-11T00:00:00"/>
    <s v="Bus, Bureau-Domicile"/>
    <x v="0"/>
    <x v="1"/>
    <m/>
    <n v="150"/>
    <n v="6301112.0812999997"/>
    <s v="Hérick"/>
    <s v="Décharge"/>
    <x v="5"/>
    <s v="CONGO"/>
    <s v="ɣ"/>
  </r>
  <r>
    <d v="2016-11-11T00:00:00"/>
    <s v="Food allowance pour un jour à BZV par Hérick"/>
    <x v="8"/>
    <x v="1"/>
    <m/>
    <n v="1000"/>
    <n v="6300112.0812999997"/>
    <s v="Hérick"/>
    <s v="Décharge"/>
    <x v="5"/>
    <s v="CONGO"/>
    <s v="ɣ"/>
  </r>
  <r>
    <d v="2016-11-12T00:00:00"/>
    <s v="Taxi Poto-Poto-Gare routière Océan Brvlle-Poto-poto (Achat billet pour Oyo)"/>
    <x v="0"/>
    <x v="3"/>
    <m/>
    <n v="2000"/>
    <n v="6298112.0812999997"/>
    <s v="i23c"/>
    <s v="Décharge"/>
    <x v="5"/>
    <s v="CONGO"/>
    <s v="ɣ"/>
  </r>
  <r>
    <d v="2016-11-12T00:00:00"/>
    <s v="Billet brazzaville - Makoua pour mission investigation"/>
    <x v="0"/>
    <x v="3"/>
    <m/>
    <n v="12000"/>
    <n v="6286112.0812999997"/>
    <s v="i55c"/>
    <s v="6868-25"/>
    <x v="5"/>
    <s v="CONGO"/>
    <s v="o"/>
  </r>
  <r>
    <d v="2016-11-12T00:00:00"/>
    <s v="Taxi-domicile -gare ocean du nord Domicile pour achat billet pour makoua "/>
    <x v="0"/>
    <x v="3"/>
    <m/>
    <n v="2000"/>
    <n v="6284112.0812999997"/>
    <s v="i55c"/>
    <s v="Décharge"/>
    <x v="5"/>
    <s v="CONGO"/>
    <s v="ɣ"/>
  </r>
  <r>
    <d v="2016-11-12T00:00:00"/>
    <s v="Taxi Maison /Aeroport"/>
    <x v="0"/>
    <x v="3"/>
    <m/>
    <n v="3000"/>
    <n v="6281112.0812999997"/>
    <s v="i73x"/>
    <s v="Décharge"/>
    <x v="5"/>
    <s v="CONGO"/>
    <s v="ɤ"/>
  </r>
  <r>
    <d v="2016-11-12T00:00:00"/>
    <s v="Taxi Aeroport/maison"/>
    <x v="0"/>
    <x v="3"/>
    <m/>
    <n v="3000"/>
    <n v="6278112.0812999997"/>
    <s v="i73x"/>
    <s v="Décharge"/>
    <x v="5"/>
    <s v="CONGO"/>
    <s v="ɤ"/>
  </r>
  <r>
    <d v="2016-11-13T00:00:00"/>
    <s v="Taxi Maison/Aeroport"/>
    <x v="0"/>
    <x v="3"/>
    <m/>
    <n v="3000"/>
    <n v="6275112.0812999997"/>
    <s v="i73x"/>
    <s v="Décharge"/>
    <x v="5"/>
    <s v="CONGO"/>
    <s v="ɤ"/>
  </r>
  <r>
    <d v="2016-11-13T00:00:00"/>
    <s v="Achat timbre pour le voyage"/>
    <x v="1"/>
    <x v="3"/>
    <m/>
    <n v="1000"/>
    <n v="6274112.0812999997"/>
    <s v="i73x"/>
    <s v="Oui"/>
    <x v="3"/>
    <s v="CONGO"/>
    <s v="o"/>
  </r>
  <r>
    <d v="2016-11-13T00:00:00"/>
    <s v="Taxi Aeroport d'impfondo/hotel"/>
    <x v="0"/>
    <x v="3"/>
    <m/>
    <n v="500"/>
    <n v="6273612.0812999997"/>
    <s v="i73x"/>
    <s v="Décharge"/>
    <x v="5"/>
    <s v="CONGO"/>
    <s v="ɤ"/>
  </r>
  <r>
    <d v="2016-11-13T00:00:00"/>
    <s v="Hôtel-Visite dela ville d'impfondo"/>
    <x v="0"/>
    <x v="3"/>
    <m/>
    <n v="5000"/>
    <n v="6268612.0812999997"/>
    <s v="i73x"/>
    <s v="Décharge"/>
    <x v="5"/>
    <s v="CONGO"/>
    <s v="ɤ"/>
  </r>
  <r>
    <d v="2016-11-14T00:00:00"/>
    <s v="Achat d'un billet BZV-PNR"/>
    <x v="1"/>
    <x v="1"/>
    <m/>
    <n v="35500"/>
    <n v="6233112.0812999997"/>
    <s v="Hérick"/>
    <s v="Oui"/>
    <x v="3"/>
    <s v="CONGO"/>
    <s v="o"/>
  </r>
  <r>
    <d v="2016-11-14T00:00:00"/>
    <s v="Taxis Bureau-ONEMO-Bureau: rendez-vous avec l'infirmerie de l'ONEMO pour examiner Herick et établir son certificat médical"/>
    <x v="0"/>
    <x v="0"/>
    <m/>
    <n v="1500"/>
    <n v="6231612.0812999997"/>
    <s v="Stirve "/>
    <s v="Décharge"/>
    <x v="5"/>
    <s v="CONGO"/>
    <s v="ɣ"/>
  </r>
  <r>
    <d v="2016-11-14T00:00:00"/>
    <s v="Paiement carte de travail et certificat médical de Herick"/>
    <x v="8"/>
    <x v="1"/>
    <m/>
    <n v="5500"/>
    <n v="6226112.0812999997"/>
    <s v="Stirve "/>
    <s v=".007486  &amp; 0006166"/>
    <x v="3"/>
    <s v="CONGO"/>
    <s v="o"/>
  </r>
  <r>
    <d v="2016-11-14T00:00:00"/>
    <s v="Taxis Maison-Bureau/Bureau- Maison"/>
    <x v="0"/>
    <x v="0"/>
    <m/>
    <n v="2000"/>
    <n v="6224112.0812999997"/>
    <s v="Mavy"/>
    <s v="Décharge"/>
    <x v="5"/>
    <s v="CONGO"/>
    <s v="ɣ"/>
  </r>
  <r>
    <d v="2016-11-14T00:00:00"/>
    <s v="Food Allowance"/>
    <x v="8"/>
    <x v="0"/>
    <m/>
    <n v="1000"/>
    <n v="6223112.0812999997"/>
    <s v="Mavy"/>
    <s v="Décharge"/>
    <x v="5"/>
    <s v="CONGO"/>
    <s v="ɣ"/>
  </r>
  <r>
    <d v="2016-11-14T00:00:00"/>
    <s v="Billet pour la misson à Oyo"/>
    <x v="0"/>
    <x v="3"/>
    <m/>
    <n v="6000"/>
    <n v="6217112.0812999997"/>
    <s v="i23c"/>
    <s v="6565---19"/>
    <x v="5"/>
    <s v="CONGO"/>
    <s v="ɣ"/>
  </r>
  <r>
    <d v="2016-11-14T00:00:00"/>
    <s v="Taxi Poto-poto-Gare routière Océan du nord"/>
    <x v="0"/>
    <x v="3"/>
    <m/>
    <n v="1000"/>
    <n v="6216112.0812999997"/>
    <s v="i23c"/>
    <s v="Décharge"/>
    <x v="5"/>
    <s v="CONGO"/>
    <s v="ɣ"/>
  </r>
  <r>
    <d v="2016-11-14T00:00:00"/>
    <s v="Taxi gare routière Océan à oyo-Hôtel"/>
    <x v="0"/>
    <x v="3"/>
    <m/>
    <n v="1000"/>
    <n v="6215112.0812999997"/>
    <s v="i23c"/>
    <s v="Décharge"/>
    <x v="5"/>
    <s v="CONGO"/>
    <s v="ɣ"/>
  </r>
  <r>
    <d v="2016-11-14T00:00:00"/>
    <s v="Taxi -domicile - gare océan du nord pour voyage sur makoua"/>
    <x v="0"/>
    <x v="3"/>
    <m/>
    <n v="1500"/>
    <n v="6213612.0812999997"/>
    <s v="i55c"/>
    <s v="Décharge"/>
    <x v="5"/>
    <s v="CONGO"/>
    <s v="ɣ"/>
  </r>
  <r>
    <d v="2016-11-14T00:00:00"/>
    <s v="Taxi gare makoua- Hôtel"/>
    <x v="0"/>
    <x v="3"/>
    <m/>
    <n v="1000"/>
    <n v="6212612.0812999997"/>
    <s v="i55c"/>
    <s v="Décharge"/>
    <x v="5"/>
    <s v="CONGO"/>
    <s v="ɣ"/>
  </r>
  <r>
    <d v="2016-11-14T00:00:00"/>
    <s v="Nourriture et boisson pour les trafs"/>
    <x v="11"/>
    <x v="3"/>
    <m/>
    <n v="9000"/>
    <n v="6203612.0812999997"/>
    <s v="i55c"/>
    <s v="Décharge"/>
    <x v="5"/>
    <s v="CONGO"/>
    <s v="ɣ"/>
  </r>
  <r>
    <d v="2016-11-14T00:00:00"/>
    <s v="Hôtel/Marche bakanzi"/>
    <x v="0"/>
    <x v="3"/>
    <m/>
    <n v="500"/>
    <n v="6203112.0812999997"/>
    <s v="i73x"/>
    <s v="Décharge"/>
    <x v="5"/>
    <s v="CONGO"/>
    <s v="ɤ"/>
  </r>
  <r>
    <d v="2016-11-14T00:00:00"/>
    <s v="Marché bakanzi/village zemba"/>
    <x v="0"/>
    <x v="3"/>
    <m/>
    <n v="8000"/>
    <n v="6195112.0812999997"/>
    <s v="i73x"/>
    <s v="Décharge"/>
    <x v="5"/>
    <s v="CONGO"/>
    <s v="ɤ"/>
  </r>
  <r>
    <d v="2016-11-14T00:00:00"/>
    <s v="Bus, Domicile-Bureau"/>
    <x v="0"/>
    <x v="1"/>
    <m/>
    <n v="150"/>
    <n v="6194962.0812999997"/>
    <s v="Hérick"/>
    <s v="Décharge"/>
    <x v="5"/>
    <s v="CONGO"/>
    <s v="ɣ"/>
  </r>
  <r>
    <d v="2016-11-14T00:00:00"/>
    <s v="Taxi, ONEMO-Bureau, après les visites médicales"/>
    <x v="0"/>
    <x v="1"/>
    <m/>
    <n v="1500"/>
    <n v="6193462.0812999997"/>
    <s v="Hérick"/>
    <s v="Décharge"/>
    <x v="5"/>
    <s v="CONGO"/>
    <s v="ɣ"/>
  </r>
  <r>
    <d v="2016-11-14T00:00:00"/>
    <s v="Bus, Bureau-Domicile"/>
    <x v="0"/>
    <x v="1"/>
    <m/>
    <n v="150"/>
    <n v="6193312.0812999997"/>
    <s v="Hérick"/>
    <s v="Décharge"/>
    <x v="5"/>
    <s v="CONGO"/>
    <s v="ɣ"/>
  </r>
  <r>
    <d v="2016-11-14T00:00:00"/>
    <s v="Food allowance pour un jour par Hérick à BZV"/>
    <x v="8"/>
    <x v="1"/>
    <m/>
    <n v="1000"/>
    <n v="6192312.0812999997"/>
    <s v="Hérick"/>
    <s v="Décharge"/>
    <x v="5"/>
    <s v="CONGO"/>
    <s v="ɣ"/>
  </r>
  <r>
    <d v="2016-11-15T00:00:00"/>
    <s v="Pax, savons, sandwich prisonniers"/>
    <x v="17"/>
    <x v="1"/>
    <m/>
    <n v="3950"/>
    <n v="6188362.0812999997"/>
    <s v="Hérick"/>
    <s v="Décharge"/>
    <x v="3"/>
    <s v="CONGO"/>
    <s v="ɣ"/>
  </r>
  <r>
    <d v="2016-11-15T00:00:00"/>
    <s v="Taxis Maison-Bureau/Bureau- Maison"/>
    <x v="0"/>
    <x v="0"/>
    <m/>
    <n v="2000"/>
    <n v="6186362.0812999997"/>
    <s v="Mavy"/>
    <s v="Décharge"/>
    <x v="5"/>
    <s v="CONGO"/>
    <s v="ɣ"/>
  </r>
  <r>
    <d v="2016-11-15T00:00:00"/>
    <s v="Food Allowance"/>
    <x v="8"/>
    <x v="0"/>
    <m/>
    <n v="1000"/>
    <n v="6185362.0812999997"/>
    <s v="Mavy"/>
    <s v="Décharge"/>
    <x v="5"/>
    <s v="CONGO"/>
    <s v="ɣ"/>
  </r>
  <r>
    <d v="2016-11-15T00:00:00"/>
    <s v="Taxi Hôtel-Grand marché-SCLOG oyo (Investigation sur terrain)"/>
    <x v="0"/>
    <x v="3"/>
    <m/>
    <n v="1000"/>
    <n v="6184362.0812999997"/>
    <s v="i23c"/>
    <s v="Décharge"/>
    <x v="5"/>
    <s v="CONGO"/>
    <s v="ɣ"/>
  </r>
  <r>
    <d v="2016-11-15T00:00:00"/>
    <s v="Taxi SCLOG-Hôtel"/>
    <x v="0"/>
    <x v="3"/>
    <m/>
    <n v="500"/>
    <n v="6183862.0812999997"/>
    <s v="i23c"/>
    <s v="Décharge"/>
    <x v="5"/>
    <s v="CONGO"/>
    <s v="ɣ"/>
  </r>
  <r>
    <d v="2016-11-15T00:00:00"/>
    <s v="Achat carte, bière er repas (Rencontre avec Coach le tchadien et Michaél)"/>
    <x v="11"/>
    <x v="3"/>
    <m/>
    <n v="8000"/>
    <n v="6175862.0812999997"/>
    <s v="i23c"/>
    <s v="Décharge"/>
    <x v="5"/>
    <s v="CONGO"/>
    <s v="ɣ"/>
  </r>
  <r>
    <d v="2016-11-15T00:00:00"/>
    <s v="Taxi:Bureau-Radio liberté"/>
    <x v="0"/>
    <x v="4"/>
    <m/>
    <n v="1300"/>
    <n v="6174562.0812999997"/>
    <s v="Evariste"/>
    <s v="Décharge"/>
    <x v="5"/>
    <s v="CONGO"/>
    <s v="ɣ"/>
  </r>
  <r>
    <d v="2016-11-15T00:00:00"/>
    <s v="Taxi:Radio liberté-Top tv"/>
    <x v="0"/>
    <x v="4"/>
    <m/>
    <n v="1000"/>
    <n v="6173562.0812999997"/>
    <s v="Evariste"/>
    <s v="Décharge"/>
    <x v="5"/>
    <s v="CONGO"/>
    <s v="ɣ"/>
  </r>
  <r>
    <d v="2016-11-15T00:00:00"/>
    <s v="Taxi:Top tv-ES TV"/>
    <x v="0"/>
    <x v="4"/>
    <m/>
    <n v="1000"/>
    <n v="6172562.0812999997"/>
    <s v="Evariste"/>
    <s v="Décharge"/>
    <x v="5"/>
    <s v="CONGO"/>
    <s v="ɣ"/>
  </r>
  <r>
    <d v="2016-11-15T00:00:00"/>
    <s v="Taxi: ES TV-Dépêches de Brazzaville"/>
    <x v="0"/>
    <x v="4"/>
    <m/>
    <n v="1000"/>
    <n v="6171562.0812999997"/>
    <s v="Evariste"/>
    <s v="Décharge"/>
    <x v="5"/>
    <s v="CONGO"/>
    <s v="ɣ"/>
  </r>
  <r>
    <d v="2016-11-15T00:00:00"/>
    <s v="Taxi: Dépêches de Brazzaville- Bureau"/>
    <x v="0"/>
    <x v="4"/>
    <m/>
    <n v="1000"/>
    <n v="6170562.0812999997"/>
    <s v="Evariste"/>
    <s v="Décharge"/>
    <x v="5"/>
    <s v="CONGO"/>
    <s v="ɣ"/>
  </r>
  <r>
    <d v="2016-11-15T00:00:00"/>
    <s v="Food allowance à BZV"/>
    <x v="3"/>
    <x v="3"/>
    <m/>
    <n v="30000"/>
    <n v="6140562.0812999997"/>
    <s v="i55c"/>
    <s v="Décharge"/>
    <x v="5"/>
    <s v="CONGO"/>
    <s v="ɣ"/>
  </r>
  <r>
    <d v="2016-11-15T00:00:00"/>
    <s v="Taxi à Makoua pour investigation "/>
    <x v="0"/>
    <x v="3"/>
    <m/>
    <n v="6000"/>
    <n v="6134562.0812999997"/>
    <s v="i55c"/>
    <s v="Décharge"/>
    <x v="5"/>
    <s v="CONGO"/>
    <s v="ɣ"/>
  </r>
  <r>
    <d v="2016-11-15T00:00:00"/>
    <s v="Boisson pour boukata"/>
    <x v="11"/>
    <x v="3"/>
    <m/>
    <n v="11500"/>
    <n v="6123062.0812999997"/>
    <s v="i55c"/>
    <s v="Décharge"/>
    <x v="5"/>
    <s v="CONGO"/>
    <s v="ɣ"/>
  </r>
  <r>
    <d v="2016-11-15T00:00:00"/>
    <s v="Hôtel /modzaka village"/>
    <x v="0"/>
    <x v="3"/>
    <m/>
    <n v="8000"/>
    <n v="6115062.0812999997"/>
    <s v="i73x"/>
    <s v="Décharge"/>
    <x v="5"/>
    <s v="CONGO"/>
    <s v="ɤ"/>
  </r>
  <r>
    <d v="2016-11-15T00:00:00"/>
    <s v="Modzaka /Bogouma"/>
    <x v="0"/>
    <x v="3"/>
    <m/>
    <n v="8000"/>
    <n v="6107062.0812999997"/>
    <s v="i73x"/>
    <s v="Décharge"/>
    <x v="5"/>
    <s v="CONGO"/>
    <s v="ɤ"/>
  </r>
  <r>
    <d v="2016-11-15T00:00:00"/>
    <s v="Repas et Boisson/Trafs christoph"/>
    <x v="11"/>
    <x v="3"/>
    <m/>
    <n v="7000"/>
    <n v="6100062.0812999997"/>
    <s v="i73x"/>
    <s v="Décharge"/>
    <x v="5"/>
    <s v="CONGO"/>
    <s v="ɤ"/>
  </r>
  <r>
    <d v="2016-11-15T00:00:00"/>
    <s v="Bus, Domicile-Bureau"/>
    <x v="0"/>
    <x v="1"/>
    <m/>
    <n v="150"/>
    <n v="6099912.0812999997"/>
    <s v="Hérick"/>
    <s v="Décharge"/>
    <x v="5"/>
    <s v="CONGO"/>
    <s v="ɣ"/>
  </r>
  <r>
    <d v="2016-11-15T00:00:00"/>
    <s v="DGFAP-Maison d'arrêt-bureau"/>
    <x v="0"/>
    <x v="1"/>
    <m/>
    <n v="1700"/>
    <n v="6098212.0812999997"/>
    <s v="Hérick"/>
    <s v="Décharge"/>
    <x v="5"/>
    <s v="CONGO"/>
    <s v="ɣ"/>
  </r>
  <r>
    <d v="2016-11-15T00:00:00"/>
    <s v="Bus, Bureau-Domicile"/>
    <x v="0"/>
    <x v="1"/>
    <m/>
    <n v="150"/>
    <n v="6098062.0812999997"/>
    <s v="Hérick"/>
    <s v="Décharge"/>
    <x v="5"/>
    <s v="CONGO"/>
    <s v="ɣ"/>
  </r>
  <r>
    <d v="2016-11-15T00:00:00"/>
    <s v="Food allawance pour un jour à BZV par Hérick"/>
    <x v="8"/>
    <x v="1"/>
    <m/>
    <n v="1000"/>
    <n v="6097062.0812999997"/>
    <s v="Hérick"/>
    <s v="Décharge"/>
    <x v="5"/>
    <s v="CONGO"/>
    <s v="ɣ"/>
  </r>
  <r>
    <d v="2016-11-16T00:00:00"/>
    <s v="Taxis Bureau-ONEMO-Bureau: dépôt des dossiers d'Evariste &amp; Herick à ONEMO"/>
    <x v="0"/>
    <x v="0"/>
    <m/>
    <n v="3000"/>
    <n v="6094062.0812999997"/>
    <s v="Stirve "/>
    <s v="Décharge"/>
    <x v="5"/>
    <s v="CONGO"/>
    <s v="ɣ"/>
  </r>
  <r>
    <d v="2016-11-16T00:00:00"/>
    <s v="Groupe Charden Farell: envoi fonds mission i73x à Impfondo "/>
    <x v="4"/>
    <x v="2"/>
    <m/>
    <n v="8000"/>
    <n v="6086062.0812999997"/>
    <s v="Stirve "/>
    <s v="124/GCF"/>
    <x v="3"/>
    <s v="CONGO"/>
    <s v="o"/>
  </r>
  <r>
    <d v="2016-11-16T00:00:00"/>
    <s v="Groupe Charden Farell: envoi fonds mission i55c à Makoua"/>
    <x v="4"/>
    <x v="2"/>
    <m/>
    <n v="5720"/>
    <n v="6080342.0812999997"/>
    <s v="Stirve "/>
    <s v="125/GCF"/>
    <x v="3"/>
    <s v="CONGO"/>
    <s v="o"/>
  </r>
  <r>
    <d v="2016-11-16T00:00:00"/>
    <s v="Groupe Charden Farell: envoi fonds mission i23c à Oyo"/>
    <x v="4"/>
    <x v="2"/>
    <m/>
    <n v="5480"/>
    <n v="6074862.0812999997"/>
    <s v="Stirve "/>
    <s v="126/GCF"/>
    <x v="3"/>
    <s v="CONGO"/>
    <s v="o"/>
  </r>
  <r>
    <d v="2016-11-16T00:00:00"/>
    <s v="Taxis Maison-Bureau/Bureau- Maison"/>
    <x v="0"/>
    <x v="0"/>
    <m/>
    <n v="2000"/>
    <n v="6072862.0812999997"/>
    <s v="Mavy"/>
    <s v="Décharge"/>
    <x v="5"/>
    <s v="CONGO"/>
    <s v="ɣ"/>
  </r>
  <r>
    <d v="2016-11-16T00:00:00"/>
    <s v="Food Allowance"/>
    <x v="8"/>
    <x v="0"/>
    <m/>
    <n v="1000"/>
    <n v="6071862.0812999997"/>
    <s v="Mavy"/>
    <s v="Décharge"/>
    <x v="5"/>
    <s v="CONGO"/>
    <s v="ɣ"/>
  </r>
  <r>
    <d v="2016-11-16T00:00:00"/>
    <s v="Taxi hôtel-Grand marché-Hotel A33- Hôtel (Investigation sur terrain)"/>
    <x v="0"/>
    <x v="3"/>
    <m/>
    <n v="1500"/>
    <n v="6070362.0812999997"/>
    <s v="i23c"/>
    <s v="Décharge"/>
    <x v="5"/>
    <s v="CONGO"/>
    <s v="ɣ"/>
  </r>
  <r>
    <d v="2016-11-16T00:00:00"/>
    <s v="Achat carte (Trust building avec le vieux Nzango: intermédiaire dans le trafic d'ivoires)"/>
    <x v="11"/>
    <x v="3"/>
    <m/>
    <n v="1500"/>
    <n v="6068862.0812999997"/>
    <s v="i23c"/>
    <s v="Décharge"/>
    <x v="5"/>
    <s v="CONGO"/>
    <s v="ɣ"/>
  </r>
  <r>
    <d v="2016-11-16T00:00:00"/>
    <s v="Taxi Hotel-Hotel A33-Hôtel (Rencontre avec le receptionniste dans le cadre d'investigation)"/>
    <x v="0"/>
    <x v="3"/>
    <m/>
    <n v="1000"/>
    <n v="6067862.0812999997"/>
    <s v="i23c"/>
    <s v="Décharge"/>
    <x v="5"/>
    <s v="CONGO"/>
    <s v="ɣ"/>
  </r>
  <r>
    <d v="2016-11-16T00:00:00"/>
    <s v="Achat bière et repas (Trust building avec 3 gars de l'hotel: Michael, Igor et Nivé)"/>
    <x v="11"/>
    <x v="3"/>
    <m/>
    <n v="7000"/>
    <n v="6060862.0812999997"/>
    <s v="i23c"/>
    <s v="Décharge"/>
    <x v="5"/>
    <s v="CONGO"/>
    <s v="ɣ"/>
  </r>
  <r>
    <d v="2016-11-16T00:00:00"/>
    <s v="Achat bière et crédit téléphonique (Trust building avec Borel)"/>
    <x v="11"/>
    <x v="3"/>
    <m/>
    <n v="3500"/>
    <n v="6057362.0812999997"/>
    <s v="i23c"/>
    <s v="Décharge"/>
    <x v="5"/>
    <s v="CONGO"/>
    <s v="ɣ"/>
  </r>
  <r>
    <d v="2016-11-16T00:00:00"/>
    <s v=" Taxi à makoua pour investigation "/>
    <x v="0"/>
    <x v="3"/>
    <m/>
    <n v="3500"/>
    <n v="6053862.0812999997"/>
    <s v="i55c"/>
    <s v="Décharge"/>
    <x v="5"/>
    <s v="CONGO"/>
    <s v="ɣ"/>
  </r>
  <r>
    <d v="2016-11-16T00:00:00"/>
    <s v=" Taxi à makoua pour investigation "/>
    <x v="0"/>
    <x v="3"/>
    <m/>
    <n v="3000"/>
    <n v="6050862.0812999997"/>
    <s v="i55c"/>
    <s v="Décharge"/>
    <x v="5"/>
    <s v="CONGO"/>
    <s v="ɣ"/>
  </r>
  <r>
    <d v="2016-11-16T00:00:00"/>
    <s v=" Nourriture  pour trafs "/>
    <x v="11"/>
    <x v="3"/>
    <m/>
    <n v="11500"/>
    <n v="6039362.0812999997"/>
    <s v="i55c"/>
    <s v="Décharge"/>
    <x v="5"/>
    <s v="CONGO"/>
    <s v="ɣ"/>
  </r>
  <r>
    <d v="2016-11-16T00:00:00"/>
    <s v="Hôtel /bongouma- Dangou"/>
    <x v="0"/>
    <x v="3"/>
    <m/>
    <n v="10000"/>
    <n v="6029362.0812999997"/>
    <s v="i73x"/>
    <s v="Décharge"/>
    <x v="5"/>
    <s v="CONGO"/>
    <s v="ɤ"/>
  </r>
  <r>
    <d v="2016-11-16T00:00:00"/>
    <s v="Repas et boisson/Trafs JP "/>
    <x v="11"/>
    <x v="3"/>
    <m/>
    <n v="7500"/>
    <n v="6021862.0812999997"/>
    <s v="i73x"/>
    <s v="Décharge"/>
    <x v="5"/>
    <s v="CONGO"/>
    <s v="ɤ"/>
  </r>
  <r>
    <d v="2016-11-16T00:00:00"/>
    <s v="Taxi, domicile-aéroport en partant à PNR"/>
    <x v="0"/>
    <x v="1"/>
    <m/>
    <n v="1000"/>
    <n v="6020862.0812999997"/>
    <s v="Hérick"/>
    <s v="Décharge"/>
    <x v="5"/>
    <s v="CONGO"/>
    <s v="ɣ"/>
  </r>
  <r>
    <d v="2016-11-16T00:00:00"/>
    <s v="Taxi à PNR, Aéroport-Hôtel"/>
    <x v="0"/>
    <x v="1"/>
    <m/>
    <n v="1000"/>
    <n v="6019862.0812999997"/>
    <s v="Hérick"/>
    <s v="Décharge"/>
    <x v="5"/>
    <s v="CONGO"/>
    <s v="ɣ"/>
  </r>
  <r>
    <d v="2016-11-16T00:00:00"/>
    <s v="Taxi à PNR, Hôtel-Tour Mayombe (Avocat welcom )pour avoir la suite du procès du 25 novembre"/>
    <x v="0"/>
    <x v="1"/>
    <m/>
    <n v="1000"/>
    <n v="6018862.0812999997"/>
    <s v="Hérick"/>
    <s v="Décharge"/>
    <x v="5"/>
    <s v="CONGO"/>
    <s v="ɣ"/>
  </r>
  <r>
    <d v="2016-11-16T00:00:00"/>
    <s v="Tour Mayombe-Tribunal-Hôtel, pour rencontrer le président de la troisième correctionnelle au sujet de l'affaire Massouémé et consorts"/>
    <x v="0"/>
    <x v="1"/>
    <m/>
    <n v="2000"/>
    <n v="6016862.0812999997"/>
    <s v="Hérick"/>
    <s v="Décharge"/>
    <x v="5"/>
    <s v="CONGO"/>
    <s v="ɣ"/>
  </r>
  <r>
    <d v="2016-11-16T00:00:00"/>
    <s v="Frais d'hôtel  à PNR, du 16 Novembre"/>
    <x v="3"/>
    <x v="1"/>
    <m/>
    <n v="15000"/>
    <n v="6001862.0812999997"/>
    <s v="Hérick"/>
    <n v="3901"/>
    <x v="5"/>
    <s v="CONGO"/>
    <s v="o"/>
  </r>
  <r>
    <d v="2016-11-17T00:00:00"/>
    <s v="Groupe Charden Farell: envoi fonds mission Herick à PNR"/>
    <x v="4"/>
    <x v="2"/>
    <m/>
    <n v="4000"/>
    <n v="5997862.0812999997"/>
    <s v="Stirve "/>
    <s v="136/GCF"/>
    <x v="3"/>
    <s v="CONGO"/>
    <s v="o"/>
  </r>
  <r>
    <d v="2016-11-17T00:00:00"/>
    <s v="Taxis Maison-Bureau/Bureau- Maison"/>
    <x v="0"/>
    <x v="0"/>
    <m/>
    <n v="2000"/>
    <n v="5995862.0812999997"/>
    <s v="Mavy"/>
    <s v="Décharge"/>
    <x v="5"/>
    <s v="CONGO"/>
    <s v="ɣ"/>
  </r>
  <r>
    <d v="2016-11-17T00:00:00"/>
    <s v="Food Allowance"/>
    <x v="8"/>
    <x v="0"/>
    <m/>
    <n v="1000"/>
    <n v="5994862.0812999997"/>
    <s v="Mavy"/>
    <s v="Décharge"/>
    <x v="5"/>
    <s v="CONGO"/>
    <s v="ɣ"/>
  </r>
  <r>
    <d v="2016-11-17T00:00:00"/>
    <s v="Taxi Hôtel-Centre Evagélique-Hotel (Rencontre avec Vieux Kamba et zoeto)"/>
    <x v="0"/>
    <x v="3"/>
    <m/>
    <n v="1500"/>
    <n v="5993362.0812999997"/>
    <s v="i23c"/>
    <s v="Décharge"/>
    <x v="5"/>
    <s v="CONGO"/>
    <s v="ɣ"/>
  </r>
  <r>
    <d v="2016-11-17T00:00:00"/>
    <s v="Achat bière + Transport (Trust building avec Kamba &amp; Zoeto)"/>
    <x v="11"/>
    <x v="3"/>
    <m/>
    <n v="10000"/>
    <n v="5983362.0812999997"/>
    <s v="i23c"/>
    <s v="Décharge"/>
    <x v="5"/>
    <s v="CONGO"/>
    <s v="ɣ"/>
  </r>
  <r>
    <d v="2016-11-17T00:00:00"/>
    <s v="Billet Makoua -Brazzaville"/>
    <x v="0"/>
    <x v="3"/>
    <m/>
    <n v="12000"/>
    <n v="5971362.0812999997"/>
    <s v="i55c"/>
    <s v="Oui"/>
    <x v="5"/>
    <s v="CONGO"/>
    <s v="o"/>
  </r>
  <r>
    <d v="2016-11-17T00:00:00"/>
    <s v="Boisson "/>
    <x v="11"/>
    <x v="3"/>
    <m/>
    <n v="10600"/>
    <n v="5960762.0812999997"/>
    <s v="i55c"/>
    <s v="Décharge"/>
    <x v="5"/>
    <s v="CONGO"/>
    <s v="ɣ"/>
  </r>
  <r>
    <d v="2016-11-17T00:00:00"/>
    <s v="Taxi hôtel-gare Makoua-hôtel"/>
    <x v="0"/>
    <x v="3"/>
    <m/>
    <n v="2000"/>
    <n v="5958762.0812999997"/>
    <s v="i55c"/>
    <s v="Décharge"/>
    <x v="5"/>
    <s v="CONGO"/>
    <s v="ɣ"/>
  </r>
  <r>
    <d v="2016-11-17T00:00:00"/>
    <s v="Hôtel /village bobonla"/>
    <x v="0"/>
    <x v="3"/>
    <m/>
    <n v="8000"/>
    <n v="5950762.0812999997"/>
    <s v="i73x"/>
    <s v="Décharge"/>
    <x v="5"/>
    <s v="CONGO"/>
    <s v="ɤ"/>
  </r>
  <r>
    <d v="2016-11-17T00:00:00"/>
    <s v="Repas et boisson/trafs JP &amp; GRACE"/>
    <x v="11"/>
    <x v="3"/>
    <m/>
    <n v="7500"/>
    <n v="5943262.0812999997"/>
    <s v="i73x"/>
    <s v="Décharge"/>
    <x v="5"/>
    <s v="CONGO"/>
    <s v="ɤ"/>
  </r>
  <r>
    <d v="2016-11-17T00:00:00"/>
    <s v="Taxi à PNR par Herick, Hôtel-Maison d'arrêt(visite geôle)"/>
    <x v="0"/>
    <x v="1"/>
    <m/>
    <n v="1000"/>
    <n v="5942262.0812999997"/>
    <s v="Hérick"/>
    <s v="Décharge"/>
    <x v="5"/>
    <s v="CONGO"/>
    <s v="ɣ"/>
  </r>
  <r>
    <d v="2016-11-17T00:00:00"/>
    <s v="Taxi à PNR par Herick, Maison d'arrêt-Tribunal pour vérifier le renvoie de l'affaire BOPOMA et MBOPELA"/>
    <x v="0"/>
    <x v="1"/>
    <m/>
    <n v="1000"/>
    <n v="5941262.0812999997"/>
    <s v="Hérick"/>
    <s v="Décharge"/>
    <x v="5"/>
    <s v="CONGO"/>
    <s v="ɣ"/>
  </r>
  <r>
    <d v="2016-11-17T00:00:00"/>
    <s v="Taxi à PNR par Herick, Tribunal-DDEF-Hôtel  pour rencontrer le DD et faire établir note relaive aux dommages-intérêts concernant  l'affaire BOPOMA et MBOPELA"/>
    <x v="0"/>
    <x v="1"/>
    <m/>
    <n v="2000"/>
    <n v="5939262.0812999997"/>
    <s v="Hérick"/>
    <s v="Décharge"/>
    <x v="5"/>
    <s v="CONGO"/>
    <s v="ɣ"/>
  </r>
  <r>
    <d v="2016-11-17T00:00:00"/>
    <s v="Frais d'hôtel  à PNR, du 17 novembre"/>
    <x v="3"/>
    <x v="1"/>
    <m/>
    <n v="15000"/>
    <n v="5924262.0812999997"/>
    <s v="Hérick"/>
    <n v="3926"/>
    <x v="5"/>
    <s v="CONGO"/>
    <s v="o"/>
  </r>
  <r>
    <d v="2016-11-18T00:00:00"/>
    <s v="Taxis Maison-Bureau/Bureau- Maison"/>
    <x v="0"/>
    <x v="0"/>
    <m/>
    <n v="2000"/>
    <n v="5922262.0812999997"/>
    <s v="Mavy"/>
    <s v="Décharge"/>
    <x v="5"/>
    <s v="CONGO"/>
    <s v="ɣ"/>
  </r>
  <r>
    <d v="2016-11-18T00:00:00"/>
    <s v="Food Allowance"/>
    <x v="8"/>
    <x v="0"/>
    <m/>
    <n v="1000"/>
    <n v="5921262.0812999997"/>
    <s v="Mavy"/>
    <s v="Décharge"/>
    <x v="5"/>
    <s v="CONGO"/>
    <s v="ɣ"/>
  </r>
  <r>
    <d v="2016-11-18T00:00:00"/>
    <s v="Taxi hôtel-Port de Oyo-Gare routière Oyo (Investigation)"/>
    <x v="0"/>
    <x v="3"/>
    <m/>
    <n v="1500"/>
    <n v="5919762.0812999997"/>
    <s v="i23c"/>
    <s v="Décharge"/>
    <x v="5"/>
    <s v="CONGO"/>
    <s v="ɣ"/>
  </r>
  <r>
    <d v="2016-11-18T00:00:00"/>
    <s v="Taxi Gare routière-Marché de Ollombo-Hôtel (Investigation sur terrain)"/>
    <x v="0"/>
    <x v="3"/>
    <m/>
    <n v="2000"/>
    <n v="5917762.0812999997"/>
    <s v="i23c"/>
    <s v="Décharge"/>
    <x v="5"/>
    <s v="CONGO"/>
    <s v="ɣ"/>
  </r>
  <r>
    <d v="2016-11-18T00:00:00"/>
    <s v="Taxi: Bureau-Semaine Africaine"/>
    <x v="0"/>
    <x v="4"/>
    <m/>
    <n v="1000"/>
    <n v="5916762.0812999997"/>
    <s v="Evariste"/>
    <s v="Décharge"/>
    <x v="5"/>
    <s v="CONGO"/>
    <s v="ɣ"/>
  </r>
  <r>
    <d v="2016-11-18T00:00:00"/>
    <s v="Taxi: Semaine Africaine-Top TV"/>
    <x v="0"/>
    <x v="4"/>
    <m/>
    <n v="1000"/>
    <n v="5915762.0812999997"/>
    <s v="Evariste"/>
    <s v="Décharge"/>
    <x v="5"/>
    <s v="CONGO"/>
    <s v="ɣ"/>
  </r>
  <r>
    <d v="2016-11-18T00:00:00"/>
    <s v="Taxi: Top TV-ES TV"/>
    <x v="0"/>
    <x v="4"/>
    <m/>
    <n v="1000"/>
    <n v="5914762.0812999997"/>
    <s v="Evariste"/>
    <s v="Décharge"/>
    <x v="5"/>
    <s v="CONGO"/>
    <s v="ɣ"/>
  </r>
  <r>
    <d v="2016-11-18T00:00:00"/>
    <s v="Taxi: ES TV-Bureau"/>
    <x v="0"/>
    <x v="4"/>
    <m/>
    <n v="1000"/>
    <n v="5913762.0812999997"/>
    <s v="Evariste"/>
    <s v="Décharge"/>
    <x v="5"/>
    <s v="CONGO"/>
    <s v="ɣ"/>
  </r>
  <r>
    <d v="2016-11-18T00:00:00"/>
    <s v="taxi à Makoua pour investigation "/>
    <x v="0"/>
    <x v="3"/>
    <m/>
    <n v="6000"/>
    <n v="5907762.0812999997"/>
    <s v="i55c"/>
    <s v="Décharge"/>
    <x v="5"/>
    <s v="CONGO"/>
    <s v="ɣ"/>
  </r>
  <r>
    <d v="2016-11-18T00:00:00"/>
    <s v="Frais d' Hôtel à Makoua"/>
    <x v="3"/>
    <x v="3"/>
    <m/>
    <n v="90000"/>
    <n v="5817762.0812999997"/>
    <s v="i55c"/>
    <s v="0ui"/>
    <x v="5"/>
    <s v="CONGO"/>
    <s v="o"/>
  </r>
  <r>
    <d v="2016-11-18T00:00:00"/>
    <s v=" Boisson et nourriture "/>
    <x v="11"/>
    <x v="3"/>
    <m/>
    <n v="12500"/>
    <n v="5805262.0812999997"/>
    <s v="i55c"/>
    <s v="Décharge"/>
    <x v="5"/>
    <s v="CONGO"/>
    <s v="ɣ"/>
  </r>
  <r>
    <d v="2016-11-18T00:00:00"/>
    <s v="Hôtel /Village Bongomo"/>
    <x v="0"/>
    <x v="3"/>
    <m/>
    <n v="8000"/>
    <n v="5797262.0812999997"/>
    <s v="i73x"/>
    <s v="Décharge"/>
    <x v="5"/>
    <s v="CONGO"/>
    <s v="ɤ"/>
  </r>
  <r>
    <d v="2016-11-18T00:00:00"/>
    <s v="Repas et boisson/Trafs Bowele"/>
    <x v="11"/>
    <x v="3"/>
    <m/>
    <n v="7500"/>
    <n v="5789762.0812999997"/>
    <s v="i73x"/>
    <s v="Décharge"/>
    <x v="5"/>
    <s v="CONGO"/>
    <s v="ɤ"/>
  </r>
  <r>
    <d v="2016-11-18T00:00:00"/>
    <s v="Billet/Impfondo-Brazza"/>
    <x v="1"/>
    <x v="3"/>
    <m/>
    <n v="50000"/>
    <n v="5739762.0812999997"/>
    <s v="i73x"/>
    <n v="3"/>
    <x v="3"/>
    <s v="CONGO"/>
    <s v="o"/>
  </r>
  <r>
    <d v="2016-11-18T00:00:00"/>
    <s v="Taxi, Hôtel-DDEF-Tribunal pour prendre la note des dommages -intérêts et la remettre à l'avocat"/>
    <x v="0"/>
    <x v="1"/>
    <m/>
    <n v="2000"/>
    <n v="5737762.0812999997"/>
    <s v="Hérick"/>
    <s v="Décharge"/>
    <x v="5"/>
    <s v="CONGO"/>
    <s v="ɣ"/>
  </r>
  <r>
    <d v="2016-11-18T00:00:00"/>
    <s v="Taxi, Tribunal-Aéroport-hôtel pour percevoir les fonds envoyés par stirve"/>
    <x v="0"/>
    <x v="1"/>
    <m/>
    <n v="2000"/>
    <n v="5735762.0812999997"/>
    <s v="Hérick"/>
    <s v="Décharge"/>
    <x v="5"/>
    <s v="CONGO"/>
    <s v="ɣ"/>
  </r>
  <r>
    <d v="2016-11-18T00:00:00"/>
    <s v="Frais d'hôtel  à PNR, du 18 au 22 Novembre"/>
    <x v="3"/>
    <x v="1"/>
    <m/>
    <n v="60000"/>
    <n v="5675762.0812999997"/>
    <s v="Hérick"/>
    <n v="576"/>
    <x v="5"/>
    <s v="CONGO"/>
    <s v="o"/>
  </r>
  <r>
    <d v="2016-11-19T00:00:00"/>
    <s v="Taxi Hôtel-Songolo-Hôtel (rencontre avec Zoeto et Caleb)"/>
    <x v="0"/>
    <x v="3"/>
    <m/>
    <n v="1000"/>
    <n v="5674762.0812999997"/>
    <s v="i23c"/>
    <s v="Décharge"/>
    <x v="5"/>
    <s v="CONGO"/>
    <s v="ɣ"/>
  </r>
  <r>
    <d v="2016-11-19T00:00:00"/>
    <s v="Achat bière (Trust building avec Caleb et Zoeto)"/>
    <x v="0"/>
    <x v="3"/>
    <m/>
    <n v="5000"/>
    <n v="5669762.0812999997"/>
    <s v="i23c"/>
    <s v="Décharge"/>
    <x v="5"/>
    <s v="CONGO"/>
    <s v="ɣ"/>
  </r>
  <r>
    <d v="2016-11-19T00:00:00"/>
    <s v="Food allowance pendant la mission à Oyo (7 jours)"/>
    <x v="3"/>
    <x v="3"/>
    <m/>
    <n v="35000"/>
    <n v="5634762.0812999997"/>
    <s v="i23c"/>
    <s v="Décharge"/>
    <x v="5"/>
    <s v="CONGO"/>
    <s v="ɣ"/>
  </r>
  <r>
    <d v="2016-11-19T00:00:00"/>
    <s v="Frais d'hôtel- 7 nuitées"/>
    <x v="3"/>
    <x v="3"/>
    <m/>
    <n v="90000"/>
    <n v="5544762.0812999997"/>
    <s v="i23c"/>
    <n v="28"/>
    <x v="5"/>
    <s v="CONGO"/>
    <s v="o"/>
  </r>
  <r>
    <d v="2016-11-19T00:00:00"/>
    <s v="Taxi Hôtel-Gare routière Océan du nord-Hôtel (Achat billet retour à Brazza)"/>
    <x v="0"/>
    <x v="3"/>
    <m/>
    <n v="1000"/>
    <n v="5543762.0812999997"/>
    <s v="i23c"/>
    <s v="Décharge"/>
    <x v="5"/>
    <s v="CONGO"/>
    <s v="ɣ"/>
  </r>
  <r>
    <d v="2016-11-19T00:00:00"/>
    <s v=" Billet Oyo-Brazzaville"/>
    <x v="0"/>
    <x v="3"/>
    <m/>
    <n v="6000"/>
    <n v="5537762.0812999997"/>
    <s v="i23c"/>
    <s v="6666-6"/>
    <x v="5"/>
    <s v="CONGO"/>
    <s v="o"/>
  </r>
  <r>
    <d v="2016-11-19T00:00:00"/>
    <s v="Taxi Hôtel -gare Makoua "/>
    <x v="0"/>
    <x v="3"/>
    <m/>
    <n v="1000"/>
    <n v="5536762.0812999997"/>
    <s v="i55c"/>
    <s v="Décharge"/>
    <x v="5"/>
    <s v="CONGO"/>
    <s v="ɣ"/>
  </r>
  <r>
    <d v="2016-11-19T00:00:00"/>
    <s v="Taxi gare Ocean -domicile "/>
    <x v="0"/>
    <x v="3"/>
    <m/>
    <n v="1500"/>
    <n v="5535262.0812999997"/>
    <s v="i55c"/>
    <s v="Décharge"/>
    <x v="5"/>
    <s v="CONGO"/>
    <s v="ɣ"/>
  </r>
  <r>
    <d v="2016-11-19T00:00:00"/>
    <s v="Frais d'hôtel -6 nuitée et repas impfondo "/>
    <x v="3"/>
    <x v="3"/>
    <m/>
    <n v="125000"/>
    <n v="5410262.0812999997"/>
    <s v="i73x"/>
    <n v="647"/>
    <x v="5"/>
    <s v="CONGO"/>
    <s v="o"/>
  </r>
  <r>
    <d v="2016-11-19T00:00:00"/>
    <s v="Achat Timbre pour voyage"/>
    <x v="1"/>
    <x v="3"/>
    <m/>
    <n v="1500"/>
    <n v="5408762.0812999997"/>
    <s v="i73x"/>
    <s v="Oui"/>
    <x v="3"/>
    <s v="CONGO"/>
    <s v="o"/>
  </r>
  <r>
    <d v="2016-11-19T00:00:00"/>
    <s v="Taxi Aeroport /Maison"/>
    <x v="0"/>
    <x v="3"/>
    <m/>
    <n v="3000"/>
    <n v="5405762.0812999997"/>
    <s v="i73x"/>
    <s v="Décharge"/>
    <x v="5"/>
    <s v="CONGO"/>
    <s v="ɤ"/>
  </r>
  <r>
    <d v="2016-11-19T00:00:00"/>
    <s v="Frais d'hôtel  à PNR, du 23 Novembre"/>
    <x v="3"/>
    <x v="1"/>
    <m/>
    <n v="15000"/>
    <n v="5390762.0812999997"/>
    <s v="Hérick"/>
    <n v="578"/>
    <x v="5"/>
    <s v="CONGO"/>
    <s v="o"/>
  </r>
  <r>
    <d v="2016-11-20T00:00:00"/>
    <s v="Taxis Bureau-TAF-BCI-bureau: contre-signature chèque; retrait petty cash"/>
    <x v="0"/>
    <x v="0"/>
    <m/>
    <n v="3500"/>
    <n v="5387262.0812999997"/>
    <s v="Stirve "/>
    <s v="Décharge"/>
    <x v="5"/>
    <s v="CONGO"/>
    <s v="ɣ"/>
  </r>
  <r>
    <d v="2016-11-20T00:00:00"/>
    <s v="Taxi Hôtel-Gare routière Océan du nord (Retour à Brazzaville)"/>
    <x v="0"/>
    <x v="3"/>
    <m/>
    <n v="500"/>
    <n v="5386762.0812999997"/>
    <s v="i23c"/>
    <s v="Décharge"/>
    <x v="5"/>
    <s v="CONGO"/>
    <s v="ɣ"/>
  </r>
  <r>
    <d v="2016-11-20T00:00:00"/>
    <s v="Taxi Gare Océan du nord -Bureau-Poto-poto-Ouenze (Travail sur les cibles de brazzaville et exploration de l'hôtel de Point Hollandaise pour l'opération)"/>
    <x v="0"/>
    <x v="3"/>
    <m/>
    <n v="3500"/>
    <n v="5383262.0812999997"/>
    <s v="i23c"/>
    <s v="Décharge"/>
    <x v="5"/>
    <s v="CONGO"/>
    <s v="ɣ"/>
  </r>
  <r>
    <d v="2016-11-20T00:00:00"/>
    <s v="Flash crédit à Yves et Didas (Renfoncer leur confiance envers i73x)"/>
    <x v="11"/>
    <x v="3"/>
    <m/>
    <n v="4000"/>
    <n v="5379262.0812999997"/>
    <s v="i23c"/>
    <s v="Décharge"/>
    <x v="5"/>
    <s v="CONGO"/>
    <s v="ɣ"/>
  </r>
  <r>
    <d v="2016-11-20T00:00:00"/>
    <s v="taxi office &gt; WCS &gt; office"/>
    <x v="0"/>
    <x v="0"/>
    <m/>
    <n v="2000"/>
    <n v="5377262.0812999997"/>
    <s v="Perrine Odier"/>
    <s v="Décharge"/>
    <x v="5"/>
    <s v="CONGO"/>
    <s v="ɣ"/>
  </r>
  <r>
    <d v="2016-11-20T00:00:00"/>
    <s v="Taxi office &gt; Palais de Justice&gt; Office "/>
    <x v="0"/>
    <x v="0"/>
    <m/>
    <n v="2000"/>
    <n v="5375262.0812999997"/>
    <s v="Perrine Odier"/>
    <s v="Décharge"/>
    <x v="5"/>
    <s v="CONGO"/>
    <s v="ɣ"/>
  </r>
  <r>
    <d v="2016-11-20T00:00:00"/>
    <s v="Taxi: domicile-bureau-domicile   pour depot de la Montre pour christ"/>
    <x v="0"/>
    <x v="3"/>
    <m/>
    <n v="2000"/>
    <n v="5373262.0812999997"/>
    <s v="i55c"/>
    <s v="Décharge"/>
    <x v="5"/>
    <s v="CONGO"/>
    <s v="ɣ"/>
  </r>
  <r>
    <d v="2016-11-20T00:00:00"/>
    <s v="Taxi Maison /Bureau"/>
    <x v="0"/>
    <x v="3"/>
    <m/>
    <n v="2000"/>
    <n v="5371262.0812999997"/>
    <s v="i73x"/>
    <s v="Décharge"/>
    <x v="5"/>
    <s v="CONGO"/>
    <s v="ɤ"/>
  </r>
  <r>
    <d v="2016-11-20T00:00:00"/>
    <s v="Taxi Bureau /centre ville/Av de la Paix"/>
    <x v="0"/>
    <x v="3"/>
    <m/>
    <n v="2000"/>
    <n v="5369262.0812999997"/>
    <s v="i73x"/>
    <s v="Décharge"/>
    <x v="5"/>
    <s v="CONGO"/>
    <s v="ɤ"/>
  </r>
  <r>
    <d v="2016-11-20T00:00:00"/>
    <s v="Taxi Avenue de la paix /Maison"/>
    <x v="0"/>
    <x v="3"/>
    <m/>
    <n v="2000"/>
    <n v="5367262.0812999997"/>
    <s v="i73x"/>
    <s v="Décharge"/>
    <x v="5"/>
    <s v="CONGO"/>
    <s v="ɤ"/>
  </r>
  <r>
    <d v="2016-11-20T00:00:00"/>
    <s v="Taxi, à PNR, Hôtel-Maison d'arrêt-Hôtel pour la visite geôle"/>
    <x v="0"/>
    <x v="1"/>
    <m/>
    <n v="2000"/>
    <n v="5365262.0812999997"/>
    <s v="Hérick"/>
    <s v="Décharge"/>
    <x v="5"/>
    <s v="CONGO"/>
    <s v="ɣ"/>
  </r>
  <r>
    <d v="2016-11-20T00:00:00"/>
    <s v="Frais d'hôtel  à PNR, du 24 novembre"/>
    <x v="3"/>
    <x v="1"/>
    <m/>
    <n v="15000"/>
    <n v="5350262.0812999997"/>
    <s v="Hérick"/>
    <n v="580"/>
    <x v="5"/>
    <s v="CONGO"/>
    <s v="o"/>
  </r>
  <r>
    <d v="2016-11-21T00:00:00"/>
    <s v="Taxis Bureau-BCI-WCS-bureau-WCS-Bureau: retrait petty cash et demande d'une  facture sur loyer de  2014"/>
    <x v="0"/>
    <x v="0"/>
    <m/>
    <n v="5000"/>
    <n v="5345262.0812999997"/>
    <s v="Stirve "/>
    <s v="Décharge"/>
    <x v="5"/>
    <s v="CONGO"/>
    <s v="ɣ"/>
  </r>
  <r>
    <d v="2016-11-21T00:00:00"/>
    <s v="Taxis Maison-Bureau/Bureau- Maison"/>
    <x v="0"/>
    <x v="0"/>
    <m/>
    <n v="2000"/>
    <n v="5343262.0812999997"/>
    <s v="Mavy"/>
    <s v="Décharge"/>
    <x v="5"/>
    <s v="CONGO"/>
    <s v="ɣ"/>
  </r>
  <r>
    <d v="2016-11-21T00:00:00"/>
    <s v="Food Allowance"/>
    <x v="8"/>
    <x v="0"/>
    <m/>
    <n v="1000"/>
    <n v="5342262.0812999997"/>
    <s v="Mavy"/>
    <s v="Décharge"/>
    <x v="5"/>
    <s v="CONGO"/>
    <s v="ɣ"/>
  </r>
  <r>
    <d v="2016-11-21T00:00:00"/>
    <s v="Taxis: maison-parquet pour rencontrer le procureur general avec Perrine,Cédrick"/>
    <x v="0"/>
    <x v="1"/>
    <m/>
    <n v="1000"/>
    <n v="5341262.0812999997"/>
    <s v="Mésange"/>
    <s v="Décharge"/>
    <x v="5"/>
    <s v="CONGO"/>
    <s v="ɣ"/>
  </r>
  <r>
    <d v="2016-11-21T00:00:00"/>
    <s v="Taxi:parquet-maison"/>
    <x v="0"/>
    <x v="1"/>
    <m/>
    <n v="1000"/>
    <n v="5340262.0812999997"/>
    <s v="Mésange"/>
    <s v="Décharge"/>
    <x v="5"/>
    <s v="CONGO"/>
    <s v="ɣ"/>
  </r>
  <r>
    <d v="2016-11-21T00:00:00"/>
    <s v="Billet d'avion BZV-OUESSO"/>
    <x v="1"/>
    <x v="1"/>
    <m/>
    <n v="61000"/>
    <n v="5279262.0812999997"/>
    <s v="Mésange"/>
    <s v="Oui"/>
    <x v="3"/>
    <s v="CONGO"/>
    <s v="o"/>
  </r>
  <r>
    <d v="2016-11-21T00:00:00"/>
    <s v="Taxi Ouenze-Moungali-Poto-poto-Ouenze (Recherche de l'hôtel pour l'opération de l'ivoire avec Yves et Didas)"/>
    <x v="0"/>
    <x v="3"/>
    <m/>
    <n v="3000"/>
    <n v="5276262.0812999997"/>
    <s v="i23c"/>
    <s v="Décharge"/>
    <x v="5"/>
    <s v="CONGO"/>
    <s v="ɣ"/>
  </r>
  <r>
    <d v="2016-11-21T00:00:00"/>
    <s v="Taxi: Bureau-Mn Tv"/>
    <x v="0"/>
    <x v="4"/>
    <m/>
    <n v="1000"/>
    <n v="5275262.0812999997"/>
    <s v="Evariste"/>
    <s v="Décharge"/>
    <x v="5"/>
    <s v="CONGO"/>
    <s v="ɣ"/>
  </r>
  <r>
    <d v="2016-11-21T00:00:00"/>
    <s v="Taxi: MN TV-ES TV"/>
    <x v="0"/>
    <x v="4"/>
    <m/>
    <n v="1000"/>
    <n v="5274262.0812999997"/>
    <s v="Evariste"/>
    <s v="Décharge"/>
    <x v="5"/>
    <s v="CONGO"/>
    <s v="ɣ"/>
  </r>
  <r>
    <d v="2016-11-21T00:00:00"/>
    <s v="Taxi: ES TV-Bureau"/>
    <x v="0"/>
    <x v="4"/>
    <m/>
    <n v="1000"/>
    <n v="5273262.0812999997"/>
    <s v="Evariste"/>
    <s v="Décharge"/>
    <x v="5"/>
    <s v="CONGO"/>
    <s v="ɣ"/>
  </r>
  <r>
    <d v="2016-11-21T00:00:00"/>
    <s v="Taxi: domicile-Bureau-Domicile"/>
    <x v="0"/>
    <x v="3"/>
    <m/>
    <n v="2000"/>
    <n v="5271262.0812999997"/>
    <s v="i55c"/>
    <s v="Décharge"/>
    <x v="5"/>
    <s v="CONGO"/>
    <s v="ɣ"/>
  </r>
  <r>
    <d v="2016-11-21T00:00:00"/>
    <s v="Food allowance à BZV"/>
    <x v="8"/>
    <x v="3"/>
    <m/>
    <n v="1000"/>
    <n v="5270262.0812999997"/>
    <s v="i55c"/>
    <s v="Décharge"/>
    <x v="5"/>
    <s v="CONGO"/>
    <s v="ɣ"/>
  </r>
  <r>
    <d v="2016-11-21T00:00:00"/>
    <s v="Achat jus pour le staff enquete pendant la preparation de l’ operation a Brazzaville "/>
    <x v="11"/>
    <x v="3"/>
    <m/>
    <n v="2000"/>
    <n v="5268262.0812999997"/>
    <s v="i55c"/>
    <s v="Décharge"/>
    <x v="5"/>
    <s v="CONGO"/>
    <s v="ɣ"/>
  </r>
  <r>
    <d v="2016-11-21T00:00:00"/>
    <s v="Bus: bureau-marché total-moungali-bureau pour investigation"/>
    <x v="0"/>
    <x v="3"/>
    <m/>
    <n v="450"/>
    <n v="5267812.0812999997"/>
    <s v="i55s"/>
    <s v="Décharge"/>
    <x v="5"/>
    <s v="CONGO"/>
    <s v="ɣ"/>
  </r>
  <r>
    <d v="2016-11-21T00:00:00"/>
    <s v="Taxi Maison /poto -poto"/>
    <x v="0"/>
    <x v="3"/>
    <m/>
    <n v="2000"/>
    <n v="5265812.0812999997"/>
    <s v="i73x"/>
    <s v="Décharge"/>
    <x v="5"/>
    <s v="CONGO"/>
    <s v="ɤ"/>
  </r>
  <r>
    <d v="2016-11-21T00:00:00"/>
    <s v="Taxi poto-poto/Aeroport"/>
    <x v="0"/>
    <x v="3"/>
    <m/>
    <n v="1500"/>
    <n v="5264312.0812999997"/>
    <s v="i73x"/>
    <s v="Décharge"/>
    <x v="5"/>
    <s v="CONGO"/>
    <s v="ɤ"/>
  </r>
  <r>
    <d v="2016-11-21T00:00:00"/>
    <s v="Taxi Aeroport/Bureau"/>
    <x v="0"/>
    <x v="3"/>
    <m/>
    <n v="1000"/>
    <n v="5263312.0812999997"/>
    <s v="i73x"/>
    <s v="Décharge"/>
    <x v="5"/>
    <s v="CONGO"/>
    <s v="ɤ"/>
  </r>
  <r>
    <d v="2016-11-21T00:00:00"/>
    <s v="Taxi Bureau /Maison "/>
    <x v="0"/>
    <x v="3"/>
    <m/>
    <n v="2000"/>
    <n v="5261312.0812999997"/>
    <s v="i73x"/>
    <s v="Décharge"/>
    <x v="5"/>
    <s v="CONGO"/>
    <s v="ɤ"/>
  </r>
  <r>
    <d v="2016-11-21T00:00:00"/>
    <s v="Taxi Maison /Hôtel"/>
    <x v="0"/>
    <x v="3"/>
    <m/>
    <n v="2000"/>
    <n v="5259312.0812999997"/>
    <s v="i73x"/>
    <s v="Décharge"/>
    <x v="5"/>
    <s v="CONGO"/>
    <s v="ɤ"/>
  </r>
  <r>
    <d v="2016-11-21T00:00:00"/>
    <s v="Repas et boisson/trafs YVE"/>
    <x v="11"/>
    <x v="3"/>
    <m/>
    <n v="5500"/>
    <n v="5253812.0812999997"/>
    <s v="i73x"/>
    <n v="113"/>
    <x v="5"/>
    <s v="CONGO"/>
    <s v="o"/>
  </r>
  <r>
    <d v="2016-11-21T00:00:00"/>
    <s v="Ration"/>
    <x v="3"/>
    <x v="3"/>
    <m/>
    <n v="5000"/>
    <n v="5248812.0812999997"/>
    <s v="i73x"/>
    <n v="466"/>
    <x v="5"/>
    <s v="CONGO"/>
    <s v="o"/>
  </r>
  <r>
    <d v="2016-11-21T00:00:00"/>
    <s v="Taxi Hôtel /Centre ville -Bureau"/>
    <x v="0"/>
    <x v="3"/>
    <m/>
    <n v="2000"/>
    <n v="5246812.0812999997"/>
    <s v="i73x"/>
    <s v="Décharge"/>
    <x v="5"/>
    <s v="CONGO"/>
    <s v="ɤ"/>
  </r>
  <r>
    <d v="2016-11-21T00:00:00"/>
    <s v="Taxi Bureau/Hôtel"/>
    <x v="0"/>
    <x v="3"/>
    <m/>
    <n v="1500"/>
    <n v="5245312.0812999997"/>
    <s v="i73x"/>
    <s v="Décharge"/>
    <x v="5"/>
    <s v="CONGO"/>
    <s v="ɤ"/>
  </r>
  <r>
    <d v="2016-11-21T00:00:00"/>
    <s v="Ration"/>
    <x v="3"/>
    <x v="3"/>
    <m/>
    <n v="5000"/>
    <n v="5240312.0812999997"/>
    <s v="i73x"/>
    <s v="Décharge"/>
    <x v="5"/>
    <s v="CONGO"/>
    <s v="ɤ"/>
  </r>
  <r>
    <d v="2016-11-21T00:00:00"/>
    <s v="Cotisation web bank Octobre"/>
    <x v="7"/>
    <x v="2"/>
    <m/>
    <n v="6016"/>
    <n v="5234296.0812999997"/>
    <s v="BCI"/>
    <s v="Relevé"/>
    <x v="2"/>
    <s v="CONGO"/>
    <s v="o"/>
  </r>
  <r>
    <d v="2016-11-21T00:00:00"/>
    <s v="Taxi à PNR, Hôtel-Tour Mayombe-Tribunal-Hôtel"/>
    <x v="0"/>
    <x v="1"/>
    <m/>
    <n v="3000"/>
    <n v="5231296.0812999997"/>
    <s v="Hérick"/>
    <s v="Décharge"/>
    <x v="5"/>
    <s v="CONGO"/>
    <s v="ɣ"/>
  </r>
  <r>
    <d v="2016-11-22T00:00:00"/>
    <s v="Bonus média sur l'audience de PNR"/>
    <x v="10"/>
    <x v="4"/>
    <m/>
    <n v="120000"/>
    <n v="5111296.0812999997"/>
    <s v="Stirve "/>
    <n v="266"/>
    <x v="3"/>
    <s v="CONGO"/>
    <s v="o"/>
  </r>
  <r>
    <d v="2016-11-22T00:00:00"/>
    <s v="Taxis Maison-Bureau/Bureau- Maison"/>
    <x v="0"/>
    <x v="0"/>
    <m/>
    <n v="2000"/>
    <n v="5109296.0812999997"/>
    <s v="Mavy"/>
    <s v="Décharge"/>
    <x v="5"/>
    <s v="CONGO"/>
    <s v="ɣ"/>
  </r>
  <r>
    <d v="2016-11-22T00:00:00"/>
    <s v="Food Allowance"/>
    <x v="8"/>
    <x v="0"/>
    <m/>
    <n v="1000"/>
    <n v="5108296.0812999997"/>
    <s v="Mavy"/>
    <s v="Décharge"/>
    <x v="5"/>
    <s v="CONGO"/>
    <s v="ɣ"/>
  </r>
  <r>
    <d v="2016-11-22T00:00:00"/>
    <s v="Taxi: maison-parquet pour rencontrer le procureur avec Cédrick"/>
    <x v="0"/>
    <x v="1"/>
    <m/>
    <n v="1000"/>
    <n v="5107296.0812999997"/>
    <s v="Mésange"/>
    <s v="Décharge"/>
    <x v="5"/>
    <s v="CONGO"/>
    <s v="ɣ"/>
  </r>
  <r>
    <d v="2016-11-22T00:00:00"/>
    <s v="Taxi: parquet-bureau"/>
    <x v="0"/>
    <x v="1"/>
    <m/>
    <n v="1000"/>
    <n v="5106296.0812999997"/>
    <s v="Mésange"/>
    <s v="Décharge"/>
    <x v="5"/>
    <s v="CONGO"/>
    <s v="ɣ"/>
  </r>
  <r>
    <d v="2016-11-22T00:00:00"/>
    <s v="Taxi office &gt; MEFDDE"/>
    <x v="0"/>
    <x v="0"/>
    <m/>
    <n v="2000"/>
    <n v="5104296.0812999997"/>
    <s v="Perrine Odier"/>
    <s v="Décharge"/>
    <x v="5"/>
    <s v="CONGO"/>
    <s v="ɣ"/>
  </r>
  <r>
    <d v="2016-11-22T00:00:00"/>
    <s v="Taxi: domicile-bureau-Domicile"/>
    <x v="0"/>
    <x v="3"/>
    <m/>
    <n v="2000"/>
    <n v="5102296.0812999997"/>
    <s v="i55c"/>
    <s v="Décharge"/>
    <x v="5"/>
    <s v="CONGO"/>
    <s v="ɣ"/>
  </r>
  <r>
    <d v="2016-11-22T00:00:00"/>
    <s v="Food allowance à BZV"/>
    <x v="8"/>
    <x v="3"/>
    <m/>
    <n v="1000"/>
    <n v="5101296.0812999997"/>
    <s v="i55c"/>
    <s v="Décharge"/>
    <x v="5"/>
    <s v="CONGO"/>
    <s v="ɣ"/>
  </r>
  <r>
    <d v="2016-11-22T00:00:00"/>
    <s v="Taxi hôtel / centre ville -Bureau-   "/>
    <x v="0"/>
    <x v="3"/>
    <m/>
    <n v="2000"/>
    <n v="5099296.0812999997"/>
    <s v="i73x"/>
    <s v="Décharge"/>
    <x v="5"/>
    <s v="CONGO"/>
    <s v="ɤ"/>
  </r>
  <r>
    <d v="2016-11-22T00:00:00"/>
    <s v="Taxi Bureau /Hôtel"/>
    <x v="0"/>
    <x v="3"/>
    <m/>
    <n v="1000"/>
    <n v="5098296.0812999997"/>
    <s v="i73x"/>
    <s v="Décharge"/>
    <x v="5"/>
    <s v="CONGO"/>
    <s v="ɤ"/>
  </r>
  <r>
    <d v="2016-11-22T00:00:00"/>
    <s v="Deux 2 nuitées à l'hôtel(dixi)"/>
    <x v="3"/>
    <x v="3"/>
    <m/>
    <n v="20000"/>
    <n v="5078296.0812999997"/>
    <s v="i73x"/>
    <s v="Décharge"/>
    <x v="5"/>
    <s v="CONGO"/>
    <s v="ɤ"/>
  </r>
  <r>
    <d v="2016-11-22T00:00:00"/>
    <s v="Taxi Hôtel /centre ville -Maison"/>
    <x v="0"/>
    <x v="3"/>
    <m/>
    <n v="3000"/>
    <n v="5075296.0812999997"/>
    <s v="i73x"/>
    <s v="Décharge"/>
    <x v="5"/>
    <s v="CONGO"/>
    <s v="ɤ"/>
  </r>
  <r>
    <d v="2016-11-22T00:00:00"/>
    <s v="Commission sur retrait chq 3592782"/>
    <x v="7"/>
    <x v="2"/>
    <m/>
    <n v="3139"/>
    <n v="5072157.0812999997"/>
    <s v="BCI"/>
    <s v="Relevé"/>
    <x v="2"/>
    <s v="CONGO"/>
    <s v="o"/>
  </r>
  <r>
    <d v="2016-11-22T00:00:00"/>
    <s v="Taxi à PNR, Hôtel-Tribunal-hôtel pour suivre le procès des trafs"/>
    <x v="0"/>
    <x v="1"/>
    <m/>
    <n v="3000"/>
    <n v="5069157.0812999997"/>
    <s v="Hérick"/>
    <s v="Décharge"/>
    <x v="5"/>
    <s v="CONGO"/>
    <s v="ɣ"/>
  </r>
  <r>
    <d v="2016-11-23T00:00:00"/>
    <s v="Impression de la fiche d'information sur le traf Igor Emmanuel "/>
    <x v="6"/>
    <x v="2"/>
    <m/>
    <n v="750"/>
    <n v="5068407.0812999997"/>
    <s v="Hérick"/>
    <s v="Décharge"/>
    <x v="5"/>
    <s v="CONGO"/>
    <s v="ɣ"/>
  </r>
  <r>
    <d v="2016-11-23T00:00:00"/>
    <s v="Taxis Bureau-Cyber Clinique FC-Cyber de la Coupole-Rond point Bifouiti: envoi des dossiers sur audit 2014 2015"/>
    <x v="0"/>
    <x v="0"/>
    <m/>
    <n v="2500"/>
    <n v="5065907.0812999997"/>
    <s v="Stirve "/>
    <s v="Décharge"/>
    <x v="5"/>
    <s v="CONGO"/>
    <s v="ɣ"/>
  </r>
  <r>
    <d v="2016-11-23T00:00:00"/>
    <s v="Connexion Internet pour envoi des dossiers sur audit 2014 2015"/>
    <x v="10"/>
    <x v="4"/>
    <m/>
    <n v="2000"/>
    <n v="5063907.0812999997"/>
    <s v="Stirve "/>
    <n v="33"/>
    <x v="3"/>
    <s v="CONGO"/>
    <s v="o"/>
  </r>
  <r>
    <d v="2016-11-23T00:00:00"/>
    <s v="Achat crédits de recharge Airtel du modem internet"/>
    <x v="5"/>
    <x v="0"/>
    <m/>
    <n v="5000"/>
    <n v="5058907.0812999997"/>
    <s v="Stirve "/>
    <s v="oui"/>
    <x v="3"/>
    <s v="CONGO"/>
    <s v="o"/>
  </r>
  <r>
    <d v="2016-11-23T00:00:00"/>
    <s v="Groupe Charden Farell: envoi fonds mission Herick à PNR"/>
    <x v="4"/>
    <x v="2"/>
    <m/>
    <n v="5000"/>
    <n v="5053907.0812999997"/>
    <s v="Stirve "/>
    <s v="143/GCF"/>
    <x v="3"/>
    <s v="CONGO"/>
    <s v="o"/>
  </r>
  <r>
    <d v="2016-11-23T00:00:00"/>
    <s v="Taxis Maison-Bureau/Bureau- Maison"/>
    <x v="0"/>
    <x v="0"/>
    <m/>
    <n v="2000"/>
    <n v="5051907.0812999997"/>
    <s v="Mavy"/>
    <s v="Décharge"/>
    <x v="5"/>
    <s v="CONGO"/>
    <s v="ɣ"/>
  </r>
  <r>
    <d v="2016-11-23T00:00:00"/>
    <s v="Food Allowance"/>
    <x v="8"/>
    <x v="0"/>
    <m/>
    <n v="1000"/>
    <n v="5050907.0812999997"/>
    <s v="Mavy"/>
    <s v="Décharge"/>
    <x v="5"/>
    <s v="CONGO"/>
    <s v="ɣ"/>
  </r>
  <r>
    <d v="2016-11-23T00:00:00"/>
    <s v="Taxi:maison-aéroport pour départ"/>
    <x v="0"/>
    <x v="1"/>
    <m/>
    <n v="1000"/>
    <n v="5049907.0812999997"/>
    <s v="Mésange"/>
    <s v="Décharge"/>
    <x v="5"/>
    <s v="CONGO"/>
    <s v="ɣ"/>
  </r>
  <r>
    <d v="2016-11-23T00:00:00"/>
    <s v="Taxis: aéroport-hôtel; hôtel-restaurant; restaurant-parquet; parquet-wcs;wcs-hotel"/>
    <x v="0"/>
    <x v="1"/>
    <m/>
    <n v="2500"/>
    <n v="5047407.0812999997"/>
    <s v="Mésange"/>
    <s v="Décharge"/>
    <x v="5"/>
    <s v="CONGO"/>
    <s v="ɣ"/>
  </r>
  <r>
    <d v="2016-11-23T00:00:00"/>
    <s v="Food allowance à OUESSO"/>
    <x v="3"/>
    <x v="1"/>
    <m/>
    <n v="5000"/>
    <n v="5042407.0812999997"/>
    <s v="Mésange"/>
    <s v="Décharge"/>
    <x v="5"/>
    <s v="CONGO"/>
    <s v="ɣ"/>
  </r>
  <r>
    <d v="2016-11-23T00:00:00"/>
    <s v="Taxis: hôtel-église;église-restaurant;restaurant-hôtel"/>
    <x v="0"/>
    <x v="1"/>
    <m/>
    <n v="1500"/>
    <n v="5040907.0812999997"/>
    <s v="Mésange"/>
    <s v="Décharge"/>
    <x v="5"/>
    <s v="CONGO"/>
    <s v="ɣ"/>
  </r>
  <r>
    <d v="2016-11-23T00:00:00"/>
    <s v="Taxi: ES TV-MN TV"/>
    <x v="0"/>
    <x v="4"/>
    <m/>
    <n v="1000"/>
    <n v="5039907.0812999997"/>
    <s v="Evariste"/>
    <s v="Décharge"/>
    <x v="5"/>
    <s v="CONGO"/>
    <s v="ɣ"/>
  </r>
  <r>
    <d v="2016-11-23T00:00:00"/>
    <s v="Taxi: MN TV-Top Tv"/>
    <x v="0"/>
    <x v="4"/>
    <m/>
    <n v="1000"/>
    <n v="5038907.0812999997"/>
    <s v="Evariste"/>
    <s v="Décharge"/>
    <x v="5"/>
    <s v="CONGO"/>
    <s v="ɣ"/>
  </r>
  <r>
    <d v="2016-11-23T00:00:00"/>
    <s v="Taxi: Top Tv-Bureau"/>
    <x v="0"/>
    <x v="4"/>
    <m/>
    <n v="1000"/>
    <n v="5037907.0812999997"/>
    <s v="Evariste"/>
    <s v="Décharge"/>
    <x v="5"/>
    <s v="CONGO"/>
    <s v="ɣ"/>
  </r>
  <r>
    <d v="2016-11-23T00:00:00"/>
    <s v="Taxi: Bureau-DGFAP"/>
    <x v="0"/>
    <x v="4"/>
    <m/>
    <n v="1000"/>
    <n v="5036907.0812999997"/>
    <s v="Evariste"/>
    <s v="Décharge"/>
    <x v="5"/>
    <s v="CONGO"/>
    <s v="ɣ"/>
  </r>
  <r>
    <d v="2016-11-23T00:00:00"/>
    <s v="Taxi :DGFAP-Bureau"/>
    <x v="0"/>
    <x v="4"/>
    <m/>
    <n v="1000"/>
    <n v="5035907.0812999997"/>
    <s v="Evariste"/>
    <s v="Décharge"/>
    <x v="5"/>
    <s v="CONGO"/>
    <s v="ɣ"/>
  </r>
  <r>
    <d v="2016-11-23T00:00:00"/>
    <s v="Taxi office &gt; Palais de Justice&gt; MEFDDE &gt; Office "/>
    <x v="0"/>
    <x v="0"/>
    <m/>
    <n v="3000"/>
    <n v="5032907.0812999997"/>
    <s v="Perrine Odier"/>
    <s v="Décharge"/>
    <x v="5"/>
    <s v="CONGO"/>
    <s v="ɣ"/>
  </r>
  <r>
    <d v="2016-11-23T00:00:00"/>
    <s v="Taxi:Domicile-bureau-Domicile"/>
    <x v="0"/>
    <x v="3"/>
    <m/>
    <n v="2000"/>
    <n v="5030907.0812999997"/>
    <s v="i55c"/>
    <s v="Décharge"/>
    <x v="5"/>
    <s v="CONGO"/>
    <s v="ɣ"/>
  </r>
  <r>
    <d v="2016-11-23T00:00:00"/>
    <s v="Food allowance à BZV"/>
    <x v="8"/>
    <x v="3"/>
    <m/>
    <n v="1000"/>
    <n v="5029907.0812999997"/>
    <s v="i55c"/>
    <s v="Décharge"/>
    <x v="5"/>
    <s v="CONGO"/>
    <s v="ɣ"/>
  </r>
  <r>
    <d v="2016-11-23T00:00:00"/>
    <s v="Bus :bureau-Nstieme-Mikalou- Marché Total-Bureau"/>
    <x v="0"/>
    <x v="3"/>
    <m/>
    <n v="800"/>
    <n v="5029107.0812999997"/>
    <s v="i55c"/>
    <s v="Décharge"/>
    <x v="5"/>
    <s v="CONGO"/>
    <s v="ɣ"/>
  </r>
  <r>
    <d v="2016-11-23T00:00:00"/>
    <s v="Taxi à PNR, Hôtel-Tribunal-CA-Tribunal, pour rencontrer le juge d'instruction et le Procureur général sur l'affaire BOPOMA et MBOPELA"/>
    <x v="0"/>
    <x v="1"/>
    <m/>
    <n v="3000"/>
    <n v="5026107.0812999997"/>
    <s v="Hérick"/>
    <s v="Décharge"/>
    <x v="5"/>
    <s v="CONGO"/>
    <s v="ɣ"/>
  </r>
  <r>
    <d v="2016-11-23T00:00:00"/>
    <s v="Taxi, Tribunal-grand marché-Hôtel, pour le retrait des espèces à charden farell"/>
    <x v="0"/>
    <x v="1"/>
    <m/>
    <n v="2000"/>
    <n v="5024107.0812999997"/>
    <s v="Hérick"/>
    <s v="Décharge"/>
    <x v="5"/>
    <s v="CONGO"/>
    <s v="ɣ"/>
  </r>
  <r>
    <d v="2016-11-24T00:00:00"/>
    <s v="Achat d'un billet d'avion BZV-PNR"/>
    <x v="1"/>
    <x v="1"/>
    <m/>
    <n v="36450"/>
    <n v="4987657.0812999997"/>
    <s v="Hérick"/>
    <s v="8DAI3L"/>
    <x v="3"/>
    <s v="CONGO"/>
    <s v="o"/>
  </r>
  <r>
    <d v="2016-11-24T00:00:00"/>
    <s v="Bonus Média sur pub verdict Ouesso &amp; avis de recrutement "/>
    <x v="10"/>
    <x v="4"/>
    <m/>
    <n v="267000"/>
    <n v="4720657.0812999997"/>
    <s v="Stirve "/>
    <n v="267"/>
    <x v="3"/>
    <s v="CONGO"/>
    <s v="o"/>
  </r>
  <r>
    <d v="2016-11-24T00:00:00"/>
    <s v="Groupe Charden Farell: envoi fonds mission Herick à PNR"/>
    <x v="4"/>
    <x v="2"/>
    <m/>
    <n v="1000"/>
    <n v="4719657.0812999997"/>
    <s v="Stirve "/>
    <s v="84/GCF"/>
    <x v="3"/>
    <s v="CONGO"/>
    <s v="o"/>
  </r>
  <r>
    <d v="2016-11-24T00:00:00"/>
    <s v="Food Allowance"/>
    <x v="8"/>
    <x v="0"/>
    <m/>
    <n v="1000"/>
    <n v="4718657.0812999997"/>
    <s v="Mavy"/>
    <s v="Décharge"/>
    <x v="5"/>
    <s v="CONGO"/>
    <s v="ɣ"/>
  </r>
  <r>
    <d v="2016-11-24T00:00:00"/>
    <s v="Taxis Maison-Bureau/Bureau- Maison"/>
    <x v="0"/>
    <x v="0"/>
    <m/>
    <n v="2000"/>
    <n v="4716657.0812999997"/>
    <s v="Mavy"/>
    <s v="Décharge"/>
    <x v="5"/>
    <s v="CONGO"/>
    <s v="ɣ"/>
  </r>
  <r>
    <d v="2016-11-24T00:00:00"/>
    <s v="Taxis: Hôtel-parquet; parquet-wcs; wcs-prison;parquet-hôtel"/>
    <x v="0"/>
    <x v="1"/>
    <m/>
    <n v="2000"/>
    <n v="4714657.0812999997"/>
    <s v="Mésange"/>
    <s v="Décharge"/>
    <x v="5"/>
    <s v="CONGO"/>
    <s v="ɣ"/>
  </r>
  <r>
    <d v="2016-11-24T00:00:00"/>
    <s v="Food allowance  à OUESSO"/>
    <x v="3"/>
    <x v="1"/>
    <m/>
    <n v="5000"/>
    <n v="4709657.0812999997"/>
    <s v="Mésange"/>
    <s v="Décharge"/>
    <x v="5"/>
    <s v="CONGO"/>
    <s v="ɣ"/>
  </r>
  <r>
    <d v="2016-11-24T00:00:00"/>
    <s v="Frais d'hôtel wilcia"/>
    <x v="3"/>
    <x v="1"/>
    <m/>
    <n v="15000"/>
    <n v="4694657.0812999997"/>
    <s v="Mésange"/>
    <s v="Oui"/>
    <x v="5"/>
    <s v="CONGO"/>
    <s v="o"/>
  </r>
  <r>
    <d v="2016-11-24T00:00:00"/>
    <s v="Taxi: Bureau-ES TV"/>
    <x v="0"/>
    <x v="4"/>
    <m/>
    <n v="1000"/>
    <n v="4693657.0812999997"/>
    <s v="Evariste"/>
    <s v="Décharge"/>
    <x v="5"/>
    <s v="CONGO"/>
    <s v="ɣ"/>
  </r>
  <r>
    <d v="2016-11-24T00:00:00"/>
    <s v="Taxi: ES TV-Dépêches de Brazzaville"/>
    <x v="0"/>
    <x v="4"/>
    <m/>
    <n v="1000"/>
    <n v="4692657.0812999997"/>
    <s v="Evariste"/>
    <s v="Décharge"/>
    <x v="5"/>
    <s v="CONGO"/>
    <s v="ɣ"/>
  </r>
  <r>
    <d v="2016-11-24T00:00:00"/>
    <s v="Taxi: Dépêches de Brazzaville- MN TV"/>
    <x v="0"/>
    <x v="4"/>
    <m/>
    <n v="1000"/>
    <n v="4691657.0812999997"/>
    <s v="Evariste"/>
    <s v="Décharge"/>
    <x v="5"/>
    <s v="CONGO"/>
    <s v="ɣ"/>
  </r>
  <r>
    <d v="2016-11-24T00:00:00"/>
    <s v="Taxi: MNTV-Bureau"/>
    <x v="0"/>
    <x v="4"/>
    <m/>
    <n v="1000"/>
    <n v="4690657.0812999997"/>
    <s v="Evariste"/>
    <s v="Décharge"/>
    <x v="5"/>
    <s v="CONGO"/>
    <s v="ɣ"/>
  </r>
  <r>
    <d v="2016-11-24T00:00:00"/>
    <s v="Taxi: domicile-bureau-Domicile"/>
    <x v="0"/>
    <x v="3"/>
    <m/>
    <n v="2000"/>
    <n v="4688657.0812999997"/>
    <s v="i55c"/>
    <s v="Décharge"/>
    <x v="5"/>
    <s v="CONGO"/>
    <s v="ɣ"/>
  </r>
  <r>
    <d v="2016-11-24T00:00:00"/>
    <s v="Food allowance à BZV"/>
    <x v="8"/>
    <x v="3"/>
    <m/>
    <n v="1000"/>
    <n v="4687657.0812999997"/>
    <s v="i55c"/>
    <s v="Décharge"/>
    <x v="5"/>
    <s v="CONGO"/>
    <s v="ɣ"/>
  </r>
  <r>
    <d v="2016-11-24T00:00:00"/>
    <s v="Bus: bureau-Centre ville-bureau pour  les proforma de la connection internet"/>
    <x v="0"/>
    <x v="3"/>
    <m/>
    <n v="450"/>
    <n v="4687207.0812999997"/>
    <s v="i55s"/>
    <s v="Décharge"/>
    <x v="5"/>
    <s v="CONGO"/>
    <s v="ɣ"/>
  </r>
  <r>
    <d v="2016-11-24T00:00:00"/>
    <s v="Bus: bureau-Marche moungali-bureau pour proforma batterrie ordinateur "/>
    <x v="0"/>
    <x v="3"/>
    <m/>
    <n v="300"/>
    <n v="4686907.0812999997"/>
    <s v="i55c"/>
    <s v="Décharge"/>
    <x v="5"/>
    <s v="CONGO"/>
    <s v="ɣ"/>
  </r>
  <r>
    <d v="2016-11-24T00:00:00"/>
    <s v="Taxi à PNR, Hôtel-C.A-TGI, pour faire le suivi du cas Massouémé "/>
    <x v="0"/>
    <x v="1"/>
    <m/>
    <n v="2000"/>
    <n v="4684907.0812999997"/>
    <s v="Hérick"/>
    <s v="Décharge"/>
    <x v="5"/>
    <s v="CONGO"/>
    <s v="ɣ"/>
  </r>
  <r>
    <d v="2016-11-24T00:00:00"/>
    <s v="Taxi à PNR, TGI-Centre ville-Hôtel, pour l'achat du billet d'avion"/>
    <x v="0"/>
    <x v="1"/>
    <m/>
    <n v="2000"/>
    <n v="4682907.0812999997"/>
    <s v="Hérick"/>
    <s v="Décharge"/>
    <x v="5"/>
    <s v="CONGO"/>
    <s v="ɣ"/>
  </r>
  <r>
    <d v="2016-11-24T00:00:00"/>
    <s v="Frais d'hôtel  à PNR, du 25 novembre"/>
    <x v="3"/>
    <x v="1"/>
    <m/>
    <n v="15000"/>
    <n v="4667907.0812999997"/>
    <s v="Hérick"/>
    <n v="582"/>
    <x v="5"/>
    <s v="CONGO"/>
    <s v="o"/>
  </r>
  <r>
    <d v="2016-11-25T00:00:00"/>
    <s v="Food Allowance"/>
    <x v="8"/>
    <x v="0"/>
    <m/>
    <n v="1000"/>
    <n v="4666907.0812999997"/>
    <s v="Mavy"/>
    <s v="Décharge"/>
    <x v="5"/>
    <s v="CONGO"/>
    <s v="ɣ"/>
  </r>
  <r>
    <d v="2016-11-25T00:00:00"/>
    <s v="Taxis Maison-Bureau/Bureau- Maison"/>
    <x v="0"/>
    <x v="0"/>
    <m/>
    <n v="2000"/>
    <n v="4664907.0812999997"/>
    <s v="Mavy"/>
    <s v="Décharge"/>
    <x v="5"/>
    <s v="CONGO"/>
    <s v="ɣ"/>
  </r>
  <r>
    <d v="2016-11-25T00:00:00"/>
    <s v="Billet d'avion OUESSO-BZV"/>
    <x v="1"/>
    <x v="1"/>
    <m/>
    <n v="51400"/>
    <n v="4613507.0812999997"/>
    <s v="Mésange"/>
    <n v="7980"/>
    <x v="3"/>
    <s v="CONGO"/>
    <s v="o"/>
  </r>
  <r>
    <d v="2016-11-25T00:00:00"/>
    <s v="Frais d'hôtel wilcia"/>
    <x v="3"/>
    <x v="1"/>
    <m/>
    <n v="15000"/>
    <n v="4598507.0812999997"/>
    <s v="Mésange"/>
    <s v="Oui"/>
    <x v="5"/>
    <s v="CONGO"/>
    <s v="o"/>
  </r>
  <r>
    <d v="2016-11-25T00:00:00"/>
    <s v="Food allowance à OUESSO"/>
    <x v="3"/>
    <x v="1"/>
    <m/>
    <n v="5000"/>
    <n v="4593507.0812999997"/>
    <s v="Mésange"/>
    <s v="Décharge"/>
    <x v="5"/>
    <s v="CONGO"/>
    <s v="ɣ"/>
  </r>
  <r>
    <d v="2016-11-25T00:00:00"/>
    <s v="Taxi: aéroport-maison pour retour sous la pluie"/>
    <x v="0"/>
    <x v="1"/>
    <m/>
    <n v="1500"/>
    <n v="4592007.0812999997"/>
    <s v="Mésange"/>
    <s v="Décharge"/>
    <x v="5"/>
    <s v="CONGO"/>
    <s v="ɣ"/>
  </r>
  <r>
    <d v="2016-11-25T00:00:00"/>
    <s v="Achat jus pour l'entrétien candidats juristes"/>
    <x v="8"/>
    <x v="4"/>
    <m/>
    <n v="1300"/>
    <n v="4590707.0812999997"/>
    <s v="Evariste"/>
    <s v="Oui"/>
    <x v="5"/>
    <s v="CONGO"/>
    <s v="o"/>
  </r>
  <r>
    <d v="2016-11-25T00:00:00"/>
    <s v="Taxi: domicile-bureau-domicile"/>
    <x v="0"/>
    <x v="3"/>
    <m/>
    <n v="2000"/>
    <n v="4588707.0812999997"/>
    <s v="i55c"/>
    <s v="Décharge"/>
    <x v="5"/>
    <s v="CONGO"/>
    <s v="ɣ"/>
  </r>
  <r>
    <d v="2016-11-25T00:00:00"/>
    <s v="Food allowance à BZV"/>
    <x v="8"/>
    <x v="3"/>
    <m/>
    <n v="1000"/>
    <n v="4587707.0812999997"/>
    <s v="i55c"/>
    <s v="Décharge"/>
    <x v="5"/>
    <s v="CONGO"/>
    <s v="ɣ"/>
  </r>
  <r>
    <d v="2016-11-25T00:00:00"/>
    <s v="Taxi à PNR, Hôtel-Tribunal-hôtel pour effectuer le suivi du cas Massouémé"/>
    <x v="0"/>
    <x v="1"/>
    <m/>
    <n v="2000"/>
    <n v="4585707.0812999997"/>
    <s v="Hérick"/>
    <s v="Décharge"/>
    <x v="5"/>
    <s v="CONGO"/>
    <s v="ɣ"/>
  </r>
  <r>
    <d v="2016-11-25T00:00:00"/>
    <s v="Taxi à PNR, Hôtel-Aéroport pour rentrer à BZV"/>
    <x v="0"/>
    <x v="1"/>
    <m/>
    <n v="1000"/>
    <n v="4584707.0812999997"/>
    <s v="Hérick"/>
    <s v="Décharge"/>
    <x v="5"/>
    <s v="CONGO"/>
    <s v="ɣ"/>
  </r>
  <r>
    <d v="2016-11-25T00:00:00"/>
    <s v="Taxi à BZV , Aéroport-Bureau-Domicile"/>
    <x v="0"/>
    <x v="1"/>
    <m/>
    <n v="3000"/>
    <n v="4581707.0812999997"/>
    <s v="Hérick"/>
    <s v="Décharge"/>
    <x v="5"/>
    <s v="CONGO"/>
    <s v="ɣ"/>
  </r>
  <r>
    <d v="2016-11-25T00:00:00"/>
    <s v="Food allowance à PNR  du 16 au 25 NOVEMBRE  par Hérick"/>
    <x v="3"/>
    <x v="1"/>
    <m/>
    <n v="50000"/>
    <n v="4531707.0812999997"/>
    <s v="Hérick"/>
    <s v="Décharge"/>
    <x v="5"/>
    <s v="CONGO"/>
    <s v="ɣ"/>
  </r>
  <r>
    <d v="2016-11-26T00:00:00"/>
    <s v="Recharge crédit MTN téléphone PALF"/>
    <x v="2"/>
    <x v="2"/>
    <m/>
    <n v="95000"/>
    <n v="4436707.0812999997"/>
    <s v="Stirve "/>
    <s v="Oui"/>
    <x v="3"/>
    <s v="CONGO"/>
    <s v="o"/>
  </r>
  <r>
    <d v="2016-11-26T00:00:00"/>
    <s v="Recharge crédit Airtel téléphone PALF"/>
    <x v="2"/>
    <x v="2"/>
    <m/>
    <n v="38000"/>
    <n v="4398707.0812999997"/>
    <s v="Stirve "/>
    <s v="Oui"/>
    <x v="3"/>
    <s v="CONGO"/>
    <s v="o"/>
  </r>
  <r>
    <d v="2016-11-28T00:00:00"/>
    <s v="crédit trafs/BOWELLE"/>
    <x v="11"/>
    <x v="3"/>
    <m/>
    <n v="2000"/>
    <n v="4396707.0812999997"/>
    <s v="i73x"/>
    <s v="Décharge"/>
    <x v="5"/>
    <s v="CONGO"/>
    <s v="ɤ"/>
  </r>
  <r>
    <d v="2016-11-28T00:00:00"/>
    <s v="Crédit trafs/ JP"/>
    <x v="11"/>
    <x v="3"/>
    <m/>
    <n v="2000"/>
    <n v="4394707.0812999997"/>
    <s v="i73x"/>
    <s v="Décharge"/>
    <x v="5"/>
    <s v="CONGO"/>
    <s v="ɤ"/>
  </r>
  <r>
    <d v="2016-11-28T00:00:00"/>
    <s v="Crédit trafs/grâce"/>
    <x v="11"/>
    <x v="3"/>
    <m/>
    <n v="2000"/>
    <n v="4392707.0812999997"/>
    <s v="i73x"/>
    <s v="Décharge"/>
    <x v="5"/>
    <s v="CONGO"/>
    <s v="ɤ"/>
  </r>
  <r>
    <d v="2016-11-29T00:00:00"/>
    <s v="Taxis Bureau-TAF-Bureau pour contre-signature du chèque et Etat de paiement PALF"/>
    <x v="0"/>
    <x v="0"/>
    <m/>
    <n v="2000"/>
    <n v="4390707.0812999997"/>
    <s v="Stirve "/>
    <s v="Décharge"/>
    <x v="5"/>
    <s v="CONGO"/>
    <s v="ɣ"/>
  </r>
  <r>
    <d v="2016-11-29T00:00:00"/>
    <s v="Taxis Maison-Bureau/Bureau- Maison"/>
    <x v="0"/>
    <x v="0"/>
    <m/>
    <n v="2000"/>
    <n v="4388707.0812999997"/>
    <s v="Mavy"/>
    <s v="Décharge"/>
    <x v="5"/>
    <s v="CONGO"/>
    <s v="ɣ"/>
  </r>
  <r>
    <d v="2016-11-29T00:00:00"/>
    <s v="Food Allowance"/>
    <x v="8"/>
    <x v="0"/>
    <m/>
    <n v="1000"/>
    <n v="4387707.0812999997"/>
    <s v="Mavy"/>
    <s v="Décharge"/>
    <x v="5"/>
    <s v="CONGO"/>
    <s v="ɣ"/>
  </r>
  <r>
    <d v="2016-11-29T00:00:00"/>
    <s v="Taxi Bureau-La tsiémé (Seoul Express)-Talangai (Océan du nord): Achat billet pour Owando"/>
    <x v="0"/>
    <x v="3"/>
    <m/>
    <n v="2000"/>
    <n v="4385707.0812999997"/>
    <s v="i23c"/>
    <s v="Décharge"/>
    <x v="5"/>
    <s v="CONGO"/>
    <s v="ɣ"/>
  </r>
  <r>
    <d v="2016-11-29T00:00:00"/>
    <s v=" Billet Mission à Owando"/>
    <x v="0"/>
    <x v="3"/>
    <m/>
    <n v="10000"/>
    <n v="4375707.0812999997"/>
    <s v="i23c"/>
    <s v="6767/36"/>
    <x v="5"/>
    <s v="CONGO"/>
    <s v="ɣ"/>
  </r>
  <r>
    <d v="2016-11-29T00:00:00"/>
    <s v="Taxi Mikalou-Bureau"/>
    <x v="0"/>
    <x v="3"/>
    <m/>
    <n v="1500"/>
    <n v="4374207.0812999997"/>
    <s v="i23c"/>
    <s v="Décharge"/>
    <x v="5"/>
    <s v="CONGO"/>
    <s v="ɣ"/>
  </r>
  <r>
    <d v="2016-11-29T00:00:00"/>
    <s v="Taxi Bureau-Moungali-Ouenze (Achat batterie samsung et power bank)"/>
    <x v="0"/>
    <x v="3"/>
    <m/>
    <n v="2000"/>
    <n v="4372207.0812999997"/>
    <s v="i23c"/>
    <s v="Décharge"/>
    <x v="5"/>
    <s v="CONGO"/>
    <s v="ɣ"/>
  </r>
  <r>
    <d v="2016-11-29T00:00:00"/>
    <s v="Achat batterie samsung et power bank"/>
    <x v="2"/>
    <x v="3"/>
    <m/>
    <n v="15000"/>
    <n v="4357207.0812999997"/>
    <s v="i23c"/>
    <s v="Décharge"/>
    <x v="3"/>
    <s v="CONGO"/>
    <s v="ɣ"/>
  </r>
  <r>
    <d v="2016-11-29T00:00:00"/>
    <s v=" Billet BZV-Dolisie"/>
    <x v="0"/>
    <x v="3"/>
    <m/>
    <n v="11000"/>
    <n v="4346207.0812999997"/>
    <s v="i55c"/>
    <s v="6666-28"/>
    <x v="5"/>
    <s v="CONGO"/>
    <s v="o"/>
  </r>
  <r>
    <d v="2016-11-29T00:00:00"/>
    <s v="Bus: bureau-gare routière-Bureau"/>
    <x v="0"/>
    <x v="3"/>
    <m/>
    <n v="600"/>
    <n v="4345607.0812999997"/>
    <s v="i55c"/>
    <s v="Décharge"/>
    <x v="5"/>
    <s v="CONGO"/>
    <s v="ɣ"/>
  </r>
  <r>
    <d v="2016-11-29T00:00:00"/>
    <s v="Taxi Bureau / Marché Ouenze"/>
    <x v="0"/>
    <x v="3"/>
    <m/>
    <n v="1000"/>
    <n v="4344607.0812999997"/>
    <s v="i73x"/>
    <s v="Décharge"/>
    <x v="5"/>
    <s v="CONGO"/>
    <s v="ɤ"/>
  </r>
  <r>
    <d v="2016-11-29T00:00:00"/>
    <s v="Taxi Marché  Ouenze/Mikalou"/>
    <x v="0"/>
    <x v="3"/>
    <m/>
    <n v="1000"/>
    <n v="4343607.0812999997"/>
    <s v="i73x"/>
    <s v="Décharge"/>
    <x v="5"/>
    <s v="CONGO"/>
    <s v="ɤ"/>
  </r>
  <r>
    <d v="2016-11-29T00:00:00"/>
    <s v="Taxi Marché Mikalou /Bureau"/>
    <x v="0"/>
    <x v="3"/>
    <m/>
    <n v="1500"/>
    <n v="4342107.0812999997"/>
    <s v="i73x"/>
    <s v="Décharge"/>
    <x v="5"/>
    <s v="CONGO"/>
    <s v="ɤ"/>
  </r>
  <r>
    <d v="2016-11-29T00:00:00"/>
    <s v="Commission sur retrait chq 3592782"/>
    <x v="7"/>
    <x v="2"/>
    <m/>
    <n v="3139"/>
    <n v="4338968.0812999997"/>
    <s v="BCI"/>
    <s v="Relevé"/>
    <x v="2"/>
    <s v="CONGO"/>
    <s v="o"/>
  </r>
  <r>
    <d v="2016-11-29T00:00:00"/>
    <s v="Bus à BZV, Domicile-Bureau"/>
    <x v="0"/>
    <x v="1"/>
    <m/>
    <n v="150"/>
    <n v="4338818.0812999997"/>
    <s v="Hérick"/>
    <s v="Décharge"/>
    <x v="5"/>
    <s v="CONGO"/>
    <s v="ɣ"/>
  </r>
  <r>
    <d v="2016-11-29T00:00:00"/>
    <s v="Taxi à BZV, bureau- domicile Mésange pour prendre la machine"/>
    <x v="0"/>
    <x v="1"/>
    <m/>
    <n v="2000"/>
    <n v="4336818.0812999997"/>
    <s v="Hérick"/>
    <s v="Décharge"/>
    <x v="5"/>
    <s v="CONGO"/>
    <s v="ɣ"/>
  </r>
  <r>
    <d v="2016-11-29T00:00:00"/>
    <s v="Bus à BZV, Bureau-Domicile"/>
    <x v="0"/>
    <x v="1"/>
    <m/>
    <n v="150"/>
    <n v="4336668.0812999997"/>
    <s v="Hérick"/>
    <s v="Décharge"/>
    <x v="5"/>
    <s v="CONGO"/>
    <s v="ɣ"/>
  </r>
  <r>
    <d v="2016-11-29T00:00:00"/>
    <s v="Food allowance au Bureau pour Hérick"/>
    <x v="8"/>
    <x v="1"/>
    <m/>
    <n v="1000"/>
    <n v="4335668.0812999997"/>
    <s v="Hérick"/>
    <s v="Décharge"/>
    <x v="5"/>
    <s v="CONGO"/>
    <s v="ɣ"/>
  </r>
  <r>
    <d v="2016-11-30T00:00:00"/>
    <s v="Taxis Bureau-BCI-Bureau"/>
    <x v="0"/>
    <x v="0"/>
    <m/>
    <n v="2000"/>
    <n v="4333668.0812999997"/>
    <s v="Stirve "/>
    <s v="Décharge"/>
    <x v="5"/>
    <s v="CONGO"/>
    <s v="ɣ"/>
  </r>
  <r>
    <d v="2016-11-30T00:00:00"/>
    <s v="Salaire Novembre 2016-Herick"/>
    <x v="8"/>
    <x v="1"/>
    <m/>
    <n v="166755"/>
    <n v="4166913.0812999997"/>
    <s v="Stirve "/>
    <n v="273"/>
    <x v="3"/>
    <s v="CONGO"/>
    <s v="o"/>
  </r>
  <r>
    <d v="2016-11-30T00:00:00"/>
    <s v="Taxis Maison-Bureau/Bureau- Maison"/>
    <x v="0"/>
    <x v="0"/>
    <m/>
    <n v="2000"/>
    <n v="4164913.0812999997"/>
    <s v="Mavy"/>
    <s v="Décharge"/>
    <x v="5"/>
    <s v="CONGO"/>
    <s v="ɣ"/>
  </r>
  <r>
    <d v="2016-11-30T00:00:00"/>
    <s v="Food Allowance"/>
    <x v="8"/>
    <x v="0"/>
    <m/>
    <n v="1000"/>
    <n v="4163913.0812999997"/>
    <s v="Mavy"/>
    <s v="Décharge"/>
    <x v="5"/>
    <s v="CONGO"/>
    <s v="ɣ"/>
  </r>
  <r>
    <d v="2016-11-30T00:00:00"/>
    <s v="Taxi Ouenze-Mikalou (la gare routière Océan du nord-Brazzaville)"/>
    <x v="0"/>
    <x v="3"/>
    <m/>
    <n v="1000"/>
    <n v="4162913.0812999997"/>
    <s v="i23c"/>
    <s v="Décharge"/>
    <x v="5"/>
    <s v="CONGO"/>
    <s v="ɣ"/>
  </r>
  <r>
    <d v="2016-11-30T00:00:00"/>
    <s v="Taxi Gare routière Owando-Hôtel (Recherche de l'hôtel)"/>
    <x v="0"/>
    <x v="3"/>
    <m/>
    <n v="2000"/>
    <n v="4160913.0812999997"/>
    <s v="i23c"/>
    <s v="Décharge"/>
    <x v="5"/>
    <s v="CONGO"/>
    <s v="ɣ"/>
  </r>
  <r>
    <d v="2016-11-30T00:00:00"/>
    <s v="Taxi Hôtel-Grand marché-Gare routière Centrale Owando-Marché Dolisie-Hôtel (Prospection du marché)"/>
    <x v="0"/>
    <x v="3"/>
    <m/>
    <n v="2500"/>
    <n v="4158413.0812999997"/>
    <s v="i23c"/>
    <s v="Décharge"/>
    <x v="5"/>
    <s v="CONGO"/>
    <s v="ɣ"/>
  </r>
  <r>
    <d v="2016-11-30T00:00:00"/>
    <s v="Taxi: domicile-gare routière"/>
    <x v="0"/>
    <x v="3"/>
    <m/>
    <n v="1500"/>
    <n v="4156913.0812999997"/>
    <s v="i55c"/>
    <s v="Décharge"/>
    <x v="5"/>
    <s v="CONGO"/>
    <s v="ɣ"/>
  </r>
  <r>
    <d v="2016-11-30T00:00:00"/>
    <s v="Food allowance du 30 novembre au "/>
    <x v="3"/>
    <x v="3"/>
    <m/>
    <n v="35000"/>
    <n v="4121913.0812999997"/>
    <s v="i55c"/>
    <s v="Décharge"/>
    <x v="5"/>
    <s v="CONGO"/>
    <s v="ɣ"/>
  </r>
  <r>
    <d v="2016-11-30T00:00:00"/>
    <s v="Taxi: gare routière-Hôtel"/>
    <x v="0"/>
    <x v="3"/>
    <m/>
    <n v="1000"/>
    <n v="4120913.0812999997"/>
    <s v="i55c"/>
    <s v="Décharge"/>
    <x v="5"/>
    <s v="CONGO"/>
    <s v="ɣ"/>
  </r>
  <r>
    <d v="2016-11-30T00:00:00"/>
    <s v="Taxi Maison / Mikalou"/>
    <x v="0"/>
    <x v="3"/>
    <m/>
    <n v="2500"/>
    <n v="4118413.0812999997"/>
    <s v="i73x"/>
    <s v="Décharge"/>
    <x v="5"/>
    <s v="CONGO"/>
    <s v="ɤ"/>
  </r>
  <r>
    <d v="2016-11-30T00:00:00"/>
    <s v="Ration journaliere à GAMBOMA"/>
    <x v="3"/>
    <x v="3"/>
    <m/>
    <n v="5000"/>
    <n v="4113413.0812999997"/>
    <s v="i73x"/>
    <s v="Décharge"/>
    <x v="5"/>
    <s v="CONGO"/>
    <s v="ɤ"/>
  </r>
  <r>
    <d v="2016-11-30T00:00:00"/>
    <s v="Taxi Gamboma /hôtel"/>
    <x v="0"/>
    <x v="3"/>
    <m/>
    <n v="500"/>
    <n v="4112913.0812999997"/>
    <s v="i73x"/>
    <s v="Décharge"/>
    <x v="5"/>
    <s v="CONGO"/>
    <s v="ɤ"/>
  </r>
  <r>
    <d v="2016-11-30T00:00:00"/>
    <s v="Taxi Hôtel /Visite de la ville"/>
    <x v="0"/>
    <x v="3"/>
    <m/>
    <n v="5000"/>
    <n v="4107913.0812999997"/>
    <s v="i73x"/>
    <s v="Décharge"/>
    <x v="5"/>
    <s v="CONGO"/>
    <s v="ɤ"/>
  </r>
  <r>
    <d v="2016-11-30T00:00:00"/>
    <s v="Virement salaire Novembre 2016-Mésange"/>
    <x v="8"/>
    <x v="1"/>
    <m/>
    <n v="306358"/>
    <n v="3801555.0812999997"/>
    <s v="BCI"/>
    <s v="Ordre VRT"/>
    <x v="3"/>
    <s v="CONGO"/>
    <s v="o"/>
  </r>
  <r>
    <d v="2016-11-30T00:00:00"/>
    <s v="Virement salaire Novembre 2016-Evariste"/>
    <x v="8"/>
    <x v="4"/>
    <m/>
    <n v="140000"/>
    <n v="3661555.0812999997"/>
    <s v="BCI"/>
    <s v="Ordre VRT"/>
    <x v="3"/>
    <s v="CONGO"/>
    <s v="o"/>
  </r>
  <r>
    <d v="2016-11-30T00:00:00"/>
    <s v="Virement salaire Novembre 2016-Stirve"/>
    <x v="8"/>
    <x v="0"/>
    <m/>
    <n v="450000"/>
    <n v="3211555.0812999997"/>
    <s v="BCI"/>
    <s v="Ordre VRT"/>
    <x v="3"/>
    <s v="CONGO"/>
    <s v="o"/>
  </r>
  <r>
    <d v="2016-11-30T00:00:00"/>
    <s v="Virement salaire Novembre 2016-i73x"/>
    <x v="8"/>
    <x v="3"/>
    <m/>
    <n v="160000"/>
    <n v="3051555.0812999997"/>
    <s v="BCI"/>
    <s v="Ordre VRT"/>
    <x v="3"/>
    <s v="CONGO"/>
    <s v="o"/>
  </r>
  <r>
    <d v="2016-11-30T00:00:00"/>
    <s v="Bus à BZV, Domicile-Bureau"/>
    <x v="0"/>
    <x v="1"/>
    <m/>
    <n v="150"/>
    <n v="3051405.0812999997"/>
    <s v="Hérick"/>
    <s v="Décharge"/>
    <x v="5"/>
    <s v="CONGO"/>
    <s v="ɣ"/>
  </r>
  <r>
    <d v="2016-11-30T00:00:00"/>
    <s v="Bus à BZV, Bureau-Domicile"/>
    <x v="0"/>
    <x v="1"/>
    <m/>
    <n v="150"/>
    <n v="3051255.0812999997"/>
    <s v="Hérick"/>
    <s v="Décharge"/>
    <x v="5"/>
    <s v="CONGO"/>
    <s v="ɣ"/>
  </r>
  <r>
    <d v="2016-11-30T00:00:00"/>
    <s v="Food allowance au Bureau pour Hérick"/>
    <x v="8"/>
    <x v="1"/>
    <m/>
    <n v="1000"/>
    <n v="3050255.0812999997"/>
    <s v="Hérick"/>
    <s v="Décharge"/>
    <x v="5"/>
    <s v="CONGO"/>
    <s v="ɣ"/>
  </r>
  <r>
    <d v="2016-12-01T00:00:00"/>
    <s v="FRAIS S/VIRT EMIS"/>
    <x v="7"/>
    <x v="2"/>
    <m/>
    <n v="8347"/>
    <n v="3041908.0812999997"/>
    <s v="BCI"/>
    <s v="Relevé"/>
    <x v="2"/>
    <s v="CONGO"/>
    <s v="o"/>
  </r>
  <r>
    <d v="2016-12-01T00:00:00"/>
    <s v="Repas pour 7 jours en mission à Gamboma"/>
    <x v="3"/>
    <x v="3"/>
    <m/>
    <n v="35000"/>
    <n v="3006908.0812999997"/>
    <s v="i73x"/>
    <s v="Décharge"/>
    <x v="2"/>
    <s v="CONGO"/>
    <s v="ɣ"/>
  </r>
  <r>
    <d v="2016-12-01T00:00:00"/>
    <s v="Gamboma / village nkeni allez-retour"/>
    <x v="0"/>
    <x v="3"/>
    <m/>
    <n v="5000"/>
    <n v="3001908.0812999997"/>
    <s v="i73x"/>
    <s v="Décharge"/>
    <x v="5"/>
    <s v="CONGO"/>
    <s v="ɣ"/>
  </r>
  <r>
    <d v="2016-12-01T00:00:00"/>
    <s v="Repas pour brel /cible"/>
    <x v="11"/>
    <x v="3"/>
    <m/>
    <n v="2000"/>
    <n v="2999908.0812999997"/>
    <s v="i73x"/>
    <s v="Décharge"/>
    <x v="5"/>
    <s v="CONGO"/>
    <s v="ɣ"/>
  </r>
  <r>
    <d v="2016-12-01T00:00:00"/>
    <s v="Taxi hôtel-Grand marché-Gare routière-Grand marché (Prospection marché)"/>
    <x v="0"/>
    <x v="3"/>
    <m/>
    <n v="1500"/>
    <n v="2998408.0812999997"/>
    <s v="i23c"/>
    <s v="Décharge"/>
    <x v="5"/>
    <s v="CONGO"/>
    <s v="ɣ"/>
  </r>
  <r>
    <d v="2016-12-01T00:00:00"/>
    <s v="Taxi grand marché-hôtel"/>
    <x v="0"/>
    <x v="3"/>
    <m/>
    <n v="500"/>
    <n v="2997908.0812999997"/>
    <s v="i23c"/>
    <s v="Décharge"/>
    <x v="5"/>
    <s v="CONGO"/>
    <s v="ɣ"/>
  </r>
  <r>
    <d v="2016-12-01T00:00:00"/>
    <s v="Achat bière + Transport (Rencontre avec Diawara et Mara)"/>
    <x v="11"/>
    <x v="3"/>
    <m/>
    <n v="10000"/>
    <n v="2987908.0812999997"/>
    <s v="i23c"/>
    <s v="Décharge"/>
    <x v="5"/>
    <s v="CONGO"/>
    <s v="ɣ"/>
  </r>
  <r>
    <d v="2016-12-01T00:00:00"/>
    <s v="Taxi Hôtel-Maison Diawara-Marché Owando-Hôtel (Rencontre avec Diawara)"/>
    <x v="0"/>
    <x v="3"/>
    <m/>
    <n v="2000"/>
    <n v="2985908.0812999997"/>
    <s v="i23c"/>
    <s v="Décharge"/>
    <x v="5"/>
    <s v="CONGO"/>
    <s v="ɣ"/>
  </r>
  <r>
    <d v="2016-12-01T00:00:00"/>
    <s v="Taxi, Bureau-Maison d'arrêt-Bureau pour  visite geôle"/>
    <x v="0"/>
    <x v="1"/>
    <m/>
    <n v="2000"/>
    <n v="2983908.0812999997"/>
    <s v="Herick"/>
    <s v="Décharge"/>
    <x v="3"/>
    <s v="CONGO"/>
    <s v="ɤ"/>
  </r>
  <r>
    <d v="2016-12-01T00:00:00"/>
    <s v="Ration des prisonniers"/>
    <x v="17"/>
    <x v="1"/>
    <m/>
    <n v="2500"/>
    <n v="2981408.0812999997"/>
    <s v="Herick"/>
    <s v="Décharge"/>
    <x v="3"/>
    <s v="CONGO"/>
    <s v="ɤ"/>
  </r>
  <r>
    <d v="2016-12-01T00:00:00"/>
    <s v="Achat boisson "/>
    <x v="11"/>
    <x v="3"/>
    <m/>
    <n v="8500"/>
    <n v="2972908.0812999997"/>
    <s v="i55s"/>
    <s v="Décharge"/>
    <x v="3"/>
    <s v="CONGO"/>
    <s v="ɣ"/>
  </r>
  <r>
    <d v="2016-12-01T00:00:00"/>
    <s v="Taxi bureau-parquet"/>
    <x v="0"/>
    <x v="1"/>
    <m/>
    <n v="1000"/>
    <n v="2971908.0812999997"/>
    <s v="Jahima"/>
    <s v="decharge"/>
    <x v="3"/>
    <s v="CONGO"/>
    <s v="ɣ"/>
  </r>
  <r>
    <d v="2016-12-01T00:00:00"/>
    <s v="Taxi parquet-bureau"/>
    <x v="0"/>
    <x v="1"/>
    <m/>
    <n v="1000"/>
    <n v="2970908.0812999997"/>
    <s v="Jahima"/>
    <s v="decharge"/>
    <x v="3"/>
    <s v="CONGO"/>
    <s v="ɣ"/>
  </r>
  <r>
    <d v="2016-12-01T00:00:00"/>
    <s v="Taxi bureau-ambassade de la belgique"/>
    <x v="0"/>
    <x v="1"/>
    <m/>
    <n v="1000"/>
    <n v="2969908.0812999997"/>
    <s v="Jahima"/>
    <s v="decharge"/>
    <x v="3"/>
    <s v="CONGO"/>
    <s v="ɣ"/>
  </r>
  <r>
    <d v="2016-12-01T00:00:00"/>
    <s v="Taxi ambassade de la belgique-maison"/>
    <x v="0"/>
    <x v="1"/>
    <m/>
    <n v="1500"/>
    <n v="2968408.0812999997"/>
    <s v="Jahima"/>
    <s v="decharge"/>
    <x v="3"/>
    <s v="CONGO"/>
    <s v="ɣ"/>
  </r>
  <r>
    <d v="2016-12-01T00:00:00"/>
    <s v="Taxis Maison-Bureau/Bureau- Maison"/>
    <x v="0"/>
    <x v="0"/>
    <m/>
    <n v="2500"/>
    <n v="2965908.0812999997"/>
    <s v="Mavy"/>
    <s v="Décharge"/>
    <x v="1"/>
    <s v="CONGO"/>
    <s v="ɣ"/>
  </r>
  <r>
    <d v="2016-12-01T00:00:00"/>
    <s v="Food Allowance pendant la pause"/>
    <x v="8"/>
    <x v="0"/>
    <m/>
    <n v="1500"/>
    <n v="2964408.0812999997"/>
    <s v="Mavy"/>
    <s v="Décharge"/>
    <x v="3"/>
    <s v="CONGO"/>
    <s v="ɣ"/>
  </r>
  <r>
    <d v="2016-12-01T00:00:00"/>
    <s v="Taxi office &gt; MEFDDE &gt; OFFICE "/>
    <x v="0"/>
    <x v="0"/>
    <m/>
    <n v="2000"/>
    <n v="2962408.0812999997"/>
    <s v="Perrine Odier"/>
    <s v="Décharge"/>
    <x v="5"/>
    <s v="CONGO"/>
    <s v="ɣ"/>
  </r>
  <r>
    <d v="2016-12-02T00:00:00"/>
    <s v="AGIOS DU 31/10/16 AU 30/11/16"/>
    <x v="7"/>
    <x v="2"/>
    <m/>
    <n v="3555"/>
    <n v="2958853.0812999997"/>
    <s v="BCI"/>
    <s v="Relevé"/>
    <x v="2"/>
    <s v="CONGO"/>
    <s v="o"/>
  </r>
  <r>
    <d v="2016-12-02T00:00:00"/>
    <s v="Gamboma/village dzion; aller-Retour"/>
    <x v="0"/>
    <x v="3"/>
    <m/>
    <n v="5000"/>
    <n v="2953853.0812999997"/>
    <s v="i73x"/>
    <s v="Décharge"/>
    <x v="5"/>
    <s v="CONGO"/>
    <s v="ɣ"/>
  </r>
  <r>
    <d v="2016-12-02T00:00:00"/>
    <s v="Repas pour brel /cible"/>
    <x v="11"/>
    <x v="3"/>
    <m/>
    <n v="5500"/>
    <n v="2948353.0812999997"/>
    <s v="i73x"/>
    <n v="466"/>
    <x v="5"/>
    <s v="CONGO"/>
    <s v="ɣ"/>
  </r>
  <r>
    <d v="2016-12-02T00:00:00"/>
    <s v="Gamboma/dzion- deplace brel"/>
    <x v="0"/>
    <x v="3"/>
    <m/>
    <n v="2000"/>
    <n v="2946353.0812999997"/>
    <s v="i73x"/>
    <s v="Décharge"/>
    <x v="5"/>
    <s v="CONGO"/>
    <s v="ɣ"/>
  </r>
  <r>
    <d v="2016-12-02T00:00:00"/>
    <s v="Taxi: bureau-mefdde pour rencontrer le conseiller juridique"/>
    <x v="0"/>
    <x v="1"/>
    <m/>
    <n v="1000"/>
    <n v="2945353.0812999997"/>
    <s v="Mésange"/>
    <s v="décharge"/>
    <x v="5"/>
    <s v="CONGO"/>
    <s v="ɤ"/>
  </r>
  <r>
    <d v="2016-12-02T00:00:00"/>
    <s v="Taxi:mefdde-palais de justice"/>
    <x v="0"/>
    <x v="1"/>
    <m/>
    <n v="500"/>
    <n v="2944853.0812999997"/>
    <s v="Mésange"/>
    <s v="décharge"/>
    <x v="5"/>
    <s v="CONGO"/>
    <s v="ɤ"/>
  </r>
  <r>
    <d v="2016-12-02T00:00:00"/>
    <s v="Taxi:palais de justice-bureau"/>
    <x v="0"/>
    <x v="1"/>
    <m/>
    <n v="1000"/>
    <n v="2943853.0812999997"/>
    <s v="Mésange"/>
    <s v="décharge"/>
    <x v="5"/>
    <s v="CONGO"/>
    <s v="ɤ"/>
  </r>
  <r>
    <d v="2016-12-02T00:00:00"/>
    <s v="Taxis: bureau-ONEMO-UBA-bureau"/>
    <x v="0"/>
    <x v="0"/>
    <m/>
    <n v="3500"/>
    <n v="2940353.0812999997"/>
    <s v="Stirve "/>
    <s v="Décharge"/>
    <x v="5"/>
    <s v="CONGO"/>
    <s v="ɤ"/>
  </r>
  <r>
    <d v="2016-12-02T00:00:00"/>
    <s v="Groupe Charden Farell: envoi fonds mission i73x à Gamboma"/>
    <x v="4"/>
    <x v="2"/>
    <m/>
    <n v="6240"/>
    <n v="2934113.0812999997"/>
    <s v="Stirve "/>
    <s v="161/GCF"/>
    <x v="3"/>
    <s v="CONGO"/>
    <s v="o"/>
  </r>
  <r>
    <d v="2016-12-02T00:00:00"/>
    <s v="Groupe Charden Farell: envoi fonds mission i23c à Owando"/>
    <x v="4"/>
    <x v="2"/>
    <m/>
    <n v="6320"/>
    <n v="2927793.0812999997"/>
    <s v="Stirve "/>
    <s v="162/GCF"/>
    <x v="3"/>
    <s v="CONGO"/>
    <s v="o"/>
  </r>
  <r>
    <d v="2016-12-02T00:00:00"/>
    <s v="Groupe Charden Farell: envoi fonds mission i55c à Dolisie"/>
    <x v="4"/>
    <x v="2"/>
    <m/>
    <n v="6480"/>
    <n v="2921313.0812999997"/>
    <s v="Stirve "/>
    <s v="162/GCF"/>
    <x v="3"/>
    <s v="CONGO"/>
    <s v="o"/>
  </r>
  <r>
    <d v="2016-12-02T00:00:00"/>
    <s v="Recharge crédit téléphone PALF"/>
    <x v="2"/>
    <x v="2"/>
    <m/>
    <n v="133000"/>
    <n v="2788313.0812999997"/>
    <s v="Stirve "/>
    <s v="Oui"/>
    <x v="5"/>
    <s v="CONGO"/>
    <s v="o"/>
  </r>
  <r>
    <d v="2016-12-02T00:00:00"/>
    <s v="Taxi Hôtel-Gare routière-Agence Charden Farel (Rencontre avec Mara+récupération de l'argent)"/>
    <x v="0"/>
    <x v="3"/>
    <m/>
    <n v="1000"/>
    <n v="2787313.0812999997"/>
    <s v="i23c"/>
    <s v="Décharge"/>
    <x v="5"/>
    <s v="CONGO"/>
    <s v="ɣ"/>
  </r>
  <r>
    <d v="2016-12-02T00:00:00"/>
    <s v="Rencontre avec Diawara et Keita (Approfondir les enquêtes sur Mara)"/>
    <x v="11"/>
    <x v="3"/>
    <m/>
    <n v="4500"/>
    <n v="2782813.0812999997"/>
    <s v="i23c"/>
    <s v="Décharge"/>
    <x v="5"/>
    <s v="CONGO"/>
    <s v="ɣ"/>
  </r>
  <r>
    <d v="2016-12-02T00:00:00"/>
    <s v="Taxi Agence Charden Farell-Carrefour Owando-Hôtel"/>
    <x v="0"/>
    <x v="3"/>
    <m/>
    <n v="1000"/>
    <n v="2781813.0812999997"/>
    <s v="i23c"/>
    <s v="Décharge"/>
    <x v="5"/>
    <s v="CONGO"/>
    <s v="ɣ"/>
  </r>
  <r>
    <d v="2016-12-02T00:00:00"/>
    <s v="Taxi pour aller au chantier des chinois "/>
    <x v="0"/>
    <x v="3"/>
    <m/>
    <n v="6000"/>
    <n v="2775813.0812999997"/>
    <s v="i55s"/>
    <s v="Décharge"/>
    <x v="3"/>
    <s v="CONGO"/>
    <s v="ɣ"/>
  </r>
  <r>
    <d v="2016-12-02T00:00:00"/>
    <s v="Achat boisson et nourriture pour les trafs"/>
    <x v="11"/>
    <x v="3"/>
    <m/>
    <n v="15500"/>
    <n v="2760313.0812999997"/>
    <s v="i55s"/>
    <s v="Décharge"/>
    <x v="3"/>
    <s v="CONGO"/>
    <s v="ɣ"/>
  </r>
  <r>
    <d v="2016-12-02T00:00:00"/>
    <s v="Taxi pour le marché bourse du travaille - grand Marché - hôtel"/>
    <x v="0"/>
    <x v="3"/>
    <m/>
    <n v="4500"/>
    <n v="2755813.0812999997"/>
    <s v="i55s"/>
    <s v="Décharge"/>
    <x v="3"/>
    <s v="CONGO"/>
    <s v="ɣ"/>
  </r>
  <r>
    <d v="2016-12-02T00:00:00"/>
    <s v="Taxi domicile-bureau"/>
    <x v="0"/>
    <x v="1"/>
    <m/>
    <n v="1000"/>
    <n v="2754813.0812999997"/>
    <s v="Jahima"/>
    <s v="decharge"/>
    <x v="3"/>
    <s v="CONGO"/>
    <s v="ɣ"/>
  </r>
  <r>
    <d v="2016-12-02T00:00:00"/>
    <s v="Taxi bureau-domicile"/>
    <x v="0"/>
    <x v="1"/>
    <m/>
    <n v="1000"/>
    <n v="2753813.0812999997"/>
    <s v="Jahima"/>
    <s v="decharge"/>
    <x v="3"/>
    <s v="CONGO"/>
    <s v="ɣ"/>
  </r>
  <r>
    <d v="2016-12-02T00:00:00"/>
    <s v="Taxis Maison-Bureau/Bureau- Maison"/>
    <x v="0"/>
    <x v="0"/>
    <m/>
    <n v="2500"/>
    <n v="2751313.0812999997"/>
    <s v="Mavy"/>
    <s v="Décharge"/>
    <x v="1"/>
    <s v="CONGO"/>
    <s v="ɣ"/>
  </r>
  <r>
    <d v="2016-12-02T00:00:00"/>
    <s v="Food Allowance pendant la pause"/>
    <x v="8"/>
    <x v="0"/>
    <m/>
    <n v="1500"/>
    <n v="2749813.0812999997"/>
    <s v="Mavy"/>
    <s v="Décharge"/>
    <x v="3"/>
    <s v="CONGO"/>
    <s v="ɣ"/>
  </r>
  <r>
    <d v="2016-12-03T00:00:00"/>
    <s v="Gamboma / village Itiere aller-Retour"/>
    <x v="0"/>
    <x v="3"/>
    <m/>
    <n v="5000"/>
    <n v="2744813.0812999997"/>
    <s v="i73x"/>
    <s v="Décharge"/>
    <x v="5"/>
    <s v="CONGO"/>
    <s v="ɣ"/>
  </r>
  <r>
    <d v="2016-12-03T00:00:00"/>
    <s v="Repas pour Antoine/ trafs"/>
    <x v="11"/>
    <x v="3"/>
    <m/>
    <n v="3500"/>
    <n v="2741313.0812999997"/>
    <s v="i73x"/>
    <s v="Décharge"/>
    <x v="5"/>
    <s v="CONGO"/>
    <s v="ɣ"/>
  </r>
  <r>
    <d v="2016-12-03T00:00:00"/>
    <s v="Crédit pour brel/ cible"/>
    <x v="11"/>
    <x v="3"/>
    <m/>
    <n v="1000"/>
    <n v="2740313.0812999997"/>
    <s v="i73x"/>
    <s v="Décharge"/>
    <x v="5"/>
    <s v="CONGO"/>
    <s v="ɣ"/>
  </r>
  <r>
    <d v="2016-12-03T00:00:00"/>
    <s v="Taxi Hôtel-Hôpital Général-Carréfour-Grand marché (Rencontre avec Keita et Diawara)"/>
    <x v="0"/>
    <x v="3"/>
    <m/>
    <n v="2000"/>
    <n v="2738313.0812999997"/>
    <s v="i23c"/>
    <s v="Décharge"/>
    <x v="5"/>
    <s v="CONGO"/>
    <s v="ɣ"/>
  </r>
  <r>
    <d v="2016-12-03T00:00:00"/>
    <s v="Taxi Grand marché-Hôtel-Marché Dolisie-Gare routière Owando (Départ pour Oyo et rencontre avec Mara)"/>
    <x v="0"/>
    <x v="3"/>
    <m/>
    <n v="2000"/>
    <n v="2736313.0812999997"/>
    <s v="i23c"/>
    <s v="Décharge"/>
    <x v="5"/>
    <s v="CONGO"/>
    <s v="ɣ"/>
  </r>
  <r>
    <d v="2016-12-03T00:00:00"/>
    <s v="Crédit téléphonique et bière avec Diawara, Keita et Mara"/>
    <x v="11"/>
    <x v="3"/>
    <m/>
    <n v="8500"/>
    <n v="2727813.0812999997"/>
    <s v="i23c"/>
    <s v="Décharge"/>
    <x v="5"/>
    <s v="CONGO"/>
    <s v="ɣ"/>
  </r>
  <r>
    <d v="2016-12-03T00:00:00"/>
    <s v="Paiement Hôtel (3 nuitées du 30/11 au 03/12/016 à l'hôtel LEPERJEARI à Owando)"/>
    <x v="3"/>
    <x v="3"/>
    <m/>
    <n v="45000"/>
    <n v="2682813.0812999997"/>
    <s v="i23c"/>
    <s v="oui"/>
    <x v="2"/>
    <s v="CONGO"/>
    <s v="o"/>
  </r>
  <r>
    <d v="2016-12-03T00:00:00"/>
    <s v="Taxi Hôtel-Marché-Carréfour-Gare routière Owando"/>
    <x v="0"/>
    <x v="3"/>
    <m/>
    <n v="1500"/>
    <n v="2681313.0812999997"/>
    <s v="i23c"/>
    <s v="Décharge"/>
    <x v="5"/>
    <s v="CONGO"/>
    <s v="ɣ"/>
  </r>
  <r>
    <d v="2016-12-03T00:00:00"/>
    <s v="Taxi Owando-Oyo"/>
    <x v="0"/>
    <x v="3"/>
    <m/>
    <n v="4000"/>
    <n v="2677313.0812999997"/>
    <s v="i23c"/>
    <s v="Décharge"/>
    <x v="5"/>
    <s v="CONGO"/>
    <s v="ɣ"/>
  </r>
  <r>
    <d v="2016-12-03T00:00:00"/>
    <s v="Taxi domicile-Agence voyage-Domicile, pour l'achat billet d'avion"/>
    <x v="0"/>
    <x v="1"/>
    <m/>
    <n v="2000"/>
    <n v="2675313.0812999997"/>
    <s v="Herick"/>
    <s v="Décharge"/>
    <x v="3"/>
    <s v="CONGO"/>
    <s v="ɤ"/>
  </r>
  <r>
    <d v="2016-12-03T00:00:00"/>
    <s v="Billet d'avion pour Pointe Noire "/>
    <x v="1"/>
    <x v="1"/>
    <m/>
    <n v="34000"/>
    <n v="2641313.0812999997"/>
    <s v="Herick"/>
    <n v="42"/>
    <x v="1"/>
    <s v="CONGO"/>
    <s v="o"/>
  </r>
  <r>
    <d v="2016-12-03T00:00:00"/>
    <s v="Achat d'1 Timbre mission PNR Herick"/>
    <x v="12"/>
    <x v="1"/>
    <m/>
    <n v="1000"/>
    <n v="2640313.0812999997"/>
    <s v="Herick"/>
    <s v="oui"/>
    <x v="1"/>
    <s v="CONGO"/>
    <s v="o"/>
  </r>
  <r>
    <d v="2016-12-03T00:00:00"/>
    <s v="Frais d' hôtel 4 nuitées pendant la mission à Dolisie"/>
    <x v="3"/>
    <x v="3"/>
    <m/>
    <n v="60000"/>
    <n v="2580313.0812999997"/>
    <s v="i55s"/>
    <n v="13"/>
    <x v="3"/>
    <s v="CONGO"/>
    <s v="o"/>
  </r>
  <r>
    <d v="2016-12-03T00:00:00"/>
    <s v="Impression lettre de mission"/>
    <x v="6"/>
    <x v="2"/>
    <m/>
    <n v="1500"/>
    <n v="2578813.0812999997"/>
    <s v="i55s"/>
    <s v="Décharge"/>
    <x v="1"/>
    <s v="CONGO"/>
    <s v="ɣ"/>
  </r>
  <r>
    <d v="2016-12-03T00:00:00"/>
    <s v="Achat boisson et nourriture pour les cibles"/>
    <x v="11"/>
    <x v="3"/>
    <m/>
    <n v="12500"/>
    <n v="2566313.0812999997"/>
    <s v="i55s"/>
    <s v="Décharge"/>
    <x v="5"/>
    <s v="CONGO"/>
    <s v="ɣ"/>
  </r>
  <r>
    <d v="2016-12-03T00:00:00"/>
    <s v="Taxi pour le marché bourse du travaille - grand Marché - hôtel"/>
    <x v="0"/>
    <x v="3"/>
    <m/>
    <n v="4500"/>
    <n v="2561813.0812999997"/>
    <s v="i55s"/>
    <s v="Décharge"/>
    <x v="3"/>
    <s v="CONGO"/>
    <s v="ɣ"/>
  </r>
  <r>
    <d v="2016-12-04T00:00:00"/>
    <s v="Gamboma/village dzion; aller-Retour"/>
    <x v="0"/>
    <x v="3"/>
    <m/>
    <n v="5000"/>
    <n v="2556813.0812999997"/>
    <s v="i73x"/>
    <s v="Décharge"/>
    <x v="5"/>
    <s v="CONGO"/>
    <s v="ɣ"/>
  </r>
  <r>
    <d v="2016-12-04T00:00:00"/>
    <s v="Taxi Gare routière OYO-Hôtel"/>
    <x v="0"/>
    <x v="3"/>
    <m/>
    <n v="1000"/>
    <n v="2555813.0812999997"/>
    <s v="i23c"/>
    <s v="Décharge"/>
    <x v="5"/>
    <s v="CONGO"/>
    <s v="ɣ"/>
  </r>
  <r>
    <d v="2016-12-04T00:00:00"/>
    <s v="Taxi Hôtel-Grand marché Oyo-Hôtel (Rencontre avec le vieux Kamba)"/>
    <x v="0"/>
    <x v="3"/>
    <m/>
    <n v="1000"/>
    <n v="2554813.0812999997"/>
    <s v="i23c"/>
    <s v="Décharge"/>
    <x v="3"/>
    <s v="CONGO"/>
    <s v="ɣ"/>
  </r>
  <r>
    <d v="2016-12-04T00:00:00"/>
    <s v="Taxi hôtel gare dolisie pour Pointe Noire "/>
    <x v="0"/>
    <x v="3"/>
    <m/>
    <n v="1000"/>
    <n v="2553813.0812999997"/>
    <s v="i55s"/>
    <s v="Décharge"/>
    <x v="3"/>
    <s v="CONGO"/>
    <s v="ɣ"/>
  </r>
  <r>
    <d v="2016-12-04T00:00:00"/>
    <s v="Billet Dolisie-Pointe Noire  pour i55s"/>
    <x v="0"/>
    <x v="3"/>
    <m/>
    <n v="5000"/>
    <n v="2548813.0812999997"/>
    <s v="i55s"/>
    <s v="Décharge"/>
    <x v="3"/>
    <s v="CONGO"/>
    <s v="ɣ"/>
  </r>
  <r>
    <d v="2016-12-04T00:00:00"/>
    <s v="Billet Dolisie-Pointe Noire  de la cible"/>
    <x v="0"/>
    <x v="3"/>
    <m/>
    <n v="5000"/>
    <n v="2543813.0812999997"/>
    <s v="i55s"/>
    <s v="Décharge"/>
    <x v="3"/>
    <s v="CONGO"/>
    <s v="ɣ"/>
  </r>
  <r>
    <d v="2016-12-04T00:00:00"/>
    <s v="Taxi gare pour le restaurant gaspard"/>
    <x v="0"/>
    <x v="3"/>
    <m/>
    <n v="1500"/>
    <n v="2542313.0812999997"/>
    <s v="i55s"/>
    <s v="Décharge"/>
    <x v="3"/>
    <s v="CONGO"/>
    <s v="ɣ"/>
  </r>
  <r>
    <d v="2016-12-04T00:00:00"/>
    <s v="Achat nourritue et boisson "/>
    <x v="11"/>
    <x v="3"/>
    <m/>
    <n v="7500"/>
    <n v="2534813.0812999997"/>
    <s v="i55s"/>
    <s v="Décharge"/>
    <x v="5"/>
    <s v="CONGO"/>
    <s v="ɣ"/>
  </r>
  <r>
    <d v="2016-12-04T00:00:00"/>
    <s v="Frais d' hôtel 1 nuitée pendant la mission à PNR"/>
    <x v="3"/>
    <x v="3"/>
    <m/>
    <n v="15000"/>
    <n v="2519813.0812999997"/>
    <s v="i55s"/>
    <s v="Décharge"/>
    <x v="3"/>
    <s v="CONGO"/>
    <s v="ɣ"/>
  </r>
  <r>
    <d v="2016-12-05T00:00:00"/>
    <s v="Gamboma/Ngobana; allez-Retour"/>
    <x v="0"/>
    <x v="3"/>
    <m/>
    <n v="5000"/>
    <n v="2514813.0812999997"/>
    <s v="i73x"/>
    <s v="Décharge"/>
    <x v="5"/>
    <s v="CONGO"/>
    <s v="ɣ"/>
  </r>
  <r>
    <d v="2016-12-05T00:00:00"/>
    <s v="Taxi:bureau-AE pour légaliser la lettre de Luc et retour"/>
    <x v="0"/>
    <x v="1"/>
    <m/>
    <n v="1400"/>
    <n v="2513413.0812999997"/>
    <s v="Mésange"/>
    <s v="décharge"/>
    <x v="5"/>
    <s v="CONGO"/>
    <s v="ɤ"/>
  </r>
  <r>
    <d v="2016-12-05T00:00:00"/>
    <s v="Frais légalisation de la lettre d'invitation de Luc"/>
    <x v="12"/>
    <x v="1"/>
    <m/>
    <n v="2500"/>
    <n v="2510913.0812999997"/>
    <s v="Mésange"/>
    <n v="17213"/>
    <x v="3"/>
    <s v="CONGO"/>
    <s v="o"/>
  </r>
  <r>
    <d v="2016-12-05T00:00:00"/>
    <s v="Taxi:bureau-aéroprot et retour"/>
    <x v="0"/>
    <x v="1"/>
    <m/>
    <n v="2000"/>
    <n v="2508913.0812999997"/>
    <s v="Mésange"/>
    <s v="décharge"/>
    <x v="5"/>
    <s v="CONGO"/>
    <s v="ɤ"/>
  </r>
  <r>
    <d v="2016-12-05T00:00:00"/>
    <s v="Billet d'avion BZV-OUESSO"/>
    <x v="1"/>
    <x v="1"/>
    <m/>
    <n v="61000"/>
    <n v="2447913.0812999997"/>
    <s v="Mésange"/>
    <s v="Oui"/>
    <x v="2"/>
    <s v="CONGO"/>
    <s v="o"/>
  </r>
  <r>
    <d v="2016-12-05T00:00:00"/>
    <s v="Achat bière + Transport (Trust bulding avec Kamba, Koulou &amp; Zoeto)"/>
    <x v="11"/>
    <x v="3"/>
    <m/>
    <n v="10500"/>
    <n v="2437413.0812999997"/>
    <s v="i23c"/>
    <s v="Décharge"/>
    <x v="5"/>
    <s v="CONGO"/>
    <s v="ɣ"/>
  </r>
  <r>
    <d v="2016-12-05T00:00:00"/>
    <s v="Taxi Hôtel-Marché Edith-SCLOG-Grand Marché-Hôtel"/>
    <x v="0"/>
    <x v="3"/>
    <m/>
    <n v="2500"/>
    <n v="2434913.0812999997"/>
    <s v="i23c"/>
    <s v="Décharge"/>
    <x v="3"/>
    <s v="CONGO"/>
    <s v="ɣ"/>
  </r>
  <r>
    <d v="2016-12-05T00:00:00"/>
    <s v="Taxi Hôtel-Gare routière Océan du nord-Hôtel (Achat billet retour à Brazza)"/>
    <x v="0"/>
    <x v="3"/>
    <m/>
    <n v="1000"/>
    <n v="2433913.0812999997"/>
    <s v="i23c"/>
    <s v="Décharge"/>
    <x v="3"/>
    <s v="CONGO"/>
    <s v="ɣ"/>
  </r>
  <r>
    <d v="2016-12-05T00:00:00"/>
    <s v="Taxi à BZV, domicile-aéroport pour aller à Pointe Noire"/>
    <x v="0"/>
    <x v="1"/>
    <m/>
    <n v="1000"/>
    <n v="2432913.0812999997"/>
    <s v="Herick"/>
    <s v="Décharge"/>
    <x v="3"/>
    <s v="CONGO"/>
    <s v="ɤ"/>
  </r>
  <r>
    <d v="2016-12-05T00:00:00"/>
    <s v="Taxi à Pointe Noire, Aéroport-hôtel"/>
    <x v="0"/>
    <x v="1"/>
    <m/>
    <n v="1000"/>
    <n v="2431913.0812999997"/>
    <s v="Herick"/>
    <s v="Décharge"/>
    <x v="3"/>
    <s v="CONGO"/>
    <s v="ɤ"/>
  </r>
  <r>
    <d v="2016-12-05T00:00:00"/>
    <s v="Taxi Hôtel-tribunal-hôtel, pour rencontrer le PR au sujet des cas Massouémé et Bopoma"/>
    <x v="0"/>
    <x v="1"/>
    <m/>
    <n v="2000"/>
    <n v="2429913.0812999997"/>
    <s v="Herick"/>
    <s v="Décharge"/>
    <x v="3"/>
    <s v="CONGO"/>
    <s v="ɤ"/>
  </r>
  <r>
    <d v="2016-12-05T00:00:00"/>
    <s v="Food allowance à PN pour un jour par Hérick, du 05 au 24 décembre"/>
    <x v="3"/>
    <x v="1"/>
    <m/>
    <n v="100000"/>
    <n v="2329913.0812999997"/>
    <s v="Herick"/>
    <s v="Décharge"/>
    <x v="5"/>
    <s v="CONGO"/>
    <s v="ɤ"/>
  </r>
  <r>
    <d v="2016-12-05T00:00:00"/>
    <s v="Frais d'hôtel pour la nuitée du 05 au 06"/>
    <x v="3"/>
    <x v="1"/>
    <m/>
    <n v="15000"/>
    <n v="2314913.0812999997"/>
    <s v="Herick"/>
    <n v="588"/>
    <x v="5"/>
    <s v="CONGO"/>
    <s v="o"/>
  </r>
  <r>
    <d v="2016-12-05T00:00:00"/>
    <s v="Frais d' hôtel 1 nuitée pendant la mission à PNR"/>
    <x v="3"/>
    <x v="3"/>
    <m/>
    <n v="15000"/>
    <n v="2299913.0812999997"/>
    <s v="i55s"/>
    <s v="Décharge"/>
    <x v="3"/>
    <s v="CONGO"/>
    <s v="ɣ"/>
  </r>
  <r>
    <d v="2016-12-05T00:00:00"/>
    <s v="Taxi domicile-bureau"/>
    <x v="0"/>
    <x v="1"/>
    <m/>
    <n v="1000"/>
    <n v="2298913.0812999997"/>
    <s v="Jahima"/>
    <s v="decharge"/>
    <x v="3"/>
    <s v="CONGO"/>
    <s v="ɣ"/>
  </r>
  <r>
    <d v="2016-12-05T00:00:00"/>
    <s v="Taxi bureau-domicile"/>
    <x v="0"/>
    <x v="1"/>
    <m/>
    <n v="1000"/>
    <n v="2297913.0812999997"/>
    <s v="Jahima"/>
    <s v="decharge"/>
    <x v="3"/>
    <s v="CONGO"/>
    <s v="ɣ"/>
  </r>
  <r>
    <d v="2016-12-05T00:00:00"/>
    <s v="Taxis Maison-Bureau/Bureau- Maison"/>
    <x v="0"/>
    <x v="0"/>
    <m/>
    <n v="2500"/>
    <n v="2295413.0812999997"/>
    <s v="Mavy"/>
    <s v="Décharge"/>
    <x v="1"/>
    <s v="CONGO"/>
    <s v="ɣ"/>
  </r>
  <r>
    <d v="2016-12-05T00:00:00"/>
    <s v="Food Allowance pendant la pause"/>
    <x v="8"/>
    <x v="0"/>
    <m/>
    <n v="1500"/>
    <n v="2293913.0812999997"/>
    <s v="Mavy"/>
    <s v="Décharge"/>
    <x v="3"/>
    <s v="CONGO"/>
    <s v="ɣ"/>
  </r>
  <r>
    <d v="2016-12-05T00:00:00"/>
    <s v="Taxi office &gt; PALAIS DE JUSTICE &gt; Office"/>
    <x v="0"/>
    <x v="0"/>
    <m/>
    <n v="2000"/>
    <n v="2291913.0812999997"/>
    <s v="Perrine Odier"/>
    <s v="Décharge"/>
    <x v="5"/>
    <s v="CONGO"/>
    <s v="ɣ"/>
  </r>
  <r>
    <d v="2016-12-06T00:00:00"/>
    <s v="Gamboma/ngandzion;aller-Retour"/>
    <x v="0"/>
    <x v="3"/>
    <m/>
    <n v="5000"/>
    <n v="2286913.0812999997"/>
    <s v="i73x"/>
    <s v="Décharge"/>
    <x v="5"/>
    <s v="CONGO"/>
    <s v="ɣ"/>
  </r>
  <r>
    <d v="2016-12-06T00:00:00"/>
    <s v="Taxi: maison-parquet pour suivre le courrier deposé par perrine"/>
    <x v="0"/>
    <x v="1"/>
    <m/>
    <n v="1000"/>
    <n v="2285913.0812999997"/>
    <s v="Mésange"/>
    <s v="décharge"/>
    <x v="5"/>
    <s v="CONGO"/>
    <s v="ɤ"/>
  </r>
  <r>
    <d v="2016-12-06T00:00:00"/>
    <s v="Taxi: parquet-bureau"/>
    <x v="0"/>
    <x v="1"/>
    <m/>
    <n v="1000"/>
    <n v="2284913.0812999997"/>
    <s v="Mésange"/>
    <s v="décharge"/>
    <x v="5"/>
    <s v="CONGO"/>
    <s v="ɤ"/>
  </r>
  <r>
    <d v="2016-12-06T00:00:00"/>
    <s v="Taxi: bureau-ministère de la justice pour voir le DCAB"/>
    <x v="0"/>
    <x v="1"/>
    <m/>
    <n v="1000"/>
    <n v="2283913.0812999997"/>
    <s v="Mésange"/>
    <s v="décharge"/>
    <x v="5"/>
    <s v="CONGO"/>
    <s v="ɤ"/>
  </r>
  <r>
    <d v="2016-12-06T00:00:00"/>
    <s v="Achat billet Oyo-Brazzaville"/>
    <x v="0"/>
    <x v="3"/>
    <m/>
    <n v="6000"/>
    <n v="2277913.0812999997"/>
    <s v="i23c"/>
    <s v="6565---3"/>
    <x v="3"/>
    <s v="CONGO"/>
    <s v="o"/>
  </r>
  <r>
    <d v="2016-12-06T00:00:00"/>
    <s v="Paiement Hôtel (3 nuitées du 03 au 06/12 à l'hôtel ECODIS à Oyo)"/>
    <x v="3"/>
    <x v="3"/>
    <m/>
    <n v="45000"/>
    <n v="2232913.0812999997"/>
    <s v="i23c"/>
    <n v="37"/>
    <x v="2"/>
    <s v="CONGO"/>
    <s v="o"/>
  </r>
  <r>
    <d v="2016-12-06T00:00:00"/>
    <s v="Taxi Hôtel-Gare Océan du nord (Départ de Oyo)"/>
    <x v="0"/>
    <x v="3"/>
    <m/>
    <n v="500"/>
    <n v="2232413.0812999997"/>
    <s v="i23c"/>
    <s v="Décharge"/>
    <x v="3"/>
    <s v="CONGO"/>
    <s v="ɣ"/>
  </r>
  <r>
    <d v="2016-12-06T00:00:00"/>
    <s v="Taxi Gare Océan du nord Brvlle-Burau-Poto-poto"/>
    <x v="0"/>
    <x v="3"/>
    <m/>
    <n v="2500"/>
    <n v="2229913.0812999997"/>
    <s v="i23c"/>
    <s v="Décharge"/>
    <x v="3"/>
    <s v="CONGO"/>
    <s v="ɣ"/>
  </r>
  <r>
    <d v="2016-12-06T00:00:00"/>
    <s v="Repas durant la mission du 30/11 au 06/12/2016"/>
    <x v="3"/>
    <x v="3"/>
    <m/>
    <n v="35000"/>
    <n v="2194913.0812999997"/>
    <s v="i23c"/>
    <s v="Décharge"/>
    <x v="2"/>
    <s v="CONGO"/>
    <s v="ɣ"/>
  </r>
  <r>
    <d v="2016-12-06T00:00:00"/>
    <s v="Taxi Poto-poto-Bureau-Poto-poto (Dépôt du modem pour l'opération de Pointe-Noire)"/>
    <x v="0"/>
    <x v="3"/>
    <m/>
    <n v="2000"/>
    <n v="2192913.0812999997"/>
    <s v="i23c"/>
    <s v="Décharge"/>
    <x v="3"/>
    <s v="CONGO"/>
    <s v="ɣ"/>
  </r>
  <r>
    <d v="2016-12-06T00:00:00"/>
    <s v="Taxi Bureau-Ministère de la justice "/>
    <x v="0"/>
    <x v="4"/>
    <m/>
    <n v="1000"/>
    <n v="2191913.0812999997"/>
    <s v="Evariste"/>
    <s v="Décharge"/>
    <x v="3"/>
    <s v="CONGO"/>
    <s v="ɤ"/>
  </r>
  <r>
    <d v="2016-12-06T00:00:00"/>
    <s v="Taxi Ministère de la justice - Bureau"/>
    <x v="0"/>
    <x v="4"/>
    <m/>
    <n v="1000"/>
    <n v="2190913.0812999997"/>
    <s v="Evariste"/>
    <s v="Décharge"/>
    <x v="3"/>
    <s v="CONGO"/>
    <s v="ɤ"/>
  </r>
  <r>
    <d v="2016-12-06T00:00:00"/>
    <s v="Taxi Bureau-Aéroport Maya Maya"/>
    <x v="0"/>
    <x v="4"/>
    <m/>
    <n v="1000"/>
    <n v="2189913.0812999997"/>
    <s v="Evariste"/>
    <s v="Décharge"/>
    <x v="3"/>
    <s v="CONGO"/>
    <s v="ɤ"/>
  </r>
  <r>
    <d v="2016-12-06T00:00:00"/>
    <s v="Taxi Aéroport Maya Maya-Bureau"/>
    <x v="0"/>
    <x v="4"/>
    <m/>
    <n v="1000"/>
    <n v="2188913.0812999997"/>
    <s v="Evariste"/>
    <s v="Décharge"/>
    <x v="3"/>
    <s v="CONGO"/>
    <s v="ɤ"/>
  </r>
  <r>
    <d v="2016-12-06T00:00:00"/>
    <s v="Taxi,à Pointe Noire, hôtel-tribunal, pour suivre le délibéré du cas bopoma et mbopéla"/>
    <x v="0"/>
    <x v="1"/>
    <m/>
    <n v="1000"/>
    <n v="2187913.0812999997"/>
    <s v="Herick"/>
    <s v="Décharge"/>
    <x v="3"/>
    <s v="CONGO"/>
    <s v="ɤ"/>
  </r>
  <r>
    <d v="2016-12-06T00:00:00"/>
    <s v="Taxi à Pointe Noire, tribunal-maison d'arrêt-tribunal pour la visite geôle"/>
    <x v="0"/>
    <x v="1"/>
    <m/>
    <n v="2000"/>
    <n v="2185913.0812999997"/>
    <s v="Herick"/>
    <s v="Décharge"/>
    <x v="3"/>
    <s v="CONGO"/>
    <s v="ɤ"/>
  </r>
  <r>
    <d v="2016-12-06T00:00:00"/>
    <s v="Taxi à Pointe Noire, Tribunal -hôtel"/>
    <x v="0"/>
    <x v="1"/>
    <m/>
    <n v="1000"/>
    <n v="2184913.0812999997"/>
    <s v="Herick"/>
    <s v="Décharge"/>
    <x v="3"/>
    <s v="CONGO"/>
    <s v="ɤ"/>
  </r>
  <r>
    <d v="2016-12-06T00:00:00"/>
    <s v="Taxi à Pointe Noire, hôtel-la citronnelle-quartier rex-hôtel pour rencontrer i55s et faire la localisation du lieu de l'oprération"/>
    <x v="0"/>
    <x v="1"/>
    <m/>
    <n v="3500"/>
    <n v="2181413.0812999997"/>
    <s v="Herick"/>
    <s v="Décharge"/>
    <x v="3"/>
    <s v="CONGO"/>
    <s v="ɤ"/>
  </r>
  <r>
    <d v="2016-12-06T00:00:00"/>
    <s v="Jus et chaussants à la citronnelle avec i55s à Pointe-Noire"/>
    <x v="11"/>
    <x v="1"/>
    <m/>
    <n v="2000"/>
    <n v="2179413.0812999997"/>
    <s v="Herick"/>
    <s v="Décharge"/>
    <x v="5"/>
    <s v="CONGO"/>
    <s v="ɤ"/>
  </r>
  <r>
    <d v="2016-12-06T00:00:00"/>
    <s v="Frais d'hôtel pour la nuitée du 06 au 07 décembre"/>
    <x v="3"/>
    <x v="1"/>
    <m/>
    <n v="15000"/>
    <n v="2164413.0812999997"/>
    <s v="Herick"/>
    <n v="589"/>
    <x v="5"/>
    <s v="CONGO"/>
    <s v="o"/>
  </r>
  <r>
    <d v="2016-12-06T00:00:00"/>
    <s v="Achat Billet d’ avion Pointe noire Brazzaville i55s"/>
    <x v="1"/>
    <x v="3"/>
    <m/>
    <n v="34000"/>
    <n v="2130413.0812999997"/>
    <s v="i55s"/>
    <n v="255618"/>
    <x v="5"/>
    <s v="CONGO"/>
    <s v="o"/>
  </r>
  <r>
    <d v="2016-12-06T00:00:00"/>
    <s v="Achat d'un Timbre mission PNR i55s"/>
    <x v="12"/>
    <x v="3"/>
    <m/>
    <n v="1000"/>
    <n v="2129413.0812999997"/>
    <s v="i55s"/>
    <s v="Oui"/>
    <x v="5"/>
    <s v="CONGO"/>
    <s v="o"/>
  </r>
  <r>
    <d v="2016-12-06T00:00:00"/>
    <s v="Frais d' hôtel 1 nuitée pendant la mission à PNR"/>
    <x v="3"/>
    <x v="3"/>
    <m/>
    <n v="15000"/>
    <n v="2114413.0812999997"/>
    <s v="i55s"/>
    <s v="Décharge"/>
    <x v="3"/>
    <s v="CONGO"/>
    <s v="ɣ"/>
  </r>
  <r>
    <d v="2016-12-06T00:00:00"/>
    <s v="Taxi domicile-bureau"/>
    <x v="0"/>
    <x v="1"/>
    <m/>
    <n v="1000"/>
    <n v="2113413.0812999997"/>
    <s v="Jahima"/>
    <s v="decharge"/>
    <x v="3"/>
    <s v="CONGO"/>
    <s v="ɣ"/>
  </r>
  <r>
    <d v="2016-12-06T00:00:00"/>
    <s v="Taxi bureau-domicile"/>
    <x v="0"/>
    <x v="1"/>
    <m/>
    <n v="1000"/>
    <n v="2112413.0812999997"/>
    <s v="Jahima"/>
    <s v="decharge"/>
    <x v="3"/>
    <s v="CONGO"/>
    <s v="ɣ"/>
  </r>
  <r>
    <d v="2016-12-06T00:00:00"/>
    <s v="Taxis Maison-Bureau/Bureau- Maison"/>
    <x v="0"/>
    <x v="0"/>
    <m/>
    <n v="2500"/>
    <n v="2109913.0812999997"/>
    <s v="Mavy"/>
    <s v="Décharge"/>
    <x v="1"/>
    <s v="CONGO"/>
    <s v="ɣ"/>
  </r>
  <r>
    <d v="2016-12-06T00:00:00"/>
    <s v="Food Allowance pendant la pause"/>
    <x v="8"/>
    <x v="0"/>
    <m/>
    <n v="1500"/>
    <n v="2108413.0812999997"/>
    <s v="Mavy"/>
    <s v="Décharge"/>
    <x v="3"/>
    <s v="CONGO"/>
    <s v="ɣ"/>
  </r>
  <r>
    <d v="2016-12-06T00:00:00"/>
    <s v="Indemnité prestation -Novembre 2016/Odile"/>
    <x v="13"/>
    <x v="2"/>
    <m/>
    <n v="45000"/>
    <n v="2063413.0812999997"/>
    <s v="Mavy"/>
    <n v="277"/>
    <x v="1"/>
    <s v="CONGO"/>
    <s v="o"/>
  </r>
  <r>
    <d v="2016-12-06T00:00:00"/>
    <s v="Groupe Charden Farell: envoi fonds mission à Hérick "/>
    <x v="4"/>
    <x v="2"/>
    <m/>
    <n v="4400"/>
    <n v="2059013.0812999997"/>
    <s v="Mavy"/>
    <s v="64/GCF"/>
    <x v="3"/>
    <s v="CONGO"/>
    <s v="o"/>
  </r>
  <r>
    <d v="2016-12-06T00:00:00"/>
    <s v="Groupe Charden Farell: envoi fonds mission i55c "/>
    <x v="4"/>
    <x v="2"/>
    <m/>
    <n v="1200"/>
    <n v="2057813.0812999997"/>
    <s v="Mavy"/>
    <s v="65/GCF"/>
    <x v="3"/>
    <s v="CONGO"/>
    <s v="o"/>
  </r>
  <r>
    <d v="2016-12-06T00:00:00"/>
    <s v="Honoraires de consultions Novembre 2016-i23c"/>
    <x v="13"/>
    <x v="2"/>
    <m/>
    <n v="180000"/>
    <n v="1877813.0812999997"/>
    <s v="Mavy"/>
    <s v=".04/2016"/>
    <x v="5"/>
    <s v="CONGO"/>
    <s v="o"/>
  </r>
  <r>
    <d v="2016-12-06T00:00:00"/>
    <s v="Taxi Aller-Retour au service d'immigration pour recuperer la lettre d'invitation de Mr Luc"/>
    <x v="0"/>
    <x v="0"/>
    <m/>
    <n v="1000"/>
    <n v="1876813.0812999997"/>
    <s v="Mavy"/>
    <s v="Décharge"/>
    <x v="1"/>
    <s v="CONGO"/>
    <s v="ɣ"/>
  </r>
  <r>
    <d v="2016-12-06T00:00:00"/>
    <s v="Achat cartouches d'encre"/>
    <x v="6"/>
    <x v="2"/>
    <m/>
    <n v="15000"/>
    <n v="1861813.0812999997"/>
    <s v="Mavy"/>
    <s v="Oui"/>
    <x v="3"/>
    <s v="CONGO"/>
    <s v="o"/>
  </r>
  <r>
    <d v="2016-12-07T00:00:00"/>
    <s v="Chambre d' hôtel/keni palace 7 nuitées"/>
    <x v="3"/>
    <x v="3"/>
    <m/>
    <n v="105000"/>
    <n v="1756813.0812999997"/>
    <s v="i73x"/>
    <n v="28"/>
    <x v="2"/>
    <s v="CONGO"/>
    <s v="o"/>
  </r>
  <r>
    <d v="2016-12-07T00:00:00"/>
    <s v="Billet de bus/Gamboma -Brazzaville"/>
    <x v="0"/>
    <x v="3"/>
    <m/>
    <n v="5000"/>
    <n v="1751813.0812999997"/>
    <s v="i73x"/>
    <s v="Décharge"/>
    <x v="5"/>
    <s v="CONGO"/>
    <s v="ɣ"/>
  </r>
  <r>
    <d v="2016-12-07T00:00:00"/>
    <s v="Taxi Mikalou/ Bureau"/>
    <x v="0"/>
    <x v="3"/>
    <m/>
    <n v="1500"/>
    <n v="1750313.0812999997"/>
    <s v="i73x"/>
    <s v="Décharge"/>
    <x v="5"/>
    <s v="CONGO"/>
    <s v="ɣ"/>
  </r>
  <r>
    <d v="2016-12-07T00:00:00"/>
    <s v="Taxi Bureau /Maison"/>
    <x v="0"/>
    <x v="3"/>
    <m/>
    <n v="2000"/>
    <n v="1748313.0812999997"/>
    <s v="i73x"/>
    <s v="Décharge"/>
    <x v="5"/>
    <s v="CONGO"/>
    <s v="ɣ"/>
  </r>
  <r>
    <d v="2016-12-07T00:00:00"/>
    <s v="Taxi: maison-aéroport pour voyage sur ouesso"/>
    <x v="0"/>
    <x v="1"/>
    <m/>
    <n v="1000"/>
    <n v="1747313.0812999997"/>
    <s v="Mésange"/>
    <s v="décharge"/>
    <x v="5"/>
    <s v="CONGO"/>
    <s v="ɤ"/>
  </r>
  <r>
    <d v="2016-12-07T00:00:00"/>
    <s v="Ration journalière à Ouesso-Mésange"/>
    <x v="3"/>
    <x v="1"/>
    <m/>
    <n v="5000"/>
    <n v="1742313.0812999997"/>
    <s v="Mésange"/>
    <s v="Décharge"/>
    <x v="2"/>
    <s v="CONGO"/>
    <s v="ɤ"/>
  </r>
  <r>
    <d v="2016-12-07T00:00:00"/>
    <s v="Taxi: Aéroport ouesso-hotel"/>
    <x v="0"/>
    <x v="1"/>
    <m/>
    <n v="500"/>
    <n v="1741813.0812999997"/>
    <s v="Mésange"/>
    <s v="décharge"/>
    <x v="5"/>
    <s v="CONGO"/>
    <s v="ɤ"/>
  </r>
  <r>
    <d v="2016-12-07T00:00:00"/>
    <s v="Taxi: hôtel-parquet,maison-d'arret marché,marché-eglise,eglise-hôtel"/>
    <x v="0"/>
    <x v="1"/>
    <m/>
    <n v="1750"/>
    <n v="1740063.0812999997"/>
    <s v="Mésange"/>
    <s v="décharge"/>
    <x v="5"/>
    <s v="CONGO"/>
    <s v="ɤ"/>
  </r>
  <r>
    <d v="2016-12-07T00:00:00"/>
    <s v="Taxi à Pointe Noire, hôtel-grand marché pouur faire la prospection du lieu de l'opération"/>
    <x v="0"/>
    <x v="1"/>
    <m/>
    <n v="1000"/>
    <n v="1739063.0812999997"/>
    <s v="Herick"/>
    <s v="Décharge"/>
    <x v="3"/>
    <s v="CONGO"/>
    <s v="ɤ"/>
  </r>
  <r>
    <d v="2016-12-07T00:00:00"/>
    <s v="Taxi à Pointe Noire, grand marché-hôtel"/>
    <x v="0"/>
    <x v="1"/>
    <m/>
    <n v="1000"/>
    <n v="1738063.0812999997"/>
    <s v="Herick"/>
    <s v="Décharge"/>
    <x v="3"/>
    <s v="CONGO"/>
    <s v="ɤ"/>
  </r>
  <r>
    <d v="2016-12-07T00:00:00"/>
    <s v="Food allowance pour un jour à Pointe Noire par Herick"/>
    <x v="3"/>
    <x v="1"/>
    <m/>
    <n v="5000"/>
    <n v="1733063.0812999997"/>
    <s v="Herick"/>
    <s v="Décharge"/>
    <x v="5"/>
    <s v="CONGO"/>
    <s v="ɤ"/>
  </r>
  <r>
    <d v="2016-12-07T00:00:00"/>
    <s v="Taxi à Pointe Noire, gendarmerie-hôtel de i55s pour opérer"/>
    <x v="0"/>
    <x v="1"/>
    <m/>
    <n v="1000"/>
    <n v="1732063.0812999997"/>
    <s v="Herick"/>
    <s v="Décharge"/>
    <x v="3"/>
    <s v="CONGO"/>
    <s v="ɤ"/>
  </r>
  <r>
    <d v="2016-12-07T00:00:00"/>
    <s v="Boissons avec les gendarmes dans la planque à Pointe-Noire"/>
    <x v="11"/>
    <x v="1"/>
    <m/>
    <n v="2000"/>
    <n v="1730063.0812999997"/>
    <s v="Herick"/>
    <s v="Décharge"/>
    <x v="5"/>
    <s v="CONGO"/>
    <s v="ɤ"/>
  </r>
  <r>
    <d v="2016-12-07T00:00:00"/>
    <s v="Taxi à Pointe Noire, hôtel de i55s-Gendarmerie(après l'opération)"/>
    <x v="0"/>
    <x v="1"/>
    <m/>
    <n v="1000"/>
    <n v="1729063.0812999997"/>
    <s v="Herick"/>
    <s v="Décharge"/>
    <x v="3"/>
    <s v="CONGO"/>
    <s v="ɤ"/>
  </r>
  <r>
    <d v="2016-12-07T00:00:00"/>
    <s v="Taxi à Pointe Noire, Gendarmerie-point de repère-gendarmerie, pour arrêter un quatrième traf"/>
    <x v="0"/>
    <x v="1"/>
    <m/>
    <n v="4000"/>
    <n v="1725063.0812999997"/>
    <s v="Herick"/>
    <s v="Décharge"/>
    <x v="3"/>
    <s v="CONGO"/>
    <s v="ɤ"/>
  </r>
  <r>
    <d v="2016-12-07T00:00:00"/>
    <s v="Frais d' hôtel 1 nuitée pendant la mission à PNR"/>
    <x v="3"/>
    <x v="3"/>
    <m/>
    <n v="15000"/>
    <n v="1710063.0812999997"/>
    <s v="i55s"/>
    <s v="Décharge"/>
    <x v="3"/>
    <s v="CONGO"/>
    <s v="ɣ"/>
  </r>
  <r>
    <d v="2016-12-07T00:00:00"/>
    <s v="Food allowance du  07 au 08 décembre 2016 i55s à PNR"/>
    <x v="3"/>
    <x v="3"/>
    <m/>
    <n v="10000"/>
    <n v="1700063.0812999997"/>
    <s v="i55s"/>
    <s v="Décharge"/>
    <x v="3"/>
    <s v="CONGO"/>
    <s v="ɣ"/>
  </r>
  <r>
    <d v="2016-12-07T00:00:00"/>
    <s v="Taxi avant et apres operation de pointe noire"/>
    <x v="0"/>
    <x v="3"/>
    <m/>
    <n v="8000"/>
    <n v="1692063.0812999997"/>
    <s v="i55s"/>
    <s v="Décharge"/>
    <x v="3"/>
    <s v="CONGO"/>
    <s v="ɣ"/>
  </r>
  <r>
    <d v="2016-12-07T00:00:00"/>
    <s v="Achat boisson avec les cibles  "/>
    <x v="11"/>
    <x v="3"/>
    <m/>
    <n v="6500"/>
    <n v="1685563.0812999997"/>
    <s v="i55s"/>
    <s v="Décharge"/>
    <x v="5"/>
    <s v="CONGO"/>
    <s v="ɣ"/>
  </r>
  <r>
    <d v="2016-12-07T00:00:00"/>
    <s v="Taxi domicile-bureau"/>
    <x v="0"/>
    <x v="1"/>
    <m/>
    <n v="1000"/>
    <n v="1684563.0812999997"/>
    <s v="Jahima"/>
    <s v="decharge"/>
    <x v="3"/>
    <s v="CONGO"/>
    <s v="ɣ"/>
  </r>
  <r>
    <d v="2016-12-07T00:00:00"/>
    <s v="Taxi Bureau-agence de voyage"/>
    <x v="0"/>
    <x v="1"/>
    <m/>
    <n v="1000"/>
    <n v="1683563.0812999997"/>
    <s v="Jahima"/>
    <s v="decharge"/>
    <x v="3"/>
    <s v="CONGO"/>
    <s v="ɣ"/>
  </r>
  <r>
    <d v="2016-12-07T00:00:00"/>
    <s v="Taxi agence de voyage-bureau"/>
    <x v="0"/>
    <x v="1"/>
    <m/>
    <n v="1000"/>
    <n v="1682563.0812999997"/>
    <s v="Jahima"/>
    <s v="decharge"/>
    <x v="3"/>
    <s v="CONGO"/>
    <s v="ɣ"/>
  </r>
  <r>
    <d v="2016-12-07T00:00:00"/>
    <s v="Taxis Maison-Bureau/Bureau- Maison"/>
    <x v="0"/>
    <x v="0"/>
    <m/>
    <n v="2500"/>
    <n v="1680063.0812999997"/>
    <s v="Mavy"/>
    <s v="Décharge"/>
    <x v="1"/>
    <s v="CONGO"/>
    <s v="ɣ"/>
  </r>
  <r>
    <d v="2016-12-07T00:00:00"/>
    <s v="Food Allowance pendant la pause"/>
    <x v="8"/>
    <x v="0"/>
    <m/>
    <n v="1500"/>
    <n v="1678563.0812999997"/>
    <s v="Mavy"/>
    <s v="Décharge"/>
    <x v="3"/>
    <s v="CONGO"/>
    <s v="ɣ"/>
  </r>
  <r>
    <d v="2016-12-07T00:00:00"/>
    <s v="Groupe Charden Farell: envoi fonds mission Mésange"/>
    <x v="4"/>
    <x v="2"/>
    <m/>
    <n v="4240"/>
    <n v="1674323.0812999997"/>
    <s v="Mavy"/>
    <s v="198/GCF"/>
    <x v="3"/>
    <s v="CONGO"/>
    <s v="o"/>
  </r>
  <r>
    <d v="2016-12-07T00:00:00"/>
    <s v="Taxis Mayanga-Bureau pour recuperer l'ordinateur à remettre à Jahima"/>
    <x v="0"/>
    <x v="0"/>
    <m/>
    <n v="3500"/>
    <n v="1670823.0812999997"/>
    <s v="Mavy"/>
    <s v="Décharge"/>
    <x v="1"/>
    <s v="CONGO"/>
    <s v="ɣ"/>
  </r>
  <r>
    <d v="2016-12-07T00:00:00"/>
    <s v="Taxi Bureau-Maison Jahima"/>
    <x v="0"/>
    <x v="0"/>
    <m/>
    <n v="1500"/>
    <n v="1669323.0812999997"/>
    <s v="Mavy"/>
    <s v="Décharge"/>
    <x v="1"/>
    <s v="CONGO"/>
    <s v="ɣ"/>
  </r>
  <r>
    <d v="2016-12-07T00:00:00"/>
    <s v="Taxi domicile Jahima-Mayanga"/>
    <x v="0"/>
    <x v="0"/>
    <m/>
    <n v="2500"/>
    <n v="1666823.0812999997"/>
    <s v="Mavy"/>
    <s v="Décharge"/>
    <x v="1"/>
    <s v="CONGO"/>
    <s v="ɣ"/>
  </r>
  <r>
    <d v="2016-12-07T00:00:00"/>
    <s v="Achat billet d'avion Brazzaville/ PNR"/>
    <x v="1"/>
    <x v="7"/>
    <m/>
    <n v="42850"/>
    <n v="1623973.0812999997"/>
    <s v="Perrine Odier"/>
    <n v="22311"/>
    <x v="3"/>
    <s v="CONGO"/>
    <s v="o"/>
  </r>
  <r>
    <d v="2016-12-07T00:00:00"/>
    <s v="BONUS GENDARMERIE (équipe de 13 gendarmes à Pointe-Noire)"/>
    <x v="10"/>
    <x v="7"/>
    <m/>
    <n v="170000"/>
    <n v="1453973.0812999997"/>
    <s v="Perrine Odier"/>
    <s v="oui"/>
    <x v="2"/>
    <s v="CONGO"/>
    <s v="o"/>
  </r>
  <r>
    <d v="2016-12-07T00:00:00"/>
    <s v="Carburant gendarmerie Pointe-Noire (déplacement à la frontière du Cabinda/Angola)"/>
    <x v="0"/>
    <x v="7"/>
    <m/>
    <n v="25000"/>
    <n v="1428973.0812999997"/>
    <s v="Perrine Odier"/>
    <s v="oui"/>
    <x v="5"/>
    <s v="CONGO"/>
    <s v="o"/>
  </r>
  <r>
    <d v="2016-12-07T00:00:00"/>
    <s v="Achat du billet d'avion Bzv-PNR Mission Jahima à Pnr"/>
    <x v="1"/>
    <x v="1"/>
    <m/>
    <n v="40000"/>
    <n v="1388973.0812999997"/>
    <s v="Jahima"/>
    <s v="X9J8T8"/>
    <x v="3"/>
    <s v="CONGO"/>
    <s v="o"/>
  </r>
  <r>
    <d v="2016-12-07T00:00:00"/>
    <s v="Frais d'hôtel pour la nuitée du 07 au 08 novembre"/>
    <x v="3"/>
    <x v="1"/>
    <m/>
    <n v="15000"/>
    <n v="1373973.0812999997"/>
    <s v="Herick"/>
    <n v="591"/>
    <x v="5"/>
    <s v="CONGO"/>
    <s v="o"/>
  </r>
  <r>
    <d v="2016-12-08T00:00:00"/>
    <s v="Crédit trafs impfondo/jp"/>
    <x v="11"/>
    <x v="3"/>
    <m/>
    <n v="1000"/>
    <n v="1372973.0812999997"/>
    <s v="i73x"/>
    <s v="Décharge"/>
    <x v="5"/>
    <s v="CONGO"/>
    <s v="ɣ"/>
  </r>
  <r>
    <d v="2016-12-08T00:00:00"/>
    <s v="Ration journalière à Ouesso-Mésange"/>
    <x v="3"/>
    <x v="1"/>
    <m/>
    <n v="5000"/>
    <n v="1367973.0812999997"/>
    <s v="Mésange"/>
    <s v="Décharge"/>
    <x v="2"/>
    <s v="CONGO"/>
    <s v="ɤ"/>
  </r>
  <r>
    <d v="2016-12-08T00:00:00"/>
    <s v="Taxi: hôtel-parquet,parquet-wcs,wcs-parquet"/>
    <x v="0"/>
    <x v="1"/>
    <m/>
    <n v="750"/>
    <n v="1367223.0812999997"/>
    <s v="Mésange"/>
    <s v="décharge"/>
    <x v="5"/>
    <s v="CONGO"/>
    <s v="ɤ"/>
  </r>
  <r>
    <d v="2016-12-08T00:00:00"/>
    <s v="Taxi: parquet-charden,charden-parquet,parquet-resturant,restaurant-marché,marché-hôtel"/>
    <x v="0"/>
    <x v="1"/>
    <m/>
    <n v="2000"/>
    <n v="1365223.0812999997"/>
    <s v="Mésange"/>
    <s v="décharge"/>
    <x v="5"/>
    <s v="CONGO"/>
    <s v="ɤ"/>
  </r>
  <r>
    <d v="2016-12-08T00:00:00"/>
    <s v="Taxi à Pointe Noire, Hôtel-gendarmerie pour faire le suivi juridique"/>
    <x v="0"/>
    <x v="1"/>
    <m/>
    <n v="1000"/>
    <n v="1364223.0812999997"/>
    <s v="Herick"/>
    <s v="Décharge"/>
    <x v="3"/>
    <s v="CONGO"/>
    <s v="ɤ"/>
  </r>
  <r>
    <d v="2016-12-08T00:00:00"/>
    <s v="Taxi Gendarmerie-prison-gendarmerie la visite geôle"/>
    <x v="0"/>
    <x v="1"/>
    <m/>
    <n v="2000"/>
    <n v="1362223.0812999997"/>
    <s v="Herick"/>
    <s v="Décharge"/>
    <x v="3"/>
    <s v="CONGO"/>
    <s v="ɤ"/>
  </r>
  <r>
    <d v="2016-12-08T00:00:00"/>
    <s v="Taxi à Pointe Noire des gendarmes qui ont exrait les détenus"/>
    <x v="0"/>
    <x v="1"/>
    <m/>
    <n v="1000"/>
    <n v="1361223.0812999997"/>
    <s v="Herick"/>
    <s v="Décharge"/>
    <x v="3"/>
    <s v="CONGO"/>
    <s v="ɤ"/>
  </r>
  <r>
    <d v="2016-12-08T00:00:00"/>
    <s v="Ration des 06 détenus de la prison de Pointe Noire"/>
    <x v="17"/>
    <x v="1"/>
    <m/>
    <n v="5100"/>
    <n v="1356123.0812999997"/>
    <s v="Herick"/>
    <s v="Décharge"/>
    <x v="3"/>
    <s v="CONGO"/>
    <s v="ɤ"/>
  </r>
  <r>
    <d v="2016-12-08T00:00:00"/>
    <s v="Taxi Gendarmerie-prison-Hôtel, pour déposer les détenus"/>
    <x v="0"/>
    <x v="1"/>
    <m/>
    <n v="2000"/>
    <n v="1354123.0812999997"/>
    <s v="Herick"/>
    <s v="Décharge"/>
    <x v="3"/>
    <s v="CONGO"/>
    <s v="ɤ"/>
  </r>
  <r>
    <d v="2016-12-08T00:00:00"/>
    <s v="Frais d'hôtel pour la nuitée du 08 au 09"/>
    <x v="3"/>
    <x v="1"/>
    <m/>
    <n v="15000"/>
    <n v="1339123.0812999997"/>
    <s v="Herick"/>
    <n v="593"/>
    <x v="5"/>
    <s v="CONGO"/>
    <s v="o"/>
  </r>
  <r>
    <d v="2016-12-08T00:00:00"/>
    <s v="Taxi hôtel Aeroport Pointe Noire "/>
    <x v="0"/>
    <x v="3"/>
    <m/>
    <n v="1000"/>
    <n v="1338123.0812999997"/>
    <s v="i55s"/>
    <s v="Décharge"/>
    <x v="3"/>
    <s v="CONGO"/>
    <s v="ɣ"/>
  </r>
  <r>
    <d v="2016-12-08T00:00:00"/>
    <s v="Taxi Aerport- Bureau"/>
    <x v="0"/>
    <x v="3"/>
    <m/>
    <n v="1000"/>
    <n v="1337123.0812999997"/>
    <s v="i55s"/>
    <s v="Décharge"/>
    <x v="3"/>
    <s v="CONGO"/>
    <s v="ɣ"/>
  </r>
  <r>
    <d v="2016-12-08T00:00:00"/>
    <s v="Taxi Bureau domicile Bureau pour prendre les justificatif comptable "/>
    <x v="0"/>
    <x v="3"/>
    <m/>
    <n v="2000"/>
    <n v="1335123.0812999997"/>
    <s v="i55s"/>
    <s v="Décharge"/>
    <x v="3"/>
    <s v="CONGO"/>
    <s v="ɣ"/>
  </r>
  <r>
    <d v="2016-12-08T00:00:00"/>
    <s v="Taxi agence de voyage-domicile"/>
    <x v="0"/>
    <x v="1"/>
    <m/>
    <n v="1500"/>
    <n v="1333623.0812999997"/>
    <s v="Jahima"/>
    <s v="decharge"/>
    <x v="3"/>
    <s v="CONGO"/>
    <s v="ɣ"/>
  </r>
  <r>
    <d v="2016-12-08T00:00:00"/>
    <s v="Taxi domicile-Aeroport"/>
    <x v="0"/>
    <x v="1"/>
    <m/>
    <n v="2000"/>
    <n v="1331623.0812999997"/>
    <s v="Jahima"/>
    <s v="decharge"/>
    <x v="3"/>
    <s v="CONGO"/>
    <s v="ɣ"/>
  </r>
  <r>
    <d v="2016-12-08T00:00:00"/>
    <s v="Taxi aeroport-Agence de voyage"/>
    <x v="0"/>
    <x v="1"/>
    <m/>
    <n v="1000"/>
    <n v="1330623.0812999997"/>
    <s v="Jahima"/>
    <s v="decharge"/>
    <x v="3"/>
    <s v="CONGO"/>
    <s v="ɣ"/>
  </r>
  <r>
    <d v="2016-12-08T00:00:00"/>
    <s v="Taxi agence de voyage-Aeroport"/>
    <x v="0"/>
    <x v="1"/>
    <m/>
    <n v="1000"/>
    <n v="1329623.0812999997"/>
    <s v="Jahima"/>
    <s v="decharge"/>
    <x v="3"/>
    <s v="CONGO"/>
    <s v="ɣ"/>
  </r>
  <r>
    <d v="2016-12-08T00:00:00"/>
    <s v="Taxi aeroport-région gendarmerie"/>
    <x v="0"/>
    <x v="1"/>
    <m/>
    <n v="1500"/>
    <n v="1328123.0812999997"/>
    <s v="Jahima"/>
    <s v="decharge"/>
    <x v="3"/>
    <s v="CONGO"/>
    <s v="ɣ"/>
  </r>
  <r>
    <d v="2016-12-08T00:00:00"/>
    <s v="Ration journaliere  à PNR"/>
    <x v="3"/>
    <x v="1"/>
    <m/>
    <n v="5000"/>
    <n v="1323123.0812999997"/>
    <s v="Jahima"/>
    <s v="decharge"/>
    <x v="3"/>
    <s v="CONGO"/>
    <s v="ɣ"/>
  </r>
  <r>
    <d v="2016-12-08T00:00:00"/>
    <s v="Taxis Maison-Bureau/Bureau- Maison"/>
    <x v="0"/>
    <x v="0"/>
    <m/>
    <n v="2500"/>
    <n v="1320623.0812999997"/>
    <s v="Mavy"/>
    <s v="Décharge"/>
    <x v="1"/>
    <s v="CONGO"/>
    <s v="ɣ"/>
  </r>
  <r>
    <d v="2016-12-08T00:00:00"/>
    <s v="Food Allowance pendant la pause"/>
    <x v="8"/>
    <x v="0"/>
    <m/>
    <n v="1500"/>
    <n v="1319123.0812999997"/>
    <s v="Mavy"/>
    <s v="Décharge"/>
    <x v="3"/>
    <s v="CONGO"/>
    <s v="ɣ"/>
  </r>
  <r>
    <d v="2016-12-08T00:00:00"/>
    <s v="Bonus opération Ivoire à Pointe Noire - i55s"/>
    <x v="10"/>
    <x v="3"/>
    <m/>
    <n v="80000"/>
    <n v="1239123.0812999997"/>
    <s v="Mavy"/>
    <n v="280"/>
    <x v="2"/>
    <s v="CONGO"/>
    <s v="o"/>
  </r>
  <r>
    <d v="2016-12-08T00:00:00"/>
    <s v="Hôtel 2 nuitées à Pnr pour  Perrine  "/>
    <x v="3"/>
    <x v="7"/>
    <m/>
    <n v="30000"/>
    <n v="1209123.0812999997"/>
    <s v="Perrine Odier"/>
    <n v="592"/>
    <x v="2"/>
    <s v="CONGO"/>
    <s v="o"/>
  </r>
  <r>
    <d v="2016-12-08T00:00:00"/>
    <s v="Hôtel 1 nuitée pour i55s "/>
    <x v="3"/>
    <x v="7"/>
    <m/>
    <n v="20000"/>
    <n v="1189123.0812999997"/>
    <s v="Perrine Odier"/>
    <n v="594"/>
    <x v="2"/>
    <s v="CONGO"/>
    <s v="o"/>
  </r>
  <r>
    <d v="2016-12-09T00:00:00"/>
    <s v="Taxi: hôtel-marché,marché-hôtel,hôtel-aéroport,aéroport-hôtel pour l'achat du billet,hôtel-parquet,parquet-hôtel,hôtel-aéroprt"/>
    <x v="0"/>
    <x v="1"/>
    <m/>
    <n v="2500"/>
    <n v="1186623.0812999997"/>
    <s v="Mésange"/>
    <s v="décharge"/>
    <x v="5"/>
    <s v="CONGO"/>
    <s v="ɤ"/>
  </r>
  <r>
    <d v="2016-12-09T00:00:00"/>
    <s v="Billet d'avion OUESSO-BZV"/>
    <x v="1"/>
    <x v="1"/>
    <m/>
    <n v="51400"/>
    <n v="1135223.0812999997"/>
    <s v="Mésange"/>
    <n v="9068"/>
    <x v="2"/>
    <s v="CONGO"/>
    <s v="o"/>
  </r>
  <r>
    <d v="2016-12-09T00:00:00"/>
    <s v="Frais d'hotel wilcia 2 nuitées à Ouesso"/>
    <x v="3"/>
    <x v="1"/>
    <m/>
    <n v="30000"/>
    <n v="1105223.0812999997"/>
    <s v="Mésange"/>
    <s v="Oui"/>
    <x v="2"/>
    <s v="CONGO"/>
    <s v="o"/>
  </r>
  <r>
    <d v="2016-12-09T00:00:00"/>
    <s v="Ration journalière Mésange en Mission à Ouesso"/>
    <x v="3"/>
    <x v="1"/>
    <m/>
    <n v="5000"/>
    <n v="1100223.0812999997"/>
    <s v="Mésange"/>
    <s v="Décharge"/>
    <x v="2"/>
    <s v="CONGO"/>
    <s v="ɤ"/>
  </r>
  <r>
    <d v="2016-12-09T00:00:00"/>
    <s v="Taxi:aéroport brazzaville-ministère de la justice pour retrait de la circulaire"/>
    <x v="0"/>
    <x v="1"/>
    <m/>
    <n v="1000"/>
    <n v="1099223.0812999997"/>
    <s v="Mésange"/>
    <s v="décharge"/>
    <x v="5"/>
    <s v="CONGO"/>
    <s v="ɤ"/>
  </r>
  <r>
    <d v="2016-12-09T00:00:00"/>
    <s v="Taxi:ministère de la justice-maison sous la pluie"/>
    <x v="0"/>
    <x v="1"/>
    <m/>
    <n v="1500"/>
    <n v="1097723.0812999997"/>
    <s v="Mésange"/>
    <s v="décharge"/>
    <x v="5"/>
    <s v="CONGO"/>
    <s v="ɤ"/>
  </r>
  <r>
    <d v="2016-12-09T00:00:00"/>
    <s v="Taxi Bureau-Radio liberté"/>
    <x v="0"/>
    <x v="4"/>
    <m/>
    <n v="1000"/>
    <n v="1096723.0812999997"/>
    <s v="Evariste"/>
    <s v="Décharge"/>
    <x v="3"/>
    <s v="CONGO"/>
    <s v="ɤ"/>
  </r>
  <r>
    <d v="2016-12-09T00:00:00"/>
    <s v="Taxi Radio liberté-Top tv"/>
    <x v="0"/>
    <x v="4"/>
    <m/>
    <n v="1000"/>
    <n v="1095723.0812999997"/>
    <s v="Evariste"/>
    <s v="Décharge"/>
    <x v="3"/>
    <s v="CONGO"/>
    <s v="ɤ"/>
  </r>
  <r>
    <d v="2016-12-09T00:00:00"/>
    <s v="Taxi Top Tv-MN TV"/>
    <x v="0"/>
    <x v="4"/>
    <m/>
    <n v="1000"/>
    <n v="1094723.0812999997"/>
    <s v="Evariste"/>
    <s v="Décharge"/>
    <x v="3"/>
    <s v="CONGO"/>
    <s v="ɤ"/>
  </r>
  <r>
    <d v="2016-12-09T00:00:00"/>
    <s v="Taxi MN TV-ES TV"/>
    <x v="0"/>
    <x v="4"/>
    <m/>
    <n v="1000"/>
    <n v="1093723.0812999997"/>
    <s v="Evariste"/>
    <s v="Décharge"/>
    <x v="3"/>
    <s v="CONGO"/>
    <s v="ɤ"/>
  </r>
  <r>
    <d v="2016-12-09T00:00:00"/>
    <s v="Taxi ES TV-La Semaine Africaine"/>
    <x v="0"/>
    <x v="4"/>
    <m/>
    <n v="1000"/>
    <n v="1092723.0812999997"/>
    <s v="Evariste"/>
    <s v="Décharge"/>
    <x v="3"/>
    <s v="CONGO"/>
    <s v="ɤ"/>
  </r>
  <r>
    <d v="2016-12-09T00:00:00"/>
    <s v="Taxi -La semaine Africaine-Bureau"/>
    <x v="0"/>
    <x v="4"/>
    <m/>
    <n v="1000"/>
    <n v="1091723.0812999997"/>
    <s v="Evariste"/>
    <s v="Décharge"/>
    <x v="3"/>
    <s v="CONGO"/>
    <s v="ɤ"/>
  </r>
  <r>
    <d v="2016-12-09T00:00:00"/>
    <s v="Taxi à Pointe Noire, Hôtel-gendarmerie-Prison-Tribunal pour le suivi juridique des cas des trafs Ouestafs et Bopoma-Mbopéla"/>
    <x v="0"/>
    <x v="1"/>
    <m/>
    <n v="3000"/>
    <n v="1088723.0812999997"/>
    <s v="Herick"/>
    <s v="Décharge"/>
    <x v="3"/>
    <s v="CONGO"/>
    <s v="ɤ"/>
  </r>
  <r>
    <d v="2016-12-09T00:00:00"/>
    <s v="Ration des détenus de la prison  de la gendarmerie"/>
    <x v="17"/>
    <x v="1"/>
    <m/>
    <n v="6000"/>
    <n v="1082723.0812999997"/>
    <s v="Herick"/>
    <s v="Décharge"/>
    <x v="3"/>
    <s v="CONGO"/>
    <s v="ɤ"/>
  </r>
  <r>
    <d v="2016-12-09T00:00:00"/>
    <s v="Taxi tribunal-Agence Charden farell"/>
    <x v="0"/>
    <x v="1"/>
    <m/>
    <n v="1000"/>
    <n v="1081723.0812999997"/>
    <s v="Jahima"/>
    <s v="decharge"/>
    <x v="3"/>
    <s v="CONGO"/>
    <s v="ɣ"/>
  </r>
  <r>
    <d v="2016-12-09T00:00:00"/>
    <s v="Taxi pour agence charden Farell "/>
    <x v="0"/>
    <x v="1"/>
    <m/>
    <n v="1000"/>
    <n v="1080723.0812999997"/>
    <s v="Jahima"/>
    <s v="decharge"/>
    <x v="3"/>
    <s v="CONGO"/>
    <s v="ɣ"/>
  </r>
  <r>
    <d v="2016-12-09T00:00:00"/>
    <s v="Ration journaliere  à PNR"/>
    <x v="3"/>
    <x v="1"/>
    <m/>
    <n v="5000"/>
    <n v="1075723.0812999997"/>
    <s v="Jahima"/>
    <s v="decharge"/>
    <x v="3"/>
    <s v="CONGO"/>
    <s v="ɣ"/>
  </r>
  <r>
    <d v="2016-12-09T00:00:00"/>
    <s v="Achat de marqueur"/>
    <x v="6"/>
    <x v="2"/>
    <m/>
    <n v="200"/>
    <n v="1075523.0812999997"/>
    <s v="Jahima"/>
    <s v="decharge"/>
    <x v="3"/>
    <s v="CONGO"/>
    <s v="ɣ"/>
  </r>
  <r>
    <d v="2016-12-09T00:00:00"/>
    <s v="Taxis Maison-Bureau/Bureau- Maison"/>
    <x v="0"/>
    <x v="0"/>
    <m/>
    <n v="2500"/>
    <n v="1073023.0812999997"/>
    <s v="Mavy"/>
    <s v="Décharge"/>
    <x v="1"/>
    <s v="CONGO"/>
    <s v="ɣ"/>
  </r>
  <r>
    <d v="2016-12-09T00:00:00"/>
    <s v="Food Allowance pendant la pause"/>
    <x v="8"/>
    <x v="0"/>
    <m/>
    <n v="1500"/>
    <n v="1071523.0812999997"/>
    <s v="Mavy"/>
    <s v="Décharge"/>
    <x v="3"/>
    <s v="CONGO"/>
    <s v="ɣ"/>
  </r>
  <r>
    <d v="2016-12-09T00:00:00"/>
    <s v="Groupe Charden Farell: envoi fonds mission Jahima"/>
    <x v="4"/>
    <x v="2"/>
    <m/>
    <n v="8000"/>
    <n v="1063523.0812999997"/>
    <s v="Mavy"/>
    <s v="174/GCF"/>
    <x v="1"/>
    <s v="CONGO"/>
    <s v="o"/>
  </r>
  <r>
    <d v="2016-12-09T00:00:00"/>
    <s v="Cyber pour transfert les rapports financiers de Novembre et Global"/>
    <x v="5"/>
    <x v="2"/>
    <m/>
    <n v="1000"/>
    <n v="1062523.0812999997"/>
    <s v="Mavy"/>
    <s v="Oui"/>
    <x v="2"/>
    <s v="CONGO"/>
    <s v="ɣ"/>
  </r>
  <r>
    <d v="2016-12-09T00:00:00"/>
    <s v="Hôtel 1nuitée à Pnr pour perrine"/>
    <x v="3"/>
    <x v="0"/>
    <m/>
    <n v="15000"/>
    <n v="1047523.0812999997"/>
    <s v="Perrine Odier"/>
    <n v="595"/>
    <x v="1"/>
    <s v="CONGO"/>
    <s v="o"/>
  </r>
  <r>
    <d v="2016-12-09T00:00:00"/>
    <s v="Achat billet d'avion pointe N/Brazzaville"/>
    <x v="1"/>
    <x v="7"/>
    <m/>
    <n v="34000"/>
    <n v="1013523.0812999997"/>
    <s v="Perrine Odier"/>
    <n v="47"/>
    <x v="3"/>
    <m/>
    <s v="o"/>
  </r>
  <r>
    <d v="2016-12-10T00:00:00"/>
    <s v="Taxi Radio Liberté-ES TV"/>
    <x v="0"/>
    <x v="4"/>
    <m/>
    <n v="1000"/>
    <n v="1012523.0812999997"/>
    <s v="Evariste"/>
    <s v="Décharge"/>
    <x v="3"/>
    <s v="CONGO"/>
    <s v="ɤ"/>
  </r>
  <r>
    <d v="2016-12-10T00:00:00"/>
    <s v="Taxi ES TV-MN TV"/>
    <x v="0"/>
    <x v="4"/>
    <m/>
    <n v="1000"/>
    <n v="1011523.0812999997"/>
    <s v="Evariste"/>
    <s v="Décharge"/>
    <x v="3"/>
    <s v="CONGO"/>
    <s v="ɤ"/>
  </r>
  <r>
    <d v="2016-12-10T00:00:00"/>
    <s v="Taxi MN TV-Top Tv"/>
    <x v="0"/>
    <x v="4"/>
    <m/>
    <n v="1000"/>
    <n v="1010523.0812999997"/>
    <s v="Evariste"/>
    <s v="Décharge"/>
    <x v="3"/>
    <s v="CONGO"/>
    <s v="ɤ"/>
  </r>
  <r>
    <d v="2016-12-10T00:00:00"/>
    <s v="Taxi Top Tv-La Semaine Africaine"/>
    <x v="0"/>
    <x v="4"/>
    <m/>
    <n v="1000"/>
    <n v="1009523.0812999997"/>
    <s v="Evariste"/>
    <s v="Décharge"/>
    <x v="3"/>
    <s v="CONGO"/>
    <s v="ɤ"/>
  </r>
  <r>
    <d v="2016-12-10T00:00:00"/>
    <s v="Taxi à Pointe Noire, Hôtel-prison de la gendarmerie-Hôtel"/>
    <x v="0"/>
    <x v="1"/>
    <m/>
    <n v="2000"/>
    <n v="1007523.0812999997"/>
    <s v="Herick"/>
    <s v="Décharge"/>
    <x v="3"/>
    <s v="CONGO"/>
    <s v="ɤ"/>
  </r>
  <r>
    <d v="2016-12-10T00:00:00"/>
    <s v="Ration des trafs"/>
    <x v="17"/>
    <x v="1"/>
    <m/>
    <n v="6000"/>
    <n v="1001523.0812999997"/>
    <s v="Herick"/>
    <s v="Décharge"/>
    <x v="3"/>
    <s v="CONGO"/>
    <s v="ɤ"/>
  </r>
  <r>
    <d v="2016-12-10T00:00:00"/>
    <s v="Frais d'hôtel pour la nuitée du 09 au 10"/>
    <x v="3"/>
    <x v="1"/>
    <m/>
    <n v="15000"/>
    <n v="986523.08129999973"/>
    <s v="Herick"/>
    <n v="597"/>
    <x v="5"/>
    <s v="CONGO"/>
    <s v="o"/>
  </r>
  <r>
    <d v="2016-12-10T00:00:00"/>
    <s v="Taxi Gendarmerie-Hôtel"/>
    <x v="0"/>
    <x v="1"/>
    <m/>
    <n v="1000"/>
    <n v="985523.08129999973"/>
    <s v="Jahima"/>
    <s v="decharge"/>
    <x v="3"/>
    <s v="CONGO"/>
    <s v="ɣ"/>
  </r>
  <r>
    <d v="2016-12-10T00:00:00"/>
    <s v="Taxi la citronnelle-Hôtel"/>
    <x v="0"/>
    <x v="1"/>
    <m/>
    <n v="1000"/>
    <n v="984523.08129999973"/>
    <s v="Jahima"/>
    <s v="decharge"/>
    <x v="3"/>
    <s v="CONGO"/>
    <s v="ɣ"/>
  </r>
  <r>
    <d v="2016-12-10T00:00:00"/>
    <s v="Frais d'Hôtel 1 nuitée à PNR"/>
    <x v="3"/>
    <x v="1"/>
    <m/>
    <n v="20000"/>
    <n v="964523.08129999973"/>
    <s v="Jahima"/>
    <n v="590"/>
    <x v="3"/>
    <s v="CONGO"/>
    <s v="o"/>
  </r>
  <r>
    <d v="2016-12-10T00:00:00"/>
    <s v="Frais d'Hôtel 1 nuitée à PNR"/>
    <x v="3"/>
    <x v="1"/>
    <m/>
    <n v="20000"/>
    <n v="944523.08129999973"/>
    <s v="Jahima"/>
    <n v="600"/>
    <x v="3"/>
    <s v="CONGO"/>
    <s v="o"/>
  </r>
  <r>
    <d v="2016-12-10T00:00:00"/>
    <s v="Ration journaliere  à PNR"/>
    <x v="3"/>
    <x v="1"/>
    <m/>
    <n v="5000"/>
    <n v="939523.08129999973"/>
    <s v="Jahima"/>
    <s v="décharge"/>
    <x v="3"/>
    <s v="CONGO"/>
    <s v="ɣ"/>
  </r>
  <r>
    <d v="2016-12-11T00:00:00"/>
    <s v="Salaire-Novembre 2016 Junior-calculé au prorata temporis par rapport à la date de sa démission"/>
    <x v="8"/>
    <x v="1"/>
    <m/>
    <n v="96205"/>
    <n v="843318.08129999973"/>
    <s v="Junior"/>
    <s v="Oui"/>
    <x v="3"/>
    <s v="CONGO"/>
    <s v="o"/>
  </r>
  <r>
    <d v="2016-12-11T00:00:00"/>
    <s v="Bonus à Junior"/>
    <x v="10"/>
    <x v="1"/>
    <m/>
    <n v="22070"/>
    <n v="821248.08129999973"/>
    <s v="Junior"/>
    <n v="3"/>
    <x v="3"/>
    <s v="CONGO"/>
    <s v="o"/>
  </r>
  <r>
    <d v="2016-12-11T00:00:00"/>
    <s v="Taxi à Pointe Noire, Hôtel-gendarmerie pour faire le suivi juridique à la maison d'arrêt et la gendarmerie"/>
    <x v="0"/>
    <x v="1"/>
    <m/>
    <n v="1000"/>
    <n v="820248.08129999973"/>
    <s v="Herick"/>
    <s v="Décharge"/>
    <x v="3"/>
    <s v="CONGO"/>
    <s v="ɤ"/>
  </r>
  <r>
    <d v="2016-12-11T00:00:00"/>
    <s v="Ration des trafs à la gendarmerie"/>
    <x v="17"/>
    <x v="1"/>
    <m/>
    <n v="6000"/>
    <n v="814248.08129999973"/>
    <s v="Herick"/>
    <s v="Décharge"/>
    <x v="1"/>
    <s v="CONGO"/>
    <s v="ɤ"/>
  </r>
  <r>
    <d v="2016-12-11T00:00:00"/>
    <s v="Taxi à Pointe Noire, Gendarmerie-visite  des maisons pour trouver un appartement à louer-Hôtel"/>
    <x v="0"/>
    <x v="1"/>
    <m/>
    <n v="5000"/>
    <n v="809248.08129999973"/>
    <s v="Herick"/>
    <s v="Décharge"/>
    <x v="3"/>
    <s v="CONGO"/>
    <s v="ɤ"/>
  </r>
  <r>
    <d v="2016-12-11T00:00:00"/>
    <s v="Frais de déplacement du courtier pour visiter les appartements"/>
    <x v="0"/>
    <x v="1"/>
    <m/>
    <n v="5000"/>
    <n v="804248.08129999973"/>
    <s v="Herick"/>
    <s v="Oui"/>
    <x v="3"/>
    <s v="CONGO"/>
    <s v="o"/>
  </r>
  <r>
    <d v="2016-12-11T00:00:00"/>
    <s v="Frais d'hôtel pour la nuitée du 11 au 12 décembre"/>
    <x v="3"/>
    <x v="1"/>
    <m/>
    <n v="15000"/>
    <n v="789248.08129999973"/>
    <s v="Herick"/>
    <n v="512"/>
    <x v="5"/>
    <s v="CONGO"/>
    <s v="o"/>
  </r>
  <r>
    <d v="2016-12-11T00:00:00"/>
    <s v="Taxi Hôtel-Gendarmerie"/>
    <x v="0"/>
    <x v="1"/>
    <m/>
    <n v="1000"/>
    <n v="788248.08129999973"/>
    <s v="Jahima"/>
    <s v="décharge"/>
    <x v="3"/>
    <s v="CONGO"/>
    <s v="ɣ"/>
  </r>
  <r>
    <d v="2016-12-11T00:00:00"/>
    <s v="Taxi Gendarmerie-Hotel"/>
    <x v="0"/>
    <x v="1"/>
    <m/>
    <n v="1000"/>
    <n v="787248.08129999973"/>
    <s v="Jahima"/>
    <s v="décharge"/>
    <x v="3"/>
    <s v="CONGO"/>
    <s v="ɣ"/>
  </r>
  <r>
    <d v="2016-12-11T00:00:00"/>
    <s v="Frais d'Hôtel 1 nuitée à PNR"/>
    <x v="3"/>
    <x v="1"/>
    <m/>
    <n v="20000"/>
    <n v="767248.08129999973"/>
    <s v="Jahima"/>
    <n v="511"/>
    <x v="3"/>
    <s v="CONGO"/>
    <s v="o"/>
  </r>
  <r>
    <d v="2016-12-11T00:00:00"/>
    <s v="Visite geoles"/>
    <x v="17"/>
    <x v="1"/>
    <m/>
    <n v="3000"/>
    <n v="764248.08129999973"/>
    <s v="Jahima"/>
    <s v="décharge"/>
    <x v="1"/>
    <s v="CONGO"/>
    <s v="ɣ"/>
  </r>
  <r>
    <d v="2016-12-11T00:00:00"/>
    <s v="Taxi Hôtel-Gendarmerie"/>
    <x v="0"/>
    <x v="1"/>
    <m/>
    <n v="1000"/>
    <n v="763248.08129999973"/>
    <s v="Jahima"/>
    <s v="décharge"/>
    <x v="3"/>
    <s v="CONGO"/>
    <s v="ɣ"/>
  </r>
  <r>
    <d v="2016-12-11T00:00:00"/>
    <s v="Achat de marqueur"/>
    <x v="6"/>
    <x v="2"/>
    <m/>
    <n v="200"/>
    <n v="763048.08129999973"/>
    <s v="Jahima"/>
    <s v="décharge"/>
    <x v="3"/>
    <s v="CONGO"/>
    <s v="ɣ"/>
  </r>
  <r>
    <d v="2016-12-11T00:00:00"/>
    <s v="Ration journaliere  à PNR"/>
    <x v="3"/>
    <x v="1"/>
    <m/>
    <n v="5000"/>
    <n v="758048.08129999973"/>
    <s v="Jahima"/>
    <s v="décharge"/>
    <x v="3"/>
    <s v="CONGO"/>
    <s v="ɣ"/>
  </r>
  <r>
    <d v="2016-12-12T00:00:00"/>
    <s v="FRAIS RET.DEPLACE Chq n°03592784"/>
    <x v="7"/>
    <x v="2"/>
    <m/>
    <n v="3139"/>
    <n v="754909.08129999973"/>
    <s v="BCI"/>
    <s v="Relevé"/>
    <x v="2"/>
    <s v="CONGO"/>
    <s v="o"/>
  </r>
  <r>
    <d v="2016-12-12T00:00:00"/>
    <s v="Taxi:maison-banque uba,banque-ministère de la justice,ministère de la justice-maison d'arrêt,maison d'arrêt-bureau"/>
    <x v="0"/>
    <x v="1"/>
    <m/>
    <n v="3700"/>
    <n v="751209.08129999973"/>
    <s v="Mésange"/>
    <s v="décharge"/>
    <x v="5"/>
    <s v="CONGO"/>
    <s v="ɤ"/>
  </r>
  <r>
    <d v="2016-12-12T00:00:00"/>
    <s v="Flash crédit (au vieux Kamba pour rélancer ses parténaires)"/>
    <x v="11"/>
    <x v="3"/>
    <m/>
    <n v="2000"/>
    <n v="749209.08129999973"/>
    <s v="i23c"/>
    <s v="Décharge"/>
    <x v="5"/>
    <s v="CONGO"/>
    <s v="ɣ"/>
  </r>
  <r>
    <d v="2016-12-12T00:00:00"/>
    <s v="Taxi ES TV-Top TV"/>
    <x v="0"/>
    <x v="4"/>
    <m/>
    <n v="1000"/>
    <n v="748209.08129999973"/>
    <s v="Evariste"/>
    <s v="Décharge"/>
    <x v="3"/>
    <s v="CONGO"/>
    <s v="ɤ"/>
  </r>
  <r>
    <d v="2016-12-12T00:00:00"/>
    <s v="Taxi Top TV-Radio Librté"/>
    <x v="0"/>
    <x v="4"/>
    <m/>
    <n v="1000"/>
    <n v="747209.08129999973"/>
    <s v="Evariste"/>
    <s v="Décharge"/>
    <x v="3"/>
    <s v="CONGO"/>
    <s v="ɤ"/>
  </r>
  <r>
    <d v="2016-12-12T00:00:00"/>
    <s v="Taxi Radio liberté-Bureau"/>
    <x v="0"/>
    <x v="4"/>
    <m/>
    <n v="1000"/>
    <n v="746209.08129999973"/>
    <s v="Evariste"/>
    <s v="Décharge"/>
    <x v="3"/>
    <s v="CONGO"/>
    <s v="ɤ"/>
  </r>
  <r>
    <d v="2016-12-12T00:00:00"/>
    <s v="Taxi à Pointe Noire, gendarmerie-sécrétariat bureautique-gendarmerie, pour faire l'impression des documents"/>
    <x v="0"/>
    <x v="1"/>
    <m/>
    <n v="2000"/>
    <n v="744209.08129999973"/>
    <s v="Herick"/>
    <s v="Décharge"/>
    <x v="3"/>
    <s v="CONGO"/>
    <s v="ɤ"/>
  </r>
  <r>
    <d v="2016-12-12T00:00:00"/>
    <s v="Impression des annexes de pv"/>
    <x v="6"/>
    <x v="2"/>
    <m/>
    <n v="3600"/>
    <n v="740609.08129999973"/>
    <s v="Herick"/>
    <n v="91"/>
    <x v="1"/>
    <s v="CONGO"/>
    <s v="o"/>
  </r>
  <r>
    <d v="2016-12-12T00:00:00"/>
    <s v="Ration des trafs à la gendarmerie"/>
    <x v="17"/>
    <x v="1"/>
    <m/>
    <n v="4800"/>
    <n v="735809.08129999973"/>
    <s v="Herick"/>
    <s v="Décharge"/>
    <x v="1"/>
    <s v="CONGO"/>
    <s v="ɤ"/>
  </r>
  <r>
    <d v="2016-12-12T00:00:00"/>
    <s v="Taxi domicile-bureau-Domicile"/>
    <x v="0"/>
    <x v="3"/>
    <m/>
    <n v="2000"/>
    <n v="733809.08129999973"/>
    <s v="i55s"/>
    <s v="Décharge"/>
    <x v="3"/>
    <s v="CONGO"/>
    <s v="ɣ"/>
  </r>
  <r>
    <d v="2016-12-12T00:00:00"/>
    <s v="Food allowance sur place i55s"/>
    <x v="8"/>
    <x v="3"/>
    <m/>
    <n v="1000"/>
    <n v="732809.08129999973"/>
    <s v="i55s"/>
    <s v="Décharge"/>
    <x v="3"/>
    <s v="CONGO"/>
    <s v="ɣ"/>
  </r>
  <r>
    <d v="2016-12-12T00:00:00"/>
    <s v="Taxi Hôtel-Gendarmerie"/>
    <x v="0"/>
    <x v="1"/>
    <m/>
    <n v="1000"/>
    <n v="731809.08129999973"/>
    <s v="Jahima"/>
    <s v="décharge"/>
    <x v="3"/>
    <s v="CONGO"/>
    <s v="ɣ"/>
  </r>
  <r>
    <d v="2016-12-12T00:00:00"/>
    <s v="Taxi Gendarmerie-Parquet"/>
    <x v="0"/>
    <x v="1"/>
    <m/>
    <n v="1000"/>
    <n v="730809.08129999973"/>
    <s v="Jahima"/>
    <s v="décharge"/>
    <x v="3"/>
    <s v="CONGO"/>
    <s v="ɣ"/>
  </r>
  <r>
    <d v="2016-12-12T00:00:00"/>
    <s v="Taxi Parquet- Ministere des eaux et forêts"/>
    <x v="0"/>
    <x v="1"/>
    <m/>
    <n v="1000"/>
    <n v="729809.08129999973"/>
    <s v="Jahima"/>
    <s v="décharge"/>
    <x v="3"/>
    <s v="CONGO"/>
    <s v="ɣ"/>
  </r>
  <r>
    <d v="2016-12-12T00:00:00"/>
    <s v="Taxi Ministere - Cabinet d'avocat"/>
    <x v="0"/>
    <x v="1"/>
    <m/>
    <n v="1000"/>
    <n v="728809.08129999973"/>
    <s v="Jahima"/>
    <s v="décharge"/>
    <x v="3"/>
    <s v="CONGO"/>
    <s v="ɣ"/>
  </r>
  <r>
    <d v="2016-12-12T00:00:00"/>
    <s v="Taxi Cabinet d'avocat-Hôtel"/>
    <x v="0"/>
    <x v="1"/>
    <m/>
    <n v="1000"/>
    <n v="727809.08129999973"/>
    <s v="Jahima"/>
    <s v="décharge"/>
    <x v="3"/>
    <s v="CONGO"/>
    <s v="ɣ"/>
  </r>
  <r>
    <d v="2016-12-12T00:00:00"/>
    <s v="Ration journaliere  à PNR"/>
    <x v="3"/>
    <x v="1"/>
    <m/>
    <n v="5000"/>
    <n v="722809.08129999973"/>
    <s v="Jahima"/>
    <s v="décharge"/>
    <x v="3"/>
    <s v="CONGO"/>
    <s v="ɣ"/>
  </r>
  <r>
    <d v="2016-12-12T00:00:00"/>
    <s v="Taxi Hôtel-secrétariat pour impression(Pemba)"/>
    <x v="0"/>
    <x v="1"/>
    <m/>
    <n v="1000"/>
    <n v="721809.08129999973"/>
    <s v="Jahima"/>
    <s v="décharge"/>
    <x v="3"/>
    <s v="CONGO"/>
    <s v="ɣ"/>
  </r>
  <r>
    <d v="2016-12-12T00:00:00"/>
    <s v="Taxi Secrétariat-Hotel"/>
    <x v="0"/>
    <x v="1"/>
    <m/>
    <n v="1000"/>
    <n v="720809.08129999973"/>
    <s v="Jahima"/>
    <s v="décharge"/>
    <x v="3"/>
    <s v="CONGO"/>
    <s v="ɣ"/>
  </r>
  <r>
    <d v="2016-12-12T00:00:00"/>
    <s v="Impression en couleur"/>
    <x v="6"/>
    <x v="2"/>
    <m/>
    <n v="3200"/>
    <n v="717609.08129999973"/>
    <s v="Jahima"/>
    <n v="12"/>
    <x v="3"/>
    <s v="CONGO"/>
    <s v="o"/>
  </r>
  <r>
    <d v="2016-12-12T00:00:00"/>
    <s v="Taxis Maison-Bureau/Bureau- Maison"/>
    <x v="0"/>
    <x v="0"/>
    <m/>
    <n v="2500"/>
    <n v="715109.08129999973"/>
    <s v="Mavy"/>
    <s v="Décharge"/>
    <x v="1"/>
    <s v="CONGO"/>
    <s v="ɣ"/>
  </r>
  <r>
    <d v="2016-12-12T00:00:00"/>
    <s v="Food Allowance pendant la pause"/>
    <x v="8"/>
    <x v="0"/>
    <m/>
    <n v="1500"/>
    <n v="713609.08129999973"/>
    <s v="Mavy"/>
    <s v="Décharge"/>
    <x v="3"/>
    <s v="CONGO"/>
    <s v="ɣ"/>
  </r>
  <r>
    <d v="2016-12-12T00:00:00"/>
    <s v="Taxi Bureau-Fondation Aspinall"/>
    <x v="0"/>
    <x v="0"/>
    <m/>
    <n v="1000"/>
    <n v="712609.08129999973"/>
    <s v="Mavy"/>
    <s v="Décharge"/>
    <x v="1"/>
    <s v="CONGO"/>
    <s v="ɣ"/>
  </r>
  <r>
    <d v="2016-12-12T00:00:00"/>
    <s v="Taxi Fondation Aspinall-BCI centre ville"/>
    <x v="0"/>
    <x v="0"/>
    <m/>
    <n v="1500"/>
    <n v="711109.08129999973"/>
    <s v="Mavy"/>
    <s v="Décharge"/>
    <x v="1"/>
    <s v="CONGO"/>
    <s v="ɣ"/>
  </r>
  <r>
    <d v="2016-12-12T00:00:00"/>
    <s v="Taxi Stirve domicile-Bureau/BCI-domicile"/>
    <x v="0"/>
    <x v="0"/>
    <m/>
    <n v="2500"/>
    <n v="708609.08129999973"/>
    <s v="Mavy"/>
    <s v="Décharge"/>
    <x v="1"/>
    <s v="CONGO"/>
    <s v="ɣ"/>
  </r>
  <r>
    <d v="2016-12-12T00:00:00"/>
    <s v="Arthur: Remboursement pour solde -fonds de la caution sur loyer PCR au PALF "/>
    <x v="15"/>
    <x v="2"/>
    <n v="800000"/>
    <m/>
    <n v="1508609.0812999997"/>
    <s v="Mavy"/>
    <s v="Oui"/>
    <x v="0"/>
    <s v="CONGO"/>
    <s v="o"/>
  </r>
  <r>
    <d v="2016-12-12T00:00:00"/>
    <s v="Taxi Bureau PCR -Aller retour/dépôt reçu de caisse"/>
    <x v="0"/>
    <x v="0"/>
    <m/>
    <n v="2000"/>
    <n v="1506609.0812999997"/>
    <s v="Mavy"/>
    <s v="Décharge"/>
    <x v="1"/>
    <s v="CONGO"/>
    <s v="ɣ"/>
  </r>
  <r>
    <d v="2016-12-12T00:00:00"/>
    <s v="Taxi BCI centre ville-Bureau"/>
    <x v="0"/>
    <x v="0"/>
    <m/>
    <n v="1000"/>
    <n v="1505609.0812999997"/>
    <s v="Mavy"/>
    <s v="Décharge"/>
    <x v="1"/>
    <s v="CONGO"/>
    <s v="ɣ"/>
  </r>
  <r>
    <d v="2016-12-12T00:00:00"/>
    <s v="Bonus Média portant sur la publication dans les organes de presse/Evariste"/>
    <x v="10"/>
    <x v="4"/>
    <m/>
    <n v="290000"/>
    <n v="1215609.0812999997"/>
    <s v="Mavy"/>
    <n v="282"/>
    <x v="2"/>
    <s v="CONGO"/>
    <s v="o"/>
  </r>
  <r>
    <d v="2016-12-12T00:00:00"/>
    <s v="Bonus-Novembre 2016-i55s"/>
    <x v="10"/>
    <x v="3"/>
    <m/>
    <n v="20000"/>
    <n v="1195609.0812999997"/>
    <s v="Mavy"/>
    <n v="283"/>
    <x v="3"/>
    <s v="CONGO"/>
    <s v="o"/>
  </r>
  <r>
    <d v="2016-12-12T00:00:00"/>
    <s v="Bonus-Novembre 2016-i73x"/>
    <x v="10"/>
    <x v="3"/>
    <m/>
    <n v="15000"/>
    <n v="1180609.0812999997"/>
    <s v="Mavy"/>
    <n v="284"/>
    <x v="3"/>
    <s v="CONGO"/>
    <s v="o"/>
  </r>
  <r>
    <d v="2016-12-12T00:00:00"/>
    <s v="Bonus-Novembre 2016-i23c"/>
    <x v="10"/>
    <x v="3"/>
    <m/>
    <n v="15000"/>
    <n v="1165609.0812999997"/>
    <s v="Mavy"/>
    <n v="285"/>
    <x v="3"/>
    <s v="CONGO"/>
    <s v="o"/>
  </r>
  <r>
    <d v="2016-12-12T00:00:00"/>
    <s v="Bonus-Novembre 2016-i23c"/>
    <x v="10"/>
    <x v="3"/>
    <m/>
    <n v="7000"/>
    <n v="1158609.0812999997"/>
    <s v="Mavy"/>
    <n v="286"/>
    <x v="3"/>
    <s v="CONGO"/>
    <s v="o"/>
  </r>
  <r>
    <d v="2016-12-12T00:00:00"/>
    <s v="Bonus-Novembre 2016-Mavy"/>
    <x v="10"/>
    <x v="0"/>
    <m/>
    <n v="12000"/>
    <n v="1146609.0812999997"/>
    <s v="Mavy"/>
    <n v="287"/>
    <x v="3"/>
    <s v="CONGO"/>
    <s v="o"/>
  </r>
  <r>
    <d v="2016-12-12T00:00:00"/>
    <s v="Achat Pièce imprimante et transport technicien"/>
    <x v="6"/>
    <x v="2"/>
    <m/>
    <n v="32000"/>
    <n v="1114609.0812999997"/>
    <s v="Mavy"/>
    <s v="Décharge"/>
    <x v="3"/>
    <s v="CONGO"/>
    <s v="ɣ"/>
  </r>
  <r>
    <d v="2016-12-13T00:00:00"/>
    <s v="Crédit trafs impfondo/Gédeon"/>
    <x v="11"/>
    <x v="3"/>
    <m/>
    <n v="1500"/>
    <n v="1113109.0812999997"/>
    <s v="i73x"/>
    <s v="Décharge"/>
    <x v="5"/>
    <s v="CONGO"/>
    <s v="ɣ"/>
  </r>
  <r>
    <d v="2016-12-13T00:00:00"/>
    <s v="Taxi Semaine Africaine-MN TV"/>
    <x v="0"/>
    <x v="4"/>
    <m/>
    <n v="1000"/>
    <n v="1112109.0812999997"/>
    <s v="Evariste"/>
    <s v="Décharge"/>
    <x v="3"/>
    <s v="CONGO"/>
    <s v="ɤ"/>
  </r>
  <r>
    <d v="2016-12-13T00:00:00"/>
    <s v="Taxi MN TV-Bureau"/>
    <x v="0"/>
    <x v="4"/>
    <m/>
    <n v="1000"/>
    <n v="1111109.0812999997"/>
    <s v="Evariste"/>
    <s v="Décharge"/>
    <x v="3"/>
    <s v="CONGO"/>
    <s v="ɤ"/>
  </r>
  <r>
    <d v="2016-12-13T00:00:00"/>
    <s v="Impression de documents(Loi 37, fiche argumentaire contre la lib.prov., les articles du code forestier) à remettre à l'avocat"/>
    <x v="6"/>
    <x v="2"/>
    <m/>
    <n v="5000"/>
    <n v="1106109.0812999997"/>
    <s v="Herick"/>
    <s v="oui"/>
    <x v="1"/>
    <s v="CONGO"/>
    <s v="o"/>
  </r>
  <r>
    <d v="2016-12-13T00:00:00"/>
    <s v="Frais d'hôtel, nuitée du 12 au 13 décembre"/>
    <x v="3"/>
    <x v="1"/>
    <m/>
    <n v="15000"/>
    <n v="1091109.0812999997"/>
    <s v="Herick"/>
    <n v="515"/>
    <x v="5"/>
    <s v="CONGO"/>
    <s v="o"/>
  </r>
  <r>
    <d v="2016-12-13T00:00:00"/>
    <s v="Taxi à Pointe Noire pour Jahima, Tribunal-Sécrétariat bureautique-charden farel-tribunal pour les photocopies et percevoir l'argent "/>
    <x v="0"/>
    <x v="1"/>
    <m/>
    <n v="2500"/>
    <n v="1088609.0812999997"/>
    <s v="Herick"/>
    <s v="Décharge"/>
    <x v="3"/>
    <s v="CONGO"/>
    <s v="ɤ"/>
  </r>
  <r>
    <d v="2016-12-13T00:00:00"/>
    <s v="Taxi à Pointe Noire par Hérick et jahima, Tribunal-Eaux et forêts"/>
    <x v="0"/>
    <x v="1"/>
    <m/>
    <n v="1000"/>
    <n v="1087609.0812999997"/>
    <s v="Herick"/>
    <s v="Décharge"/>
    <x v="3"/>
    <s v="CONGO"/>
    <s v="ɤ"/>
  </r>
  <r>
    <d v="2016-12-13T00:00:00"/>
    <s v="Taxi à Pointe Noire, par Herick et jahima (Eaux et forêts-Maison d'arrêt-Hôtel)"/>
    <x v="0"/>
    <x v="1"/>
    <m/>
    <n v="1700"/>
    <n v="1085909.0812999997"/>
    <s v="Herick"/>
    <s v="Décharge"/>
    <x v="3"/>
    <s v="CONGO"/>
    <s v="ɤ"/>
  </r>
  <r>
    <d v="2016-12-13T00:00:00"/>
    <s v="Taxi Bureau-centre ville Bureau pour Facture proforma ordinateur "/>
    <x v="0"/>
    <x v="3"/>
    <m/>
    <n v="1300"/>
    <n v="1084609.0812999997"/>
    <s v="i55s"/>
    <s v="Décharge"/>
    <x v="3"/>
    <s v="CONGO"/>
    <s v="ɣ"/>
  </r>
  <r>
    <d v="2016-12-13T00:00:00"/>
    <s v="Taxi Hôtel-Cabinet d'avocat"/>
    <x v="0"/>
    <x v="1"/>
    <m/>
    <n v="1000"/>
    <n v="1083609.0812999997"/>
    <s v="Jahima"/>
    <s v="décharge"/>
    <x v="3"/>
    <s v="CONGO"/>
    <s v="ɣ"/>
  </r>
  <r>
    <d v="2016-12-13T00:00:00"/>
    <s v="Impression noir et blanc"/>
    <x v="6"/>
    <x v="2"/>
    <m/>
    <n v="3100"/>
    <n v="1080509.0812999997"/>
    <s v="Jahima"/>
    <s v="Oui"/>
    <x v="3"/>
    <s v="CONGO"/>
    <s v="o"/>
  </r>
  <r>
    <d v="2016-12-13T00:00:00"/>
    <s v="Photocopie documents"/>
    <x v="6"/>
    <x v="2"/>
    <m/>
    <n v="750"/>
    <n v="1079759.0812999997"/>
    <s v="Jahima"/>
    <n v="13"/>
    <x v="3"/>
    <s v="CONGO"/>
    <s v="o"/>
  </r>
  <r>
    <d v="2016-12-13T00:00:00"/>
    <s v="Ration journaliere  à PNR"/>
    <x v="3"/>
    <x v="1"/>
    <m/>
    <n v="5000"/>
    <n v="1074759.0812999997"/>
    <s v="Jahima"/>
    <s v="décharge"/>
    <x v="3"/>
    <s v="CONGO"/>
    <s v="ɣ"/>
  </r>
  <r>
    <d v="2016-12-13T00:00:00"/>
    <s v="Achat du billet d'avion Pnr-Bzv "/>
    <x v="1"/>
    <x v="1"/>
    <m/>
    <n v="45000"/>
    <n v="1029759.0812999997"/>
    <s v="Jahima"/>
    <s v="YHT8B6"/>
    <x v="3"/>
    <s v="CONGO"/>
    <s v="o"/>
  </r>
  <r>
    <d v="2016-12-13T00:00:00"/>
    <s v="Frais d'Hôtel 3 nuitées à PNR"/>
    <x v="3"/>
    <x v="1"/>
    <m/>
    <n v="60000"/>
    <n v="969759.08129999973"/>
    <s v="Jahima"/>
    <n v="514"/>
    <x v="3"/>
    <s v="CONGO"/>
    <s v="o"/>
  </r>
  <r>
    <d v="2016-12-13T00:00:00"/>
    <s v="Taxis Maison-Bureau/Bureau- Maison"/>
    <x v="0"/>
    <x v="0"/>
    <m/>
    <n v="2500"/>
    <n v="967259.08129999973"/>
    <s v="Mavy"/>
    <s v="Décharge"/>
    <x v="1"/>
    <s v="CONGO"/>
    <s v="ɣ"/>
  </r>
  <r>
    <d v="2016-12-13T00:00:00"/>
    <s v="Food Allowance pendant la pause"/>
    <x v="8"/>
    <x v="0"/>
    <m/>
    <n v="1500"/>
    <n v="965759.08129999973"/>
    <s v="Mavy"/>
    <s v="Décharge"/>
    <x v="1"/>
    <s v="CONGO"/>
    <s v="ɣ"/>
  </r>
  <r>
    <d v="2016-12-13T00:00:00"/>
    <s v="Groupe Charden Farell: envoi fonds mission Jahima"/>
    <x v="4"/>
    <x v="2"/>
    <m/>
    <n v="6000"/>
    <n v="959759.08129999973"/>
    <s v="Mavy"/>
    <s v="174/GCF"/>
    <x v="1"/>
    <s v="CONGO"/>
    <s v="o"/>
  </r>
  <r>
    <d v="2016-12-13T00:00:00"/>
    <s v="Bonus-Novembre 2016-Mésange"/>
    <x v="10"/>
    <x v="1"/>
    <m/>
    <n v="10000"/>
    <n v="949759.08129999973"/>
    <s v="Mavy"/>
    <n v="1"/>
    <x v="3"/>
    <s v="CONGO"/>
    <s v="o"/>
  </r>
  <r>
    <d v="2016-12-13T00:00:00"/>
    <s v="Bonus-Novembre 2016-Evariste"/>
    <x v="10"/>
    <x v="4"/>
    <m/>
    <n v="15000"/>
    <n v="934759.08129999973"/>
    <s v="Mavy"/>
    <n v="2"/>
    <x v="3"/>
    <s v="CONGO"/>
    <s v="o"/>
  </r>
  <r>
    <d v="2016-12-13T00:00:00"/>
    <s v="Remboursement 45% desfrais médicaux -i23c"/>
    <x v="13"/>
    <x v="2"/>
    <m/>
    <n v="18000"/>
    <n v="916759.08129999973"/>
    <s v="Mavy"/>
    <n v="4"/>
    <x v="5"/>
    <s v="CONGO"/>
    <s v="o"/>
  </r>
  <r>
    <d v="2016-12-14T00:00:00"/>
    <s v="Virement Grant  EAGLE-PPI"/>
    <x v="15"/>
    <x v="2"/>
    <n v="6559570"/>
    <m/>
    <n v="7476329.0812999997"/>
    <s v="BCI"/>
    <s v="Relevé"/>
    <x v="2"/>
    <s v="CONGO"/>
    <s v="o"/>
  </r>
  <r>
    <d v="2016-12-14T00:00:00"/>
    <s v="Taxi: maison-gare oecan du nord por l'envoi des courriers"/>
    <x v="0"/>
    <x v="1"/>
    <m/>
    <n v="2000"/>
    <n v="7474329.0812999997"/>
    <s v="Mésange"/>
    <s v="décharge"/>
    <x v="5"/>
    <s v="CONGO"/>
    <s v="ɤ"/>
  </r>
  <r>
    <d v="2016-12-14T00:00:00"/>
    <s v="Taxi: gare ocean-centre ville et centre ville-restaurant mamati pour prendre les courriers a déposer au ministre EF et au DG"/>
    <x v="0"/>
    <x v="1"/>
    <m/>
    <n v="2500"/>
    <n v="7471829.0812999997"/>
    <s v="Mésange"/>
    <s v="décharge"/>
    <x v="5"/>
    <s v="CONGO"/>
    <s v="ɤ"/>
  </r>
  <r>
    <d v="2016-12-14T00:00:00"/>
    <s v="Taxi: restaurant ministère pour dépôt des lettres,ministère-restaurant pour passer les entretiens des juristes"/>
    <x v="0"/>
    <x v="1"/>
    <m/>
    <n v="1000"/>
    <n v="7470829.0812999997"/>
    <s v="Mésange"/>
    <s v="décharge"/>
    <x v="5"/>
    <s v="CONGO"/>
    <s v="ɤ"/>
  </r>
  <r>
    <d v="2016-12-14T00:00:00"/>
    <s v="Taxi à Pointe Noire, hôtel-maison d'arrêt, visite geôle"/>
    <x v="0"/>
    <x v="1"/>
    <m/>
    <n v="1000"/>
    <n v="7469829.0812999997"/>
    <s v="Herick"/>
    <s v="Décharge"/>
    <x v="3"/>
    <s v="CONGO"/>
    <s v="ɤ"/>
  </r>
  <r>
    <d v="2016-12-14T00:00:00"/>
    <s v="Taxi à Pointe Noire, maison d'arrêt-Tribunal pour vérifier le cas de la liberté provisoire des trafs Bopoma et Mbopéla"/>
    <x v="0"/>
    <x v="1"/>
    <m/>
    <n v="1000"/>
    <n v="7468829.0812999997"/>
    <s v="Herick"/>
    <s v="Décharge"/>
    <x v="3"/>
    <s v="CONGO"/>
    <s v="ɤ"/>
  </r>
  <r>
    <d v="2016-12-14T00:00:00"/>
    <s v="Taxi à Pointe Noire, tribunal-charden farrel-hôtel pour retitrer l'argent"/>
    <x v="0"/>
    <x v="1"/>
    <m/>
    <n v="2000"/>
    <n v="7466829.0812999997"/>
    <s v="Herick"/>
    <s v="Décharge"/>
    <x v="3"/>
    <s v="CONGO"/>
    <s v="ɤ"/>
  </r>
  <r>
    <d v="2016-12-14T00:00:00"/>
    <s v="Frais d'hôtel, nuitée du 13 au 14 décembre"/>
    <x v="3"/>
    <x v="1"/>
    <m/>
    <n v="15000"/>
    <n v="7451829.0812999997"/>
    <s v="Herick"/>
    <n v="517"/>
    <x v="5"/>
    <s v="CONGO"/>
    <s v="o"/>
  </r>
  <r>
    <d v="2016-12-14T00:00:00"/>
    <s v="Taxi Bureau-airtel-mtn-Bureau pour achat sim"/>
    <x v="0"/>
    <x v="3"/>
    <m/>
    <n v="600"/>
    <n v="7451229.0812999997"/>
    <s v="i55s"/>
    <s v="Décharge"/>
    <x v="3"/>
    <s v="CONGO"/>
    <s v="ɣ"/>
  </r>
  <r>
    <d v="2016-12-14T00:00:00"/>
    <s v="Achat carte Sim Airtel "/>
    <x v="6"/>
    <x v="2"/>
    <m/>
    <n v="500"/>
    <n v="7450729.0812999997"/>
    <s v="i55s"/>
    <s v="Décharge"/>
    <x v="5"/>
    <s v="CONGO"/>
    <s v="ɣ"/>
  </r>
  <r>
    <d v="2016-12-14T00:00:00"/>
    <s v="Achat carte Sim MTN"/>
    <x v="6"/>
    <x v="2"/>
    <m/>
    <n v="300"/>
    <n v="7450429.0812999997"/>
    <s v="i55s"/>
    <s v="Décharge"/>
    <x v="5"/>
    <s v="CONGO"/>
    <s v="ɣ"/>
  </r>
  <r>
    <d v="2016-12-14T00:00:00"/>
    <s v="Taxis Maison-Bureau/Bureau- Maison"/>
    <x v="0"/>
    <x v="0"/>
    <m/>
    <n v="2500"/>
    <n v="7447929.0812999997"/>
    <s v="Mavy"/>
    <s v="Décharge"/>
    <x v="1"/>
    <s v="CONGO"/>
    <s v="ɣ"/>
  </r>
  <r>
    <d v="2016-12-14T00:00:00"/>
    <s v="Food Allowance pendant la pause"/>
    <x v="8"/>
    <x v="0"/>
    <m/>
    <n v="1500"/>
    <n v="7446429.0812999997"/>
    <s v="Mavy"/>
    <s v="Décharge"/>
    <x v="1"/>
    <s v="CONGO"/>
    <s v="ɣ"/>
  </r>
  <r>
    <d v="2016-12-14T00:00:00"/>
    <s v="Groupe Charden Farell: envoi fonds mission à Hérick "/>
    <x v="4"/>
    <x v="2"/>
    <m/>
    <n v="4800"/>
    <n v="7441629.0812999997"/>
    <s v="Mavy"/>
    <s v="64/GCF"/>
    <x v="1"/>
    <s v="CONGO"/>
    <s v="o"/>
  </r>
  <r>
    <d v="2016-12-14T00:00:00"/>
    <s v="Taxi office&gt; Mamati (11 entretiens Juristes) &gt; Palais de justice &gt; Office"/>
    <x v="0"/>
    <x v="0"/>
    <m/>
    <n v="2000"/>
    <n v="7439629.0812999997"/>
    <s v="Perrine Odier"/>
    <s v="Décharge"/>
    <x v="5"/>
    <s v="CONGO"/>
    <s v="ɣ"/>
  </r>
  <r>
    <d v="2016-12-14T00:00:00"/>
    <s v="Auditions 11 juristes espace MAMATY"/>
    <x v="8"/>
    <x v="0"/>
    <m/>
    <n v="3500"/>
    <n v="7436129.0812999997"/>
    <s v="Perrine Odier"/>
    <s v="oui"/>
    <x v="1"/>
    <s v="CONGO"/>
    <s v="o"/>
  </r>
  <r>
    <d v="2016-12-14T00:00:00"/>
    <s v="Taxi Hôtel-Direction Départementale des  Eaux et Forets "/>
    <x v="0"/>
    <x v="1"/>
    <m/>
    <n v="1000"/>
    <n v="7435129.0812999997"/>
    <s v="Jahima"/>
    <s v="decharge"/>
    <x v="3"/>
    <s v="CONGO"/>
    <s v="ɣ"/>
  </r>
  <r>
    <d v="2016-12-14T00:00:00"/>
    <s v="Taxi Direction Départementale des eaux et Forets -Hôtel  "/>
    <x v="0"/>
    <x v="1"/>
    <m/>
    <n v="1000"/>
    <n v="7434129.0812999997"/>
    <s v="Jahima"/>
    <s v="décharge "/>
    <x v="3"/>
    <s v="CONGO"/>
    <s v="ɣ"/>
  </r>
  <r>
    <d v="2016-12-14T00:00:00"/>
    <s v="Ration journalière à PNR"/>
    <x v="3"/>
    <x v="1"/>
    <m/>
    <n v="5000"/>
    <n v="7429129.0812999997"/>
    <s v="Jahima"/>
    <s v="décharge "/>
    <x v="3"/>
    <s v="CONGO"/>
    <s v="ɣ"/>
  </r>
  <r>
    <d v="2016-12-14T00:00:00"/>
    <s v="Taxi Hôtel -Aéroport "/>
    <x v="0"/>
    <x v="1"/>
    <m/>
    <n v="1000"/>
    <n v="7428129.0812999997"/>
    <s v="Jahima"/>
    <s v="décharge "/>
    <x v="3"/>
    <s v="CONGO"/>
    <s v="ɣ"/>
  </r>
  <r>
    <d v="2016-12-14T00:00:00"/>
    <s v="Taxi Aéroport-bureau"/>
    <x v="0"/>
    <x v="1"/>
    <m/>
    <n v="1000"/>
    <n v="7427129.0812999997"/>
    <s v="Jahima"/>
    <s v="Décharge"/>
    <x v="3"/>
    <s v="CONGO"/>
    <s v="ɣ"/>
  </r>
  <r>
    <d v="2016-12-14T00:00:00"/>
    <s v="Taxi Bureau - Maison"/>
    <x v="0"/>
    <x v="1"/>
    <m/>
    <n v="1000"/>
    <n v="7426129.0812999997"/>
    <s v="Jahima"/>
    <s v="Décharge"/>
    <x v="3"/>
    <s v="CONGO"/>
    <s v="ɣ"/>
  </r>
  <r>
    <d v="2016-12-15T00:00:00"/>
    <s v="Taxi Bureau /marche Bifouity"/>
    <x v="0"/>
    <x v="3"/>
    <m/>
    <n v="1500"/>
    <n v="7424629.0812999997"/>
    <s v="i73x"/>
    <s v="Décharge"/>
    <x v="5"/>
    <s v="CONGO"/>
    <s v="ɣ"/>
  </r>
  <r>
    <d v="2016-12-15T00:00:00"/>
    <s v="Taxi Marche bifouity /marche PK"/>
    <x v="0"/>
    <x v="3"/>
    <m/>
    <n v="1500"/>
    <n v="7423129.0812999997"/>
    <s v="i73x"/>
    <s v="Décharge"/>
    <x v="5"/>
    <s v="CONGO"/>
    <s v="ɣ"/>
  </r>
  <r>
    <d v="2016-12-15T00:00:00"/>
    <s v="Taxi Marche PK /Bureau"/>
    <x v="0"/>
    <x v="3"/>
    <m/>
    <n v="1000"/>
    <n v="7422129.0812999997"/>
    <s v="i73x"/>
    <s v="Décharge"/>
    <x v="5"/>
    <s v="CONGO"/>
    <s v="ɣ"/>
  </r>
  <r>
    <d v="2016-12-15T00:00:00"/>
    <s v="Taxi: maison-gare ocean du nord pour l'envoi des courriers a ouesso"/>
    <x v="0"/>
    <x v="1"/>
    <m/>
    <n v="2000"/>
    <n v="7420129.0812999997"/>
    <s v="Mésange"/>
    <s v="décharge"/>
    <x v="5"/>
    <s v="CONGO"/>
    <s v="ɤ"/>
  </r>
  <r>
    <d v="2016-12-15T00:00:00"/>
    <s v="Envoi des courriers à OUESSO"/>
    <x v="6"/>
    <x v="2"/>
    <m/>
    <n v="2000"/>
    <n v="7418129.0812999997"/>
    <s v="Mésange"/>
    <n v="2255"/>
    <x v="1"/>
    <s v="CONGO"/>
    <s v="o"/>
  </r>
  <r>
    <d v="2016-12-15T00:00:00"/>
    <s v="Taxi: gare océan-centre ville; centre ville-bureau"/>
    <x v="0"/>
    <x v="1"/>
    <m/>
    <n v="2000"/>
    <n v="7416129.0812999997"/>
    <s v="Mésange"/>
    <s v="décharge"/>
    <x v="5"/>
    <s v="CONGO"/>
    <s v="ɤ"/>
  </r>
  <r>
    <d v="2016-12-15T00:00:00"/>
    <s v="Taxi: bureau-secrétariat du gouvernement pour achat loi numéro 5 sur la corruption"/>
    <x v="0"/>
    <x v="1"/>
    <m/>
    <n v="1000"/>
    <n v="7415129.0812999997"/>
    <s v="Mésange"/>
    <s v="décharge"/>
    <x v="5"/>
    <s v="CONGO"/>
    <s v="ɤ"/>
  </r>
  <r>
    <d v="2016-12-15T00:00:00"/>
    <s v="Taxi: ministère de la justice-parquet"/>
    <x v="0"/>
    <x v="1"/>
    <m/>
    <n v="500"/>
    <n v="7414629.0812999997"/>
    <s v="Mésange"/>
    <s v="décharge"/>
    <x v="5"/>
    <s v="CONGO"/>
    <s v="ɤ"/>
  </r>
  <r>
    <d v="2016-12-15T00:00:00"/>
    <s v="Taxi: parquet-cabinet djolani"/>
    <x v="0"/>
    <x v="1"/>
    <m/>
    <n v="1000"/>
    <n v="7413629.0812999997"/>
    <s v="Mésange"/>
    <s v="décharge"/>
    <x v="5"/>
    <s v="CONGO"/>
    <s v="ɤ"/>
  </r>
  <r>
    <d v="2016-12-15T00:00:00"/>
    <s v="Taxi: cabinet-bureau"/>
    <x v="0"/>
    <x v="1"/>
    <m/>
    <n v="1000"/>
    <n v="7412629.0812999997"/>
    <s v="Mésange"/>
    <s v="décharge"/>
    <x v="5"/>
    <s v="CONGO"/>
    <s v="ɤ"/>
  </r>
  <r>
    <d v="2016-12-15T00:00:00"/>
    <s v="Taxi Bureau-DHL"/>
    <x v="0"/>
    <x v="4"/>
    <m/>
    <n v="1000"/>
    <n v="7411629.0812999997"/>
    <s v="Evariste"/>
    <s v="Décharge"/>
    <x v="3"/>
    <s v="CONGO"/>
    <s v="ɤ"/>
  </r>
  <r>
    <d v="2016-12-15T00:00:00"/>
    <s v="Taxi DHL-Bureau"/>
    <x v="0"/>
    <x v="4"/>
    <m/>
    <n v="1000"/>
    <n v="7410629.0812999997"/>
    <s v="Evariste"/>
    <s v="Décharge"/>
    <x v="3"/>
    <s v="CONGO"/>
    <s v="ɤ"/>
  </r>
  <r>
    <d v="2016-12-15T00:00:00"/>
    <s v="Taxi Bureau-ES TV"/>
    <x v="0"/>
    <x v="4"/>
    <m/>
    <n v="1000"/>
    <n v="7409629.0812999997"/>
    <s v="Evariste"/>
    <s v="Décharge"/>
    <x v="3"/>
    <s v="CONGO"/>
    <s v="ɤ"/>
  </r>
  <r>
    <d v="2016-12-15T00:00:00"/>
    <s v="Taxi ES TV-Radio Liberté "/>
    <x v="0"/>
    <x v="4"/>
    <m/>
    <n v="1500"/>
    <n v="7408129.0812999997"/>
    <s v="Evariste"/>
    <s v="Décharge"/>
    <x v="3"/>
    <s v="CONGO"/>
    <s v="ɤ"/>
  </r>
  <r>
    <d v="2016-12-15T00:00:00"/>
    <s v="Taxi Radio liberté-Top tv"/>
    <x v="0"/>
    <x v="4"/>
    <m/>
    <n v="1000"/>
    <n v="7407129.0812999997"/>
    <s v="Evariste"/>
    <s v="Décharge"/>
    <x v="3"/>
    <s v="CONGO"/>
    <s v="ɤ"/>
  </r>
  <r>
    <d v="2016-12-15T00:00:00"/>
    <s v="Taxi Top TV-Bureau"/>
    <x v="0"/>
    <x v="4"/>
    <m/>
    <n v="1000"/>
    <n v="7406129.0812999997"/>
    <s v="Evariste"/>
    <s v="Décharge"/>
    <x v="3"/>
    <s v="CONGO"/>
    <s v="ɤ"/>
  </r>
  <r>
    <d v="2016-12-15T00:00:00"/>
    <s v="Taxi à Pointe Noire, hôtel-TGI-C.A-TGI, pour faire le suivi de l'affaire BOPOMA et MBOOPELA"/>
    <x v="0"/>
    <x v="1"/>
    <m/>
    <n v="3000"/>
    <n v="7403129.0812999997"/>
    <s v="Herick"/>
    <s v="Décharge"/>
    <x v="3"/>
    <s v="CONGO"/>
    <s v="ɤ"/>
  </r>
  <r>
    <d v="2016-12-15T00:00:00"/>
    <s v="Taxi à Pointe Noire, TGI-Maison d'arrêt-TGI, pour vérifier le nom du procureur ayant signé la mise en liberté provisoire des trafs"/>
    <x v="0"/>
    <x v="1"/>
    <m/>
    <n v="2000"/>
    <n v="7401129.0812999997"/>
    <s v="Herick"/>
    <s v="Décharge"/>
    <x v="3"/>
    <s v="CONGO"/>
    <s v="ɤ"/>
  </r>
  <r>
    <d v="2016-12-15T00:00:00"/>
    <s v="Frais d'hôtel, nuitée du 14 au 15 décembre"/>
    <x v="3"/>
    <x v="1"/>
    <m/>
    <n v="15000"/>
    <n v="7386129.0812999997"/>
    <s v="Herick"/>
    <n v="520"/>
    <x v="5"/>
    <s v="CONGO"/>
    <s v="o"/>
  </r>
  <r>
    <d v="2016-12-15T00:00:00"/>
    <s v="Taxis Maison-Bureau/Bureau- Maison"/>
    <x v="0"/>
    <x v="0"/>
    <m/>
    <n v="2500"/>
    <n v="7383629.0812999997"/>
    <s v="Mavy"/>
    <s v="Décharge"/>
    <x v="1"/>
    <s v="CONGO"/>
    <s v="ɣ"/>
  </r>
  <r>
    <d v="2016-12-15T00:00:00"/>
    <s v="Food Allowance pendant la pause"/>
    <x v="8"/>
    <x v="0"/>
    <m/>
    <n v="1500"/>
    <n v="7382129.0812999997"/>
    <s v="Mavy"/>
    <s v="Décharge"/>
    <x v="1"/>
    <s v="CONGO"/>
    <s v="ɣ"/>
  </r>
  <r>
    <d v="2016-12-15T00:00:00"/>
    <s v="Avance sur Bonus Média portant sur le verdict de Ouesso et publié dans les organes de presse /Evariste"/>
    <x v="10"/>
    <x v="4"/>
    <m/>
    <n v="210000"/>
    <n v="7172129.0812999997"/>
    <s v="Mavy"/>
    <n v="8"/>
    <x v="1"/>
    <s v="CONGO"/>
    <s v="o"/>
  </r>
  <r>
    <d v="2016-12-15T00:00:00"/>
    <s v="Recharge téléphonique MTN"/>
    <x v="2"/>
    <x v="2"/>
    <m/>
    <n v="60000"/>
    <n v="7112129.0812999997"/>
    <s v="Mavy"/>
    <m/>
    <x v="1"/>
    <s v="CONGO"/>
    <s v="o"/>
  </r>
  <r>
    <d v="2016-12-15T00:00:00"/>
    <s v="Taxi  office &gt; Palais de Justice &gt; Office"/>
    <x v="0"/>
    <x v="0"/>
    <m/>
    <n v="2000"/>
    <n v="7110129.0812999997"/>
    <s v="Perrine Odier"/>
    <s v="décharge"/>
    <x v="5"/>
    <s v="CONGO"/>
    <s v="ɣ"/>
  </r>
  <r>
    <d v="2016-12-15T00:00:00"/>
    <s v="Taxi Bureau -Maison "/>
    <x v="0"/>
    <x v="1"/>
    <m/>
    <n v="1000"/>
    <n v="7109129.0812999997"/>
    <s v="Jahima"/>
    <s v="Décharge "/>
    <x v="3"/>
    <s v="CONGO"/>
    <s v="ɣ"/>
  </r>
  <r>
    <d v="2016-12-15T00:00:00"/>
    <s v="Taxi Maison -Bureau "/>
    <x v="0"/>
    <x v="1"/>
    <m/>
    <n v="1000"/>
    <n v="7108129.0812999997"/>
    <s v="Jahima"/>
    <s v="Décharge "/>
    <x v="3"/>
    <s v="CONGO"/>
    <s v="ɣ"/>
  </r>
  <r>
    <d v="2016-12-15T00:00:00"/>
    <s v="Photocopie de 6 PV en 2 exemplaires"/>
    <x v="6"/>
    <x v="2"/>
    <m/>
    <n v="1200"/>
    <n v="7106929.0812999997"/>
    <s v="Jahima"/>
    <s v="Décharge "/>
    <x v="3"/>
    <s v="CONGO"/>
    <s v="ɣ"/>
  </r>
  <r>
    <d v="2016-12-15T00:00:00"/>
    <s v="Taxi bureau-DGFA"/>
    <x v="0"/>
    <x v="1"/>
    <m/>
    <n v="1000"/>
    <n v="7105929.0812999997"/>
    <s v="Jahima"/>
    <s v="Décharge "/>
    <x v="3"/>
    <s v="CONGO"/>
    <s v="ɣ"/>
  </r>
  <r>
    <d v="2016-12-15T00:00:00"/>
    <s v="Taxi Ministère des eaux et Forets -Bureau "/>
    <x v="0"/>
    <x v="1"/>
    <m/>
    <n v="1000"/>
    <n v="7104929.0812999997"/>
    <s v="Jahima"/>
    <s v="Décharge "/>
    <x v="3"/>
    <s v="CONGO"/>
    <s v="ɣ"/>
  </r>
  <r>
    <d v="2016-12-16T00:00:00"/>
    <s v="Virement Grant  EAGLE-USFWS"/>
    <x v="15"/>
    <x v="2"/>
    <n v="8966715"/>
    <m/>
    <n v="16071644.0813"/>
    <s v="BCI"/>
    <s v="Relevé"/>
    <x v="1"/>
    <s v="CONGO"/>
    <s v="o"/>
  </r>
  <r>
    <d v="2016-12-16T00:00:00"/>
    <s v="Taxi: bureau-maison d'arrêt pour visite geoles "/>
    <x v="0"/>
    <x v="1"/>
    <m/>
    <n v="1000"/>
    <n v="16070644.0813"/>
    <s v="Mésange"/>
    <s v="décharge"/>
    <x v="5"/>
    <s v="CONGO"/>
    <s v="ɤ"/>
  </r>
  <r>
    <d v="2016-12-16T00:00:00"/>
    <s v="Taxi: maison d'arrêt-wcs pour rejoindre perrine"/>
    <x v="0"/>
    <x v="1"/>
    <m/>
    <n v="700"/>
    <n v="16069944.0813"/>
    <s v="Mésange"/>
    <s v="décharge"/>
    <x v="5"/>
    <s v="CONGO"/>
    <s v="ɤ"/>
  </r>
  <r>
    <d v="2016-12-16T00:00:00"/>
    <s v="Taxi Ouenze-Centre ville-Ouenze (Rencontrer Roussel chez Sam)"/>
    <x v="0"/>
    <x v="3"/>
    <m/>
    <n v="2000"/>
    <n v="16067944.0813"/>
    <s v="i23c"/>
    <s v="Décharge"/>
    <x v="3"/>
    <s v="CONGO"/>
    <s v="ɣ"/>
  </r>
  <r>
    <d v="2016-12-16T00:00:00"/>
    <s v="Achat repas + bière pour rencontrer Roussel chez Sam"/>
    <x v="8"/>
    <x v="3"/>
    <m/>
    <n v="7000"/>
    <n v="16060944.0813"/>
    <s v="i23c"/>
    <s v="Décharge"/>
    <x v="2"/>
    <s v="CONGO"/>
    <s v="ɣ"/>
  </r>
  <r>
    <d v="2016-12-16T00:00:00"/>
    <s v="Pourboire à la serveuse pour gagner sa confiance et avoir les contacts de la cible"/>
    <x v="11"/>
    <x v="3"/>
    <m/>
    <n v="3000"/>
    <n v="16057944.0813"/>
    <s v="i23c"/>
    <s v="Décharge"/>
    <x v="5"/>
    <s v="CONGO"/>
    <s v="ɣ"/>
  </r>
  <r>
    <d v="2016-12-16T00:00:00"/>
    <s v="Taxi à Pointe Noire, hôtel-tribunal pour faire le suivi du cas BOPOMA"/>
    <x v="0"/>
    <x v="1"/>
    <m/>
    <n v="1000"/>
    <n v="16056944.0813"/>
    <s v="Herick"/>
    <s v="Décharge"/>
    <x v="3"/>
    <s v="CONGO"/>
    <s v="ɤ"/>
  </r>
  <r>
    <d v="2016-12-16T00:00:00"/>
    <s v="Taxi à Pointe Noire, tribunal-sécrétariat bureautique-Tribunal pour faire l'impression de la note du juge d'instruction"/>
    <x v="0"/>
    <x v="1"/>
    <m/>
    <n v="2000"/>
    <n v="16054944.0813"/>
    <s v="Herick"/>
    <s v="Décharge"/>
    <x v="3"/>
    <s v="CONGO"/>
    <s v="ɤ"/>
  </r>
  <r>
    <d v="2016-12-16T00:00:00"/>
    <s v="Impression de la note du juge d'instruction"/>
    <x v="6"/>
    <x v="2"/>
    <m/>
    <n v="1200"/>
    <n v="16053744.0813"/>
    <s v="Herick"/>
    <s v="Décharge"/>
    <x v="1"/>
    <s v="CONGO"/>
    <s v="ɤ"/>
  </r>
  <r>
    <d v="2016-12-16T00:00:00"/>
    <s v="Taxi à PN, tribunal-hôtel"/>
    <x v="0"/>
    <x v="1"/>
    <m/>
    <n v="1000"/>
    <n v="16052744.0813"/>
    <s v="Herick"/>
    <s v="Décharge"/>
    <x v="3"/>
    <s v="CONGO"/>
    <s v="ɤ"/>
  </r>
  <r>
    <d v="2016-12-16T00:00:00"/>
    <s v="Frais de nuitée  du 15 au 16 décembre"/>
    <x v="3"/>
    <x v="1"/>
    <m/>
    <n v="15000"/>
    <n v="16037744.0813"/>
    <s v="Herick"/>
    <n v="521"/>
    <x v="5"/>
    <s v="CONGO"/>
    <s v="o"/>
  </r>
  <r>
    <d v="2016-12-16T00:00:00"/>
    <s v="Taxis Maison-Bureau/Bureau- Maison"/>
    <x v="0"/>
    <x v="0"/>
    <m/>
    <n v="2500"/>
    <n v="16035244.0813"/>
    <s v="Mavy"/>
    <s v="Décharge"/>
    <x v="1"/>
    <s v="CONGO"/>
    <s v="ɣ"/>
  </r>
  <r>
    <d v="2016-12-16T00:00:00"/>
    <s v="Food Allowance pendant la pause"/>
    <x v="8"/>
    <x v="0"/>
    <m/>
    <n v="1500"/>
    <n v="16033744.0813"/>
    <s v="Mavy"/>
    <s v="Décharge"/>
    <x v="1"/>
    <s v="CONGO"/>
    <s v="ɣ"/>
  </r>
  <r>
    <d v="2016-12-17T00:00:00"/>
    <s v="Taxi Ouenze-Centre ville-Ouenze (2ième visite chez Sam)"/>
    <x v="0"/>
    <x v="3"/>
    <m/>
    <n v="2000"/>
    <n v="16031744.0813"/>
    <s v="i23c"/>
    <s v="Décharge"/>
    <x v="3"/>
    <s v="CONGO"/>
    <s v="ɣ"/>
  </r>
  <r>
    <d v="2016-12-17T00:00:00"/>
    <s v="Achat tasse de café + Pain (Petit dejeuner) pour rencontrer Roussel chez Sam"/>
    <x v="8"/>
    <x v="3"/>
    <m/>
    <n v="3500"/>
    <n v="16028244.0813"/>
    <s v="i23c"/>
    <s v="Décharge"/>
    <x v="5"/>
    <s v="CONGO"/>
    <s v="ɣ"/>
  </r>
  <r>
    <d v="2016-12-17T00:00:00"/>
    <s v="Taxi à Pointe Noire, hôtel-maison d'arrêt-hôtel, visite geôle"/>
    <x v="0"/>
    <x v="1"/>
    <m/>
    <n v="2000"/>
    <n v="16026244.0813"/>
    <s v="Herick"/>
    <s v="Décharge"/>
    <x v="3"/>
    <s v="CONGO"/>
    <s v="ɤ"/>
  </r>
  <r>
    <d v="2016-12-17T00:00:00"/>
    <s v=" Achat des bouteilles d'eau pour les détenus à la maison d'arrêt de Pointe Noire"/>
    <x v="17"/>
    <x v="1"/>
    <m/>
    <n v="2500"/>
    <n v="16023744.0813"/>
    <s v="Herick"/>
    <s v="Décharge"/>
    <x v="1"/>
    <s v="CONGO"/>
    <s v="ɤ"/>
  </r>
  <r>
    <d v="2016-12-18T00:00:00"/>
    <s v="Taxi à Pointe Noire, hôtel-maison d'arrêt-hôtel, visite geôle"/>
    <x v="0"/>
    <x v="1"/>
    <m/>
    <n v="2000"/>
    <n v="16021744.0813"/>
    <s v="Herick"/>
    <s v="Décharge"/>
    <x v="3"/>
    <s v="CONGO"/>
    <s v="ɤ"/>
  </r>
  <r>
    <d v="2016-12-18T00:00:00"/>
    <s v="Achat d'un produit pharmaceutique pour le mal à la cheville"/>
    <x v="8"/>
    <x v="5"/>
    <m/>
    <n v="4435"/>
    <n v="16017309.0813"/>
    <s v="Herick"/>
    <n v="389063"/>
    <x v="1"/>
    <s v="CONGO"/>
    <s v="o"/>
  </r>
  <r>
    <d v="2016-12-18T00:00:00"/>
    <s v="Ration des détenus à la maison d'arrêt de Pointe Noire"/>
    <x v="17"/>
    <x v="1"/>
    <m/>
    <n v="4800"/>
    <n v="16012509.0813"/>
    <s v="Herick"/>
    <s v="Décharge"/>
    <x v="1"/>
    <s v="CONGO"/>
    <s v="ɤ"/>
  </r>
  <r>
    <d v="2016-12-19T00:00:00"/>
    <s v="Frais d'ôtel, nuitées du 16 au 18 décembre"/>
    <x v="3"/>
    <x v="1"/>
    <m/>
    <n v="30000"/>
    <n v="15982509.0813"/>
    <s v="Herick"/>
    <n v="524"/>
    <x v="5"/>
    <s v="CONGO"/>
    <s v="o"/>
  </r>
  <r>
    <d v="2016-12-19T00:00:00"/>
    <s v="Taxi Bureau /Marché Total"/>
    <x v="0"/>
    <x v="3"/>
    <m/>
    <n v="1000"/>
    <n v="15981509.0813"/>
    <s v="i73x"/>
    <s v="Décharge"/>
    <x v="5"/>
    <s v="CONGO"/>
    <s v="ɣ"/>
  </r>
  <r>
    <d v="2016-12-19T00:00:00"/>
    <s v="Achat clé USB de 8 GB du Bureau"/>
    <x v="6"/>
    <x v="2"/>
    <m/>
    <n v="8500"/>
    <n v="15973009.0813"/>
    <s v="i73x"/>
    <n v="77"/>
    <x v="5"/>
    <s v="CONGO"/>
    <s v="o"/>
  </r>
  <r>
    <d v="2016-12-19T00:00:00"/>
    <s v="Taxi Marché total /Bureau"/>
    <x v="0"/>
    <x v="3"/>
    <m/>
    <n v="1000"/>
    <n v="15972009.0813"/>
    <s v="i73x"/>
    <s v="Décharge"/>
    <x v="5"/>
    <s v="CONGO"/>
    <s v="ɣ"/>
  </r>
  <r>
    <d v="2016-12-19T00:00:00"/>
    <s v="Impressions documents /Bureau"/>
    <x v="6"/>
    <x v="2"/>
    <m/>
    <n v="8400"/>
    <n v="15963609.0813"/>
    <s v="i73x"/>
    <n v="9"/>
    <x v="1"/>
    <s v="CONGO"/>
    <s v="o"/>
  </r>
  <r>
    <d v="2016-12-19T00:00:00"/>
    <s v="Taxi: bureau-maison d'arrêt pour visite geoles "/>
    <x v="0"/>
    <x v="1"/>
    <m/>
    <n v="1000"/>
    <n v="15962609.0813"/>
    <s v="Mésange"/>
    <s v="décharge"/>
    <x v="5"/>
    <s v="CONGO"/>
    <s v="ɤ"/>
  </r>
  <r>
    <d v="2016-12-19T00:00:00"/>
    <s v="Taxi: maison d'arrêt-bureau"/>
    <x v="0"/>
    <x v="1"/>
    <m/>
    <n v="1000"/>
    <n v="15961609.0813"/>
    <s v="Mésange"/>
    <s v="décharge"/>
    <x v="5"/>
    <s v="CONGO"/>
    <s v="ɤ"/>
  </r>
  <r>
    <d v="2016-12-19T00:00:00"/>
    <s v="Taxi Bureau-Direction Airtel"/>
    <x v="0"/>
    <x v="4"/>
    <m/>
    <n v="1000"/>
    <n v="15960609.0813"/>
    <s v="Evariste"/>
    <s v="Décharge"/>
    <x v="3"/>
    <s v="CONGO"/>
    <s v="ɤ"/>
  </r>
  <r>
    <d v="2016-12-19T00:00:00"/>
    <s v="Taxi Direction Airtel-Bureau"/>
    <x v="0"/>
    <x v="4"/>
    <m/>
    <n v="1000"/>
    <n v="15959609.0813"/>
    <s v="Evariste"/>
    <s v="Décharge"/>
    <x v="3"/>
    <s v="CONGO"/>
    <s v="ɤ"/>
  </r>
  <r>
    <d v="2016-12-19T00:00:00"/>
    <s v="Taxi à Pointe Noire, hôtel-tribunal-DDEF, pour faire le suivi du cas Diallo et consorts"/>
    <x v="0"/>
    <x v="1"/>
    <m/>
    <n v="2000"/>
    <n v="15957609.0813"/>
    <s v="Herick"/>
    <s v="Décharge"/>
    <x v="3"/>
    <s v="CONGO"/>
    <s v="ɤ"/>
  </r>
  <r>
    <d v="2016-12-19T00:00:00"/>
    <s v="Taxi à Pointe Noire, DDEF-charden farel, pour le retrait des fonds envoyés par Mavy"/>
    <x v="0"/>
    <x v="1"/>
    <m/>
    <n v="1000"/>
    <n v="15956609.0813"/>
    <s v="Herick"/>
    <s v="Décharge"/>
    <x v="3"/>
    <s v="CONGO"/>
    <s v="ɤ"/>
  </r>
  <r>
    <d v="2016-12-19T00:00:00"/>
    <s v="Taxi à Pointe Noire, agence charden farrel-aéroport-hôtel, pour rencontrer l'avocat Aimé BOMBA"/>
    <x v="0"/>
    <x v="1"/>
    <m/>
    <n v="2000"/>
    <n v="15954609.0813"/>
    <s v="Herick"/>
    <s v="Décharge"/>
    <x v="3"/>
    <s v="CONGO"/>
    <s v="ɤ"/>
  </r>
  <r>
    <d v="2016-12-19T00:00:00"/>
    <s v="Groupe Charden Farell: envoi fonds mission à Hérick "/>
    <x v="4"/>
    <x v="2"/>
    <m/>
    <n v="4800"/>
    <n v="15949809.0813"/>
    <s v="Mavy"/>
    <s v="92/GCF"/>
    <x v="1"/>
    <s v="CONGO"/>
    <s v="o"/>
  </r>
  <r>
    <d v="2016-12-19T00:00:00"/>
    <s v="Groupe Charden Farell: envoi fonds mission à Hérick "/>
    <x v="4"/>
    <x v="2"/>
    <m/>
    <n v="5000"/>
    <n v="15944809.0813"/>
    <s v="Mavy"/>
    <s v="150/GCF"/>
    <x v="1"/>
    <s v="CONGO"/>
    <s v="o"/>
  </r>
  <r>
    <d v="2016-12-19T00:00:00"/>
    <s v="Taxis Maison-Bureau/Bureau- Maison"/>
    <x v="0"/>
    <x v="0"/>
    <m/>
    <n v="2500"/>
    <n v="15942309.0813"/>
    <s v="Mavy"/>
    <s v="Décharge"/>
    <x v="1"/>
    <s v="CONGO"/>
    <s v="ɣ"/>
  </r>
  <r>
    <d v="2016-12-19T00:00:00"/>
    <s v="Food Allowance pendant la pause"/>
    <x v="8"/>
    <x v="0"/>
    <m/>
    <n v="1500"/>
    <n v="15940809.0813"/>
    <s v="Mavy"/>
    <s v="Décharge"/>
    <x v="1"/>
    <s v="CONGO"/>
    <s v="ɣ"/>
  </r>
  <r>
    <d v="2016-12-19T00:00:00"/>
    <s v="Cyber pour transfert à Stirve de la note des sources de financements attendues -Contrat UE-PALF"/>
    <x v="5"/>
    <x v="2"/>
    <m/>
    <n v="500"/>
    <n v="15940309.0813"/>
    <s v="Mavy"/>
    <s v="Décharge"/>
    <x v="2"/>
    <s v="CONGO"/>
    <s v="ɣ"/>
  </r>
  <r>
    <d v="2016-12-19T00:00:00"/>
    <s v="Taxi  office &gt; Ministère &gt; Office"/>
    <x v="0"/>
    <x v="0"/>
    <m/>
    <n v="2000"/>
    <n v="15938309.0813"/>
    <s v="Perrine Odier"/>
    <s v="Décharge"/>
    <x v="5"/>
    <s v="CONGO"/>
    <s v="ɣ"/>
  </r>
  <r>
    <d v="2016-12-19T00:00:00"/>
    <s v="Taxi Maison-bureau"/>
    <x v="0"/>
    <x v="1"/>
    <m/>
    <n v="1000"/>
    <n v="15937309.0813"/>
    <s v="Jahima"/>
    <s v="Décharge "/>
    <x v="3"/>
    <s v="CONGO"/>
    <s v="ɣ"/>
  </r>
  <r>
    <d v="2016-12-19T00:00:00"/>
    <s v="Taxi Bureau -Maison "/>
    <x v="0"/>
    <x v="1"/>
    <m/>
    <n v="1000"/>
    <n v="15936309.0813"/>
    <s v="Jahima"/>
    <s v="Décharge "/>
    <x v="3"/>
    <s v="CONGO"/>
    <s v="ɣ"/>
  </r>
  <r>
    <d v="2016-12-20T00:00:00"/>
    <s v="Frais d'hôtel du 18 au 19 décembre"/>
    <x v="3"/>
    <x v="1"/>
    <m/>
    <n v="15000"/>
    <n v="15921309.0813"/>
    <s v="Herick"/>
    <n v="525"/>
    <x v="5"/>
    <s v="CONGO"/>
    <s v="o"/>
  </r>
  <r>
    <d v="2016-12-20T00:00:00"/>
    <s v="photocopie documents/Bureau"/>
    <x v="6"/>
    <x v="2"/>
    <m/>
    <n v="1500"/>
    <n v="15919809.0813"/>
    <s v="i73x"/>
    <s v="OUI"/>
    <x v="1"/>
    <s v="CONGO"/>
    <s v="o"/>
  </r>
  <r>
    <d v="2016-12-20T00:00:00"/>
    <s v="Taxi à Pointe Noire, hôtel-maison d'arrêt, visite geôle"/>
    <x v="0"/>
    <x v="1"/>
    <m/>
    <n v="1000"/>
    <n v="15918809.0813"/>
    <s v="Herick"/>
    <s v="Décharge"/>
    <x v="3"/>
    <s v="CONGO"/>
    <s v="ɤ"/>
  </r>
  <r>
    <d v="2016-12-20T00:00:00"/>
    <s v="Taxi à Pointe Noire, maison d'arrêt-Tribunal pour vérifier la date de la prochaine audience  de délibéré du cas Bopoma et Mbopéla"/>
    <x v="0"/>
    <x v="1"/>
    <m/>
    <n v="1000"/>
    <n v="15917809.0813"/>
    <s v="Herick"/>
    <s v="Décharge"/>
    <x v="3"/>
    <s v="CONGO"/>
    <s v="ɤ"/>
  </r>
  <r>
    <d v="2016-12-20T00:00:00"/>
    <s v="Taxi à Pointe Noire, tribunal-DDEF-Hôtel, pour vérifier l'élaboration de la note du DD au PR"/>
    <x v="0"/>
    <x v="1"/>
    <m/>
    <n v="2000"/>
    <n v="15915809.0813"/>
    <s v="Herick"/>
    <s v="Décharge"/>
    <x v="3"/>
    <s v="CONGO"/>
    <s v="ɤ"/>
  </r>
  <r>
    <d v="2016-12-20T00:00:00"/>
    <s v="Taxi Bureau-moungali-centreville-marché bacongo -Bureau pour réparation imprimante "/>
    <x v="0"/>
    <x v="3"/>
    <m/>
    <n v="600"/>
    <n v="15915209.0813"/>
    <s v="i55s"/>
    <s v="Décharge"/>
    <x v="3"/>
    <s v="CONGO"/>
    <s v="ɣ"/>
  </r>
  <r>
    <d v="2016-12-20T00:00:00"/>
    <s v="Taxis Maison-Bureau/Bureau- Maison"/>
    <x v="0"/>
    <x v="0"/>
    <m/>
    <n v="2500"/>
    <n v="15912709.0813"/>
    <s v="Mavy"/>
    <s v="Décharge"/>
    <x v="1"/>
    <s v="CONGO"/>
    <s v="ɣ"/>
  </r>
  <r>
    <d v="2016-12-20T00:00:00"/>
    <s v="Food Allowance pendant la pause"/>
    <x v="8"/>
    <x v="0"/>
    <m/>
    <n v="1500"/>
    <n v="15911209.0813"/>
    <s v="Mavy"/>
    <s v="Décharge"/>
    <x v="1"/>
    <s v="CONGO"/>
    <s v="ɣ"/>
  </r>
  <r>
    <d v="2016-12-20T00:00:00"/>
    <s v="Bonus Média/Reglement pour soldefacture portant sur le verdict de Ouesso diffuséet publié dans les organes de presse"/>
    <x v="10"/>
    <x v="4"/>
    <m/>
    <n v="20000"/>
    <n v="15891209.0813"/>
    <s v="Mavy"/>
    <n v="11"/>
    <x v="1"/>
    <s v="CONGO"/>
    <s v="o"/>
  </r>
  <r>
    <d v="2016-12-20T00:00:00"/>
    <s v="Taxi Maison-Bureau"/>
    <x v="0"/>
    <x v="1"/>
    <m/>
    <n v="1000"/>
    <n v="15890209.0813"/>
    <s v="Jahima"/>
    <s v="Décharge "/>
    <x v="3"/>
    <s v="CONGO"/>
    <s v="ɣ"/>
  </r>
  <r>
    <d v="2016-12-20T00:00:00"/>
    <s v="Taxi Bureau -maison"/>
    <x v="0"/>
    <x v="1"/>
    <m/>
    <n v="1000"/>
    <n v="15889209.0813"/>
    <s v="Jahima"/>
    <s v="Décharge"/>
    <x v="3"/>
    <s v="CONGO"/>
    <s v="ɣ"/>
  </r>
  <r>
    <d v="2016-12-21T00:00:00"/>
    <s v="Photocopie et Impression documents / Bureau pour la journée formation des autorités (30 personnes) à Mbouembe Léfini cf au rapport d'activités"/>
    <x v="6"/>
    <x v="2"/>
    <m/>
    <n v="23250"/>
    <n v="15865959.0813"/>
    <s v="i73x"/>
    <s v="Oui"/>
    <x v="1"/>
    <s v="CONGO"/>
    <s v="o"/>
  </r>
  <r>
    <d v="2016-12-21T00:00:00"/>
    <s v="Taxis domicile-Bureau-Aller retour"/>
    <x v="0"/>
    <x v="1"/>
    <m/>
    <n v="2000"/>
    <n v="15863959.0813"/>
    <s v="Grace"/>
    <s v="décharge"/>
    <x v="3"/>
    <s v="CONGO"/>
    <s v="ɤ"/>
  </r>
  <r>
    <d v="2016-12-21T00:00:00"/>
    <s v="Ration journalière sur place pendant"/>
    <x v="8"/>
    <x v="1"/>
    <m/>
    <n v="1000"/>
    <n v="15862959.0813"/>
    <s v="Grace"/>
    <s v="décharge"/>
    <x v="5"/>
    <s v="CONGO"/>
    <s v="o"/>
  </r>
  <r>
    <d v="2016-12-21T00:00:00"/>
    <s v="Ration journalière pendant la pause"/>
    <x v="8"/>
    <x v="1"/>
    <m/>
    <n v="1000"/>
    <n v="15861959.0813"/>
    <s v="Jack-Bénisson"/>
    <s v="Décharge"/>
    <x v="5"/>
    <s v="CONGO"/>
    <s v="ɣ"/>
  </r>
  <r>
    <d v="2016-12-21T00:00:00"/>
    <s v="Taxi domicile- Bureau"/>
    <x v="0"/>
    <x v="1"/>
    <m/>
    <n v="1000"/>
    <n v="15860959.0813"/>
    <s v="Jack-Bénisson"/>
    <s v="Décharge"/>
    <x v="3"/>
    <s v="CONGO"/>
    <s v="ɣ"/>
  </r>
  <r>
    <d v="2016-12-21T00:00:00"/>
    <s v="Photocopie du QCM"/>
    <x v="6"/>
    <x v="2"/>
    <m/>
    <n v="1600"/>
    <n v="15859359.0813"/>
    <s v="Jack-Bénisson"/>
    <s v="Oui"/>
    <x v="1"/>
    <s v="CONGO"/>
    <s v="o"/>
  </r>
  <r>
    <d v="2016-12-21T00:00:00"/>
    <s v="Taxi à Pointe Noire, hôtel-cyber café pour imprimer la fiche de portraits des trafs "/>
    <x v="0"/>
    <x v="1"/>
    <m/>
    <n v="1000"/>
    <n v="15858359.0813"/>
    <s v="Herick"/>
    <s v="Décharge"/>
    <x v="3"/>
    <s v="CONGO"/>
    <s v="ɤ"/>
  </r>
  <r>
    <d v="2016-12-21T00:00:00"/>
    <s v="Impression de la fiche de portraits des trafs"/>
    <x v="6"/>
    <x v="2"/>
    <m/>
    <n v="500"/>
    <n v="15857859.0813"/>
    <s v="Herick"/>
    <s v="Décharge"/>
    <x v="1"/>
    <s v="CONGO"/>
    <s v="ɤ"/>
  </r>
  <r>
    <d v="2016-12-21T00:00:00"/>
    <s v="Taxi à Pointe Noire, cyber café-DDEF-Hôtel, pour vérifier la signature de la note du DD adressé au PR au sujet de la mise en liberté de Oumar Diabile "/>
    <x v="0"/>
    <x v="1"/>
    <m/>
    <n v="2000"/>
    <n v="15855859.0813"/>
    <s v="Herick"/>
    <s v="Décharge"/>
    <x v="3"/>
    <s v="CONGO"/>
    <s v="ɤ"/>
  </r>
  <r>
    <d v="2016-12-21T00:00:00"/>
    <s v="Taxi Bureau-Marché Moungali-Bureau pour materiel Bureau"/>
    <x v="0"/>
    <x v="3"/>
    <m/>
    <n v="450"/>
    <n v="15855409.0813"/>
    <s v="i55s"/>
    <s v="Décharge"/>
    <x v="3"/>
    <s v="CONGO"/>
    <s v="ɣ"/>
  </r>
  <r>
    <d v="2016-12-21T00:00:00"/>
    <s v="Achat batterie ordinateur  "/>
    <x v="6"/>
    <x v="2"/>
    <m/>
    <n v="35000"/>
    <n v="15820409.0813"/>
    <s v="i55s"/>
    <n v="660"/>
    <x v="5"/>
    <s v="CONGO"/>
    <s v="o"/>
  </r>
  <r>
    <d v="2016-12-21T00:00:00"/>
    <s v="Achat souffleuse pour ordinateur "/>
    <x v="6"/>
    <x v="2"/>
    <m/>
    <n v="15000"/>
    <n v="15805409.0813"/>
    <s v="i55s"/>
    <n v="660"/>
    <x v="5"/>
    <s v="CONGO"/>
    <s v="o"/>
  </r>
  <r>
    <d v="2016-12-21T00:00:00"/>
    <s v="Bonus-novembre 2016/Stirve"/>
    <x v="10"/>
    <x v="0"/>
    <m/>
    <n v="10000"/>
    <n v="15795409.0813"/>
    <s v="Mavy"/>
    <n v="12"/>
    <x v="1"/>
    <s v="CONGO"/>
    <s v="o"/>
  </r>
  <r>
    <d v="2016-12-21T00:00:00"/>
    <s v="Taxis Maison-Bureau/Bureau- Maison"/>
    <x v="0"/>
    <x v="0"/>
    <m/>
    <n v="2500"/>
    <n v="15792909.0813"/>
    <s v="Mavy"/>
    <s v="Décharge"/>
    <x v="1"/>
    <s v="CONGO"/>
    <s v="ɣ"/>
  </r>
  <r>
    <d v="2016-12-21T00:00:00"/>
    <s v="Food Allowance pendant la pause"/>
    <x v="8"/>
    <x v="0"/>
    <m/>
    <n v="1500"/>
    <n v="15791409.0813"/>
    <s v="Mavy"/>
    <s v="Décharge"/>
    <x v="1"/>
    <s v="CONGO"/>
    <s v="ɣ"/>
  </r>
  <r>
    <d v="2016-12-21T00:00:00"/>
    <s v="Acompte sur salaire du mois de décembre 2016-Stirve MOUANGA"/>
    <x v="8"/>
    <x v="0"/>
    <m/>
    <n v="80000"/>
    <n v="15711409.0813"/>
    <s v="Mavy"/>
    <n v="14"/>
    <x v="3"/>
    <s v="CONGO"/>
    <s v="o"/>
  </r>
  <r>
    <d v="2016-12-21T00:00:00"/>
    <s v="BONUS i55s pour réparation ordinateur PALF"/>
    <x v="10"/>
    <x v="3"/>
    <m/>
    <n v="5000"/>
    <n v="15706409.0813"/>
    <s v="Perrine Odier"/>
    <n v="9"/>
    <x v="2"/>
    <m/>
    <s v="o"/>
  </r>
  <r>
    <d v="2016-12-21T00:00:00"/>
    <s v="Taxi maison -bureau "/>
    <x v="0"/>
    <x v="1"/>
    <m/>
    <n v="1000"/>
    <n v="15705409.0813"/>
    <s v="Jahima"/>
    <s v="Decharge "/>
    <x v="3"/>
    <s v="CONGO"/>
    <s v="ɣ"/>
  </r>
  <r>
    <d v="2016-12-21T00:00:00"/>
    <s v="Taxi Bureau-maison"/>
    <x v="0"/>
    <x v="1"/>
    <m/>
    <n v="1000"/>
    <n v="15704409.0813"/>
    <s v="Jahima"/>
    <s v="Décharge"/>
    <x v="3"/>
    <s v="CONGO"/>
    <s v="ɣ"/>
  </r>
  <r>
    <d v="2016-12-21T00:00:00"/>
    <s v="Impression (30 copies )"/>
    <x v="6"/>
    <x v="2"/>
    <m/>
    <n v="1000"/>
    <n v="15703409.0813"/>
    <s v="Jahima"/>
    <s v="Décharge"/>
    <x v="3"/>
    <s v="Congo "/>
    <s v="ɣ"/>
  </r>
  <r>
    <d v="2016-12-22T00:00:00"/>
    <s v="Photocopie documents/Bureau"/>
    <x v="6"/>
    <x v="2"/>
    <m/>
    <n v="100"/>
    <n v="15703309.0813"/>
    <s v="i73x"/>
    <s v="Décharge"/>
    <x v="1"/>
    <s v="CONGO"/>
    <s v="ɣ"/>
  </r>
  <r>
    <d v="2016-12-22T00:00:00"/>
    <s v="Achat d'une cartouche d'encre 122 Noire"/>
    <x v="6"/>
    <x v="2"/>
    <m/>
    <n v="10000"/>
    <n v="15693309.0813"/>
    <s v="i73x"/>
    <s v="OUI"/>
    <x v="1"/>
    <s v="CONGO"/>
    <s v="o"/>
  </r>
  <r>
    <d v="2016-12-22T00:00:00"/>
    <s v="Taxi: maison-bureau pour voyage sur mbouabe"/>
    <x v="0"/>
    <x v="1"/>
    <m/>
    <n v="1000"/>
    <n v="15692309.0813"/>
    <s v="Mésange"/>
    <s v="décharge"/>
    <x v="5"/>
    <s v="CONGO"/>
    <s v="ɤ"/>
  </r>
  <r>
    <d v="2016-12-22T00:00:00"/>
    <s v="Achat bouteille d'eau cristal pendant la formation"/>
    <x v="3"/>
    <x v="1"/>
    <m/>
    <n v="1000"/>
    <n v="15691309.0813"/>
    <s v="Mésange"/>
    <s v="Décharge"/>
    <x v="2"/>
    <s v="CONGO"/>
    <s v="ɤ"/>
  </r>
  <r>
    <d v="2016-12-22T00:00:00"/>
    <s v="Taxis domicile-Bureau-Aller retour"/>
    <x v="0"/>
    <x v="1"/>
    <m/>
    <n v="2000"/>
    <n v="15689309.0813"/>
    <s v="Grace"/>
    <s v="décharge"/>
    <x v="3"/>
    <s v="CONGO"/>
    <s v="ɤ"/>
  </r>
  <r>
    <d v="2016-12-22T00:00:00"/>
    <s v="Ration journalière sur place pendant"/>
    <x v="8"/>
    <x v="1"/>
    <m/>
    <n v="1000"/>
    <n v="15688309.0813"/>
    <s v="Grace"/>
    <s v="décharge"/>
    <x v="5"/>
    <s v="CONGO"/>
    <s v="ɤ"/>
  </r>
  <r>
    <d v="2016-12-22T00:00:00"/>
    <s v="Taxi domicile- Bureau"/>
    <x v="0"/>
    <x v="1"/>
    <m/>
    <n v="1000"/>
    <n v="15687309.0813"/>
    <s v="Jack-Bénisson"/>
    <s v="Décharge"/>
    <x v="3"/>
    <s v="CONGO"/>
    <s v="ɣ"/>
  </r>
  <r>
    <d v="2016-12-22T00:00:00"/>
    <s v="Frais des nuitées du 19 au 22 décembre"/>
    <x v="3"/>
    <x v="1"/>
    <m/>
    <n v="45000"/>
    <n v="15642309.0813"/>
    <s v="Herick"/>
    <n v="527"/>
    <x v="5"/>
    <s v="CONGO"/>
    <s v="o"/>
  </r>
  <r>
    <d v="2016-12-22T00:00:00"/>
    <s v="Taxi à Pointe Noire, hôtel-maison d'arrêt, visite geôle"/>
    <x v="0"/>
    <x v="1"/>
    <m/>
    <n v="1000"/>
    <n v="15641309.0813"/>
    <s v="Herick"/>
    <s v="Décharge"/>
    <x v="3"/>
    <s v="CONGO"/>
    <s v="ɤ"/>
  </r>
  <r>
    <d v="2016-12-22T00:00:00"/>
    <s v="Taxi à Pointe Noire, maison d'arrêt_tribunal, pour faire le suivi du cas Diallo et consorts "/>
    <x v="0"/>
    <x v="1"/>
    <m/>
    <n v="1000"/>
    <n v="15640309.0813"/>
    <s v="Herick"/>
    <s v="Décharge"/>
    <x v="3"/>
    <s v="CONGO"/>
    <s v="ɤ"/>
  </r>
  <r>
    <d v="2016-12-22T00:00:00"/>
    <s v="Taxi à Poire Noire, tribunal-DDEF-Tribunal, pour déposer la note adressée au PR sur la libération de Oumar"/>
    <x v="0"/>
    <x v="1"/>
    <m/>
    <n v="2000"/>
    <n v="15638309.0813"/>
    <s v="Herick"/>
    <s v="Décharge"/>
    <x v="3"/>
    <s v="CONGO"/>
    <s v="ɤ"/>
  </r>
  <r>
    <d v="2016-12-22T00:00:00"/>
    <s v="Taxi à Pointe Noire, tribunal-Cabinet mtre Kimpolo-Hôtel, pour faire le suivi du cas Massouémé"/>
    <x v="0"/>
    <x v="1"/>
    <m/>
    <n v="2000"/>
    <n v="15636309.0813"/>
    <s v="Herick"/>
    <s v="Décharge"/>
    <x v="3"/>
    <s v="CONGO"/>
    <s v="ɤ"/>
  </r>
  <r>
    <d v="2016-12-22T00:00:00"/>
    <s v="Taxi Bureau -centre ville-bureau pour recuperation logiciel de depannage ordinateur"/>
    <x v="0"/>
    <x v="3"/>
    <m/>
    <n v="2000"/>
    <n v="15634309.0813"/>
    <s v="i55s"/>
    <s v="Décharge"/>
    <x v="3"/>
    <s v="CONGO"/>
    <s v="ɣ"/>
  </r>
  <r>
    <d v="2016-12-22T00:00:00"/>
    <s v="Bus Bureau -marché moungali - bureau pour les course du bureau "/>
    <x v="0"/>
    <x v="3"/>
    <m/>
    <n v="450"/>
    <n v="15633859.0813"/>
    <s v="i55s"/>
    <s v="Décharge"/>
    <x v="3"/>
    <s v="CONGO"/>
    <s v="ɣ"/>
  </r>
  <r>
    <d v="2016-12-22T00:00:00"/>
    <s v="Taxis Maison-Bureau/Bureau- Maison"/>
    <x v="0"/>
    <x v="0"/>
    <m/>
    <n v="2500"/>
    <n v="15631359.0813"/>
    <s v="Mavy"/>
    <s v="Décharge"/>
    <x v="1"/>
    <s v="CONGO"/>
    <s v="ɣ"/>
  </r>
  <r>
    <d v="2016-12-22T00:00:00"/>
    <s v="Food Allowance pendant la pause"/>
    <x v="8"/>
    <x v="0"/>
    <m/>
    <n v="1500"/>
    <n v="15629859.0813"/>
    <s v="Mavy"/>
    <s v="Décharge"/>
    <x v="1"/>
    <s v="CONGO"/>
    <s v="ɣ"/>
  </r>
  <r>
    <d v="2016-12-22T00:00:00"/>
    <s v="Recharge téléphonique MTN"/>
    <x v="2"/>
    <x v="2"/>
    <m/>
    <n v="80000"/>
    <n v="15549859.0813"/>
    <s v="Mavy"/>
    <s v="Oui"/>
    <x v="5"/>
    <m/>
    <s v="o"/>
  </r>
  <r>
    <d v="2016-12-22T00:00:00"/>
    <s v="Taxi  office &gt; Ministère &gt; Office"/>
    <x v="0"/>
    <x v="0"/>
    <m/>
    <n v="2000"/>
    <n v="15547859.0813"/>
    <s v="Perrine Odier"/>
    <s v="Décharge"/>
    <x v="5"/>
    <s v="CONGO"/>
    <s v="ɣ"/>
  </r>
  <r>
    <d v="2016-12-22T00:00:00"/>
    <s v="Taxi Maison-bureau"/>
    <x v="0"/>
    <x v="1"/>
    <m/>
    <n v="1000"/>
    <n v="15546859.0813"/>
    <s v="Jahima"/>
    <s v="Décharhe"/>
    <x v="1"/>
    <s v="CONGO"/>
    <s v="ɣ"/>
  </r>
  <r>
    <d v="2016-12-22T00:00:00"/>
    <s v="Taxi bureau -Direction générale du Trésor  public"/>
    <x v="0"/>
    <x v="1"/>
    <m/>
    <n v="1000"/>
    <n v="15545859.0813"/>
    <s v="Jahima"/>
    <s v="Décharge"/>
    <x v="1"/>
    <s v="CONGO"/>
    <s v="ɣ"/>
  </r>
  <r>
    <d v="2016-12-22T00:00:00"/>
    <s v="Taxi Direction Générale du trésor public -bureau "/>
    <x v="0"/>
    <x v="1"/>
    <m/>
    <n v="1000"/>
    <n v="15544859.0813"/>
    <s v="Jahima"/>
    <s v="Décharge"/>
    <x v="1"/>
    <s v="CONGO"/>
    <s v="ɣ"/>
  </r>
  <r>
    <d v="2016-12-22T00:00:00"/>
    <s v="Taxi Bureau-D.G. du trésor public "/>
    <x v="0"/>
    <x v="1"/>
    <m/>
    <n v="1000"/>
    <n v="15543859.0813"/>
    <s v="Jahima"/>
    <s v="Décharge "/>
    <x v="1"/>
    <s v="CONGO"/>
    <s v="ɣ"/>
  </r>
  <r>
    <d v="2016-12-22T00:00:00"/>
    <s v="Taxi D.G.du trésor public -Ministère des Eaux et Forets   "/>
    <x v="0"/>
    <x v="1"/>
    <m/>
    <n v="1000"/>
    <n v="15542859.0813"/>
    <s v="Jahima"/>
    <s v="Décharge"/>
    <x v="1"/>
    <s v="CONGO"/>
    <s v="ɣ"/>
  </r>
  <r>
    <d v="2016-12-22T00:00:00"/>
    <s v="Taxi Ministère des Eaux et Forets -bureau  "/>
    <x v="0"/>
    <x v="1"/>
    <m/>
    <n v="1000"/>
    <n v="15541859.0813"/>
    <s v="Jahima"/>
    <s v="Décharge"/>
    <x v="1"/>
    <s v="CONGO"/>
    <s v="ɣ"/>
  </r>
  <r>
    <d v="2016-12-22T00:00:00"/>
    <s v="Taxi Bureau -Maison"/>
    <x v="0"/>
    <x v="1"/>
    <m/>
    <n v="1000"/>
    <n v="15540859.0813"/>
    <s v="Jahima"/>
    <s v="décharhe"/>
    <x v="1"/>
    <s v="CONGO"/>
    <s v="ɣ"/>
  </r>
  <r>
    <d v="2016-12-22T00:00:00"/>
    <s v="Achat de 10 Aérosol de défence Sabre Red P-22-OC"/>
    <x v="6"/>
    <x v="2"/>
    <m/>
    <n v="51092.490729999998"/>
    <n v="15489766.590569999"/>
    <s v="Perrine Odier"/>
    <s v="RE2016308957"/>
    <x v="5"/>
    <s v="CONGO"/>
    <s v="o"/>
  </r>
  <r>
    <d v="2016-12-23T00:00:00"/>
    <s v="Virement salaire Décembre 2016-Mésange"/>
    <x v="8"/>
    <x v="1"/>
    <m/>
    <n v="306358"/>
    <n v="15183408.590569999"/>
    <s v="BCI"/>
    <s v="Ordre VRT"/>
    <x v="5"/>
    <s v="CONGO"/>
    <s v="o"/>
  </r>
  <r>
    <d v="2016-12-23T00:00:00"/>
    <s v="Virement salaire Décembre 2016-Evariste"/>
    <x v="8"/>
    <x v="4"/>
    <m/>
    <n v="140000"/>
    <n v="15043408.590569999"/>
    <s v="BCI"/>
    <s v="Ordre VRT"/>
    <x v="5"/>
    <s v="CONGO"/>
    <s v="o"/>
  </r>
  <r>
    <d v="2016-12-23T00:00:00"/>
    <s v="Virement salaire Décembre 2016-Stirve"/>
    <x v="8"/>
    <x v="0"/>
    <m/>
    <n v="370000"/>
    <n v="14673408.590569999"/>
    <s v="BCI"/>
    <s v="Ordre VRT"/>
    <x v="5"/>
    <s v="CONGO"/>
    <s v="o"/>
  </r>
  <r>
    <d v="2016-12-23T00:00:00"/>
    <s v="Virement salaire Décembre 2016-i73x"/>
    <x v="8"/>
    <x v="3"/>
    <m/>
    <n v="160000"/>
    <n v="14513408.590569999"/>
    <s v="BCI"/>
    <s v="Ordre VRT"/>
    <x v="2"/>
    <s v="CONGO"/>
    <s v="o"/>
  </r>
  <r>
    <d v="2016-12-23T00:00:00"/>
    <s v="FRAIS S/VIRT EMIS"/>
    <x v="7"/>
    <x v="2"/>
    <m/>
    <n v="8347"/>
    <n v="14505061.590569999"/>
    <s v="BCI"/>
    <s v="Relevé"/>
    <x v="2"/>
    <s v="CONGO"/>
    <s v="o"/>
  </r>
  <r>
    <d v="2016-12-23T00:00:00"/>
    <s v="FRAIS RET.DEPLACE Chq n°03592785"/>
    <x v="7"/>
    <x v="2"/>
    <m/>
    <n v="3139"/>
    <n v="14501922.590569999"/>
    <s v="BCI"/>
    <s v="Relevé"/>
    <x v="2"/>
    <s v="CONGO"/>
    <s v="o"/>
  </r>
  <r>
    <d v="2016-12-23T00:00:00"/>
    <s v="Frais d'hôtel 1 nuitée à Mbouabe"/>
    <x v="3"/>
    <x v="1"/>
    <m/>
    <n v="5000"/>
    <n v="14496922.590569999"/>
    <s v="Mésange"/>
    <s v="Décharge"/>
    <x v="2"/>
    <s v="CONGO"/>
    <s v="ɣ"/>
  </r>
  <r>
    <d v="2016-12-23T00:00:00"/>
    <s v="Mbouabe-Brazzaville"/>
    <x v="0"/>
    <x v="1"/>
    <m/>
    <n v="3000"/>
    <n v="14493922.590569999"/>
    <s v="Mésange"/>
    <s v="décharge"/>
    <x v="5"/>
    <s v="CONGO"/>
    <s v="ɤ"/>
  </r>
  <r>
    <d v="2016-12-23T00:00:00"/>
    <s v="Taxi: moukondo-maison"/>
    <x v="0"/>
    <x v="1"/>
    <m/>
    <n v="2000"/>
    <n v="14491922.590569999"/>
    <s v="Mésange"/>
    <s v="décharge"/>
    <x v="5"/>
    <s v="CONGO"/>
    <s v="ɤ"/>
  </r>
  <r>
    <d v="2016-12-23T00:00:00"/>
    <s v="TaxiBureau-Ministère de la justice "/>
    <x v="0"/>
    <x v="4"/>
    <m/>
    <n v="1000"/>
    <n v="14490922.590569999"/>
    <s v="Evariste"/>
    <s v="Décharge"/>
    <x v="3"/>
    <s v="CONGO"/>
    <s v="ɤ"/>
  </r>
  <r>
    <d v="2016-12-23T00:00:00"/>
    <s v="Taxi Palais de Justice-Bureau"/>
    <x v="0"/>
    <x v="4"/>
    <m/>
    <n v="1000"/>
    <n v="14489922.590569999"/>
    <s v="Evariste"/>
    <s v="Décharge"/>
    <x v="3"/>
    <s v="CONGO"/>
    <s v="ɤ"/>
  </r>
  <r>
    <d v="2016-12-23T00:00:00"/>
    <s v="Taxis domicile-Bureau-Aller retour"/>
    <x v="0"/>
    <x v="1"/>
    <m/>
    <n v="2000"/>
    <n v="14487922.590569999"/>
    <s v="Grace"/>
    <s v="décharge"/>
    <x v="3"/>
    <s v="CONGO"/>
    <s v="ɤ"/>
  </r>
  <r>
    <d v="2016-12-23T00:00:00"/>
    <s v="Ration journalière sur place pendant"/>
    <x v="8"/>
    <x v="1"/>
    <m/>
    <n v="1000"/>
    <n v="14486922.590569999"/>
    <s v="Grace"/>
    <s v="décharge"/>
    <x v="5"/>
    <s v="CONGO"/>
    <s v="ɤ"/>
  </r>
  <r>
    <d v="2016-12-23T00:00:00"/>
    <s v="Frais d'hôtel mission  à Mbouabe"/>
    <x v="3"/>
    <x v="1"/>
    <m/>
    <n v="5000"/>
    <n v="14481922.590569999"/>
    <s v="Jack-Bénisson"/>
    <s v="Décharge"/>
    <x v="5"/>
    <s v="CONGO"/>
    <s v="ɣ"/>
  </r>
  <r>
    <d v="2016-12-23T00:00:00"/>
    <s v="Mbouambé/Brazzaville"/>
    <x v="0"/>
    <x v="1"/>
    <m/>
    <n v="5000"/>
    <n v="14476922.590569999"/>
    <s v="Jack-Bénisson"/>
    <s v="Décharge"/>
    <x v="3"/>
    <s v="CONGO"/>
    <s v="ɣ"/>
  </r>
  <r>
    <d v="2016-12-23T00:00:00"/>
    <s v="Taxi Tsiémé/Maison"/>
    <x v="0"/>
    <x v="1"/>
    <m/>
    <n v="1000"/>
    <n v="14475922.590569999"/>
    <s v="Jack-Bénisson"/>
    <s v="Décharge"/>
    <x v="3"/>
    <s v="CONGO"/>
    <s v="ɣ"/>
  </r>
  <r>
    <d v="2016-12-23T00:00:00"/>
    <s v="Taxi à PNR, hôtel-tribunal-hôtel, pour assister à la confrontation des trafs"/>
    <x v="0"/>
    <x v="1"/>
    <m/>
    <n v="2000"/>
    <n v="14473922.590569999"/>
    <s v="Herick"/>
    <s v="Décharge"/>
    <x v="3"/>
    <s v="CONGO"/>
    <s v="ɤ"/>
  </r>
  <r>
    <d v="2016-12-23T00:00:00"/>
    <s v="Taxi à PNR, hôtel-aéroport-hôtel, pour acheter le billet d'avion de retour "/>
    <x v="0"/>
    <x v="1"/>
    <m/>
    <n v="2000"/>
    <n v="14471922.590569999"/>
    <s v="Herick"/>
    <s v="Décharge"/>
    <x v="3"/>
    <s v="CONGO"/>
    <s v="ɤ"/>
  </r>
  <r>
    <d v="2016-12-23T00:00:00"/>
    <s v="Achat du billet d'avion / Pointe-Noire-Brazzaville"/>
    <x v="1"/>
    <x v="1"/>
    <m/>
    <n v="34000"/>
    <n v="14437922.590569999"/>
    <s v="Herick"/>
    <n v="262957"/>
    <x v="5"/>
    <s v="CONGO"/>
    <s v="o"/>
  </r>
  <r>
    <d v="2016-12-09T00:00:00"/>
    <s v="Achat d'un Timbre mission PNR Perrine"/>
    <x v="12"/>
    <x v="3"/>
    <m/>
    <n v="1000"/>
    <n v="14436922.590569999"/>
    <s v="Perrine Odier"/>
    <s v="Oui"/>
    <x v="5"/>
    <s v="CONGO"/>
    <s v="o"/>
  </r>
  <r>
    <d v="2016-12-23T00:00:00"/>
    <s v="Achat d'un Timbre mission PNR Hérick"/>
    <x v="12"/>
    <x v="1"/>
    <m/>
    <n v="1000"/>
    <n v="14435922.590569999"/>
    <s v="Herick"/>
    <s v="Oui"/>
    <x v="1"/>
    <s v="CONGO"/>
    <s v="o"/>
  </r>
  <r>
    <d v="2016-12-23T00:00:00"/>
    <s v="Frais d'hôtel du22 au 24 décembre"/>
    <x v="3"/>
    <x v="1"/>
    <m/>
    <n v="30000"/>
    <n v="14405922.590569999"/>
    <s v="Herick"/>
    <n v="528"/>
    <x v="5"/>
    <s v="CONGO"/>
    <s v="o"/>
  </r>
  <r>
    <d v="2016-12-23T00:00:00"/>
    <s v="Taxis Maison-Bureau/Bureau- Maison"/>
    <x v="0"/>
    <x v="0"/>
    <m/>
    <n v="2500"/>
    <n v="14403422.590569999"/>
    <s v="Mavy"/>
    <s v="Décharge"/>
    <x v="1"/>
    <s v="CONGO"/>
    <s v="ɣ"/>
  </r>
  <r>
    <d v="2016-12-23T00:00:00"/>
    <s v="Food Allowance pendant la pause"/>
    <x v="8"/>
    <x v="0"/>
    <m/>
    <n v="1500"/>
    <n v="14401922.590569999"/>
    <s v="Mavy"/>
    <s v="Décharge"/>
    <x v="1"/>
    <s v="CONGO"/>
    <s v="ɣ"/>
  </r>
  <r>
    <d v="2016-12-23T00:00:00"/>
    <s v="Taxis Stirve domicile-Bureau/BCI-domicile"/>
    <x v="0"/>
    <x v="0"/>
    <m/>
    <n v="2500"/>
    <n v="14399422.590569999"/>
    <s v="Mavy"/>
    <s v="Décharge"/>
    <x v="1"/>
    <s v="CONGO"/>
    <s v="ɣ"/>
  </r>
  <r>
    <d v="2016-12-23T00:00:00"/>
    <s v="Taxi Bureau-Fondation Aspinall"/>
    <x v="0"/>
    <x v="0"/>
    <m/>
    <n v="1000"/>
    <n v="14398422.590569999"/>
    <s v="Mavy"/>
    <s v="Décharge"/>
    <x v="1"/>
    <s v="CONGO"/>
    <s v="ɣ"/>
  </r>
  <r>
    <d v="2016-12-23T00:00:00"/>
    <s v="Taxi Fondation Aspinall-BCI centre ville"/>
    <x v="0"/>
    <x v="0"/>
    <m/>
    <n v="1500"/>
    <n v="14396922.590569999"/>
    <s v="Mavy"/>
    <s v="Décharge"/>
    <x v="1"/>
    <s v="CONGO"/>
    <s v="ɣ"/>
  </r>
  <r>
    <d v="2016-12-23T00:00:00"/>
    <s v="Bonus Mission Hérick à PNR"/>
    <x v="10"/>
    <x v="1"/>
    <m/>
    <n v="50000"/>
    <n v="14346922.590569999"/>
    <s v="Mavy"/>
    <s v="394/GCF"/>
    <x v="2"/>
    <s v="CONGO"/>
    <s v="o"/>
  </r>
  <r>
    <d v="2016-12-23T00:00:00"/>
    <s v="Groupe Charden Farell: envoi fonds bonus à Hérick en mission à pnr"/>
    <x v="4"/>
    <x v="2"/>
    <m/>
    <n v="2000"/>
    <n v="14344922.590569999"/>
    <s v="Mavy"/>
    <s v="394/CGF"/>
    <x v="1"/>
    <s v="CONGO"/>
    <s v="o"/>
  </r>
  <r>
    <d v="2016-12-23T00:00:00"/>
    <s v="Honoraires de consultions décembre 2016-i23c"/>
    <x v="13"/>
    <x v="2"/>
    <m/>
    <n v="180000"/>
    <n v="14164922.590569999"/>
    <s v="Mavy"/>
    <s v="Oui"/>
    <x v="5"/>
    <s v="CONGO"/>
    <s v="o"/>
  </r>
  <r>
    <d v="2016-12-23T00:00:00"/>
    <s v="Avance sur honoraires de consultions Janvier 2017 -i23c"/>
    <x v="13"/>
    <x v="2"/>
    <m/>
    <n v="50000"/>
    <n v="14114922.590569999"/>
    <s v="Mavy"/>
    <n v="21"/>
    <x v="3"/>
    <s v="CONGO"/>
    <s v="o"/>
  </r>
  <r>
    <d v="2016-12-23T00:00:00"/>
    <s v="Honoraires de consultions-i55s/Calculés au prorata temporis par rapport à la date de signature du contrat"/>
    <x v="13"/>
    <x v="2"/>
    <m/>
    <n v="97000"/>
    <n v="14017922.590569999"/>
    <s v="Mavy"/>
    <s v="Oui"/>
    <x v="3"/>
    <s v="CONGO"/>
    <s v="o"/>
  </r>
  <r>
    <d v="2016-12-23T00:00:00"/>
    <s v="Taxi Maison -Bureau "/>
    <x v="0"/>
    <x v="1"/>
    <m/>
    <n v="1000"/>
    <n v="14016922.590569999"/>
    <s v="Jahima"/>
    <s v="Decharge "/>
    <x v="1"/>
    <s v="CONGO"/>
    <s v="ɣ"/>
  </r>
  <r>
    <d v="2016-12-23T00:00:00"/>
    <s v="Taxi Bureau - MEF"/>
    <x v="0"/>
    <x v="1"/>
    <m/>
    <n v="1000"/>
    <n v="14015922.590569999"/>
    <s v="Jahima"/>
    <s v="Décharge"/>
    <x v="1"/>
    <s v="CONGO"/>
    <s v="ɣ"/>
  </r>
  <r>
    <d v="2016-12-23T00:00:00"/>
    <s v="Taxi MEF -Bureau "/>
    <x v="0"/>
    <x v="1"/>
    <m/>
    <n v="1000"/>
    <n v="14014922.590569999"/>
    <s v="Jahima"/>
    <s v="Decharge "/>
    <x v="1"/>
    <s v="CONGO"/>
    <s v="ɣ"/>
  </r>
  <r>
    <d v="2016-12-24T00:00:00"/>
    <s v="Taxi à PNR, hôtel-agence charden farrel-hôtel, pour retirer l'argent envoyé par Mavy"/>
    <x v="0"/>
    <x v="1"/>
    <m/>
    <n v="2000"/>
    <n v="14012922.590569999"/>
    <s v="Herick"/>
    <s v="Décharge"/>
    <x v="3"/>
    <s v="CONGO"/>
    <s v="ɤ"/>
  </r>
  <r>
    <d v="2016-12-24T00:00:00"/>
    <s v="Taxi à PNR,hôtel-aéroport pour rentrer à BZV"/>
    <x v="0"/>
    <x v="1"/>
    <m/>
    <n v="1000"/>
    <n v="14011922.590569999"/>
    <s v="Herick"/>
    <s v="Décharge"/>
    <x v="3"/>
    <s v="CONGO"/>
    <s v="ɤ"/>
  </r>
  <r>
    <d v="2016-12-24T00:00:00"/>
    <s v="Taxi à BZV, aéroport-domicile"/>
    <x v="0"/>
    <x v="1"/>
    <m/>
    <n v="2000"/>
    <n v="14009922.590569999"/>
    <s v="Herick"/>
    <s v="Décharge"/>
    <x v="3"/>
    <s v="CONGO"/>
    <s v="ɤ"/>
  </r>
  <r>
    <d v="2016-12-25T00:00:00"/>
    <s v="Taxis Maison-Bureau Aller-Retour/alimentation chats "/>
    <x v="0"/>
    <x v="0"/>
    <m/>
    <n v="4000"/>
    <n v="14005922.590569999"/>
    <s v="Mavy"/>
    <s v="Décharge"/>
    <x v="1"/>
    <s v="CONGO"/>
    <s v="ɣ"/>
  </r>
  <r>
    <d v="2016-12-26T00:00:00"/>
    <s v="Taxi domicile- Bureau"/>
    <x v="0"/>
    <x v="1"/>
    <m/>
    <n v="1000"/>
    <n v="14004922.590569999"/>
    <s v="Jack-Bénisson"/>
    <s v="Décharge"/>
    <x v="3"/>
    <s v="CONGO"/>
    <s v="ɣ"/>
  </r>
  <r>
    <d v="2016-12-26T00:00:00"/>
    <s v="Ration journalière pendant la pause"/>
    <x v="8"/>
    <x v="1"/>
    <m/>
    <n v="1000"/>
    <n v="14003922.590569999"/>
    <s v="Jack-Bénisson"/>
    <s v="Décharge"/>
    <x v="5"/>
    <s v="CONGO"/>
    <s v="ɣ"/>
  </r>
  <r>
    <d v="2016-12-26T00:00:00"/>
    <s v="Taxi domicile- Bureau"/>
    <x v="0"/>
    <x v="1"/>
    <m/>
    <n v="1000"/>
    <n v="14002922.590569999"/>
    <s v="Jack-Bénisson"/>
    <s v="Décharge"/>
    <x v="3"/>
    <s v="CONGO"/>
    <s v="ɣ"/>
  </r>
  <r>
    <d v="2016-12-26T00:00:00"/>
    <s v="Bonus-Novembre 2016/Hérick"/>
    <x v="10"/>
    <x v="1"/>
    <m/>
    <n v="15000"/>
    <n v="13987922.590569999"/>
    <s v="Mavy"/>
    <n v="22"/>
    <x v="2"/>
    <s v="CONGO"/>
    <s v="o"/>
  </r>
  <r>
    <d v="2016-12-26T00:00:00"/>
    <s v="Salaire-décembre 2016/Hérick"/>
    <x v="8"/>
    <x v="1"/>
    <m/>
    <n v="166755"/>
    <n v="13821167.590569999"/>
    <s v="Mavy"/>
    <n v="23"/>
    <x v="1"/>
    <s v="CONGO"/>
    <s v="o"/>
  </r>
  <r>
    <d v="2016-12-26T00:00:00"/>
    <s v="Taxis Maison-Bureau/Bureau- Maison"/>
    <x v="0"/>
    <x v="0"/>
    <m/>
    <n v="2500"/>
    <n v="13818667.590569999"/>
    <s v="Mavy"/>
    <s v="Décharge"/>
    <x v="1"/>
    <s v="CONGO"/>
    <s v="ɣ"/>
  </r>
  <r>
    <d v="2016-12-26T00:00:00"/>
    <s v="Food Allowance pendant la pause"/>
    <x v="8"/>
    <x v="0"/>
    <m/>
    <n v="1500"/>
    <n v="13817167.590569999"/>
    <s v="Mavy"/>
    <s v="Décharge"/>
    <x v="1"/>
    <s v="CONGO"/>
    <s v="ɣ"/>
  </r>
  <r>
    <d v="2016-12-26T00:00:00"/>
    <s v="Taxis Bureau-ONEMO-Bureau"/>
    <x v="0"/>
    <x v="0"/>
    <m/>
    <n v="3000"/>
    <n v="13814167.590569999"/>
    <s v="Mavy"/>
    <s v="Décharge"/>
    <x v="1"/>
    <s v="CONGO"/>
    <s v="ɣ"/>
  </r>
  <r>
    <d v="2016-12-26T00:00:00"/>
    <s v="Rafraichissement après entretien Objets pour les chats/Evariste-Hérick et Mavy"/>
    <x v="8"/>
    <x v="5"/>
    <m/>
    <n v="1500"/>
    <n v="13812667.590569999"/>
    <s v="Mavy"/>
    <s v="Décharge"/>
    <x v="1"/>
    <s v="CONGO"/>
    <s v="ɣ"/>
  </r>
  <r>
    <d v="2016-12-26T00:00:00"/>
    <s v="Achat d'une bouteille de 10L de Cristal et papier hygienique"/>
    <x v="6"/>
    <x v="2"/>
    <m/>
    <n v="2050"/>
    <n v="13810617.590569999"/>
    <s v="Mavy"/>
    <s v="Décharge"/>
    <x v="3"/>
    <s v="CONGO"/>
    <s v="ɣ"/>
  </r>
  <r>
    <d v="2016-12-26T00:00:00"/>
    <s v="Taxis Stirve domicile-Bureau/Bureau domicile-en vue de finaliser le rapport d'audit"/>
    <x v="0"/>
    <x v="0"/>
    <m/>
    <n v="2000"/>
    <n v="13808617.590569999"/>
    <s v="Mavy"/>
    <m/>
    <x v="1"/>
    <s v="CONGO"/>
    <s v="ɣ"/>
  </r>
  <r>
    <d v="2016-12-27T00:00:00"/>
    <s v="COTISATION WEB BANK"/>
    <x v="7"/>
    <x v="2"/>
    <m/>
    <n v="6016"/>
    <n v="13802601.590569999"/>
    <s v="BCI"/>
    <s v="Relevé"/>
    <x v="2"/>
    <s v="CONGO"/>
    <s v="o"/>
  </r>
  <r>
    <d v="2016-12-27T00:00:00"/>
    <s v="Taxi domicile- Bureau"/>
    <x v="0"/>
    <x v="1"/>
    <m/>
    <n v="1000"/>
    <n v="13801601.590569999"/>
    <s v="Jack-Bénisson"/>
    <s v="Décharge"/>
    <x v="3"/>
    <s v="CONGO"/>
    <s v="ɣ"/>
  </r>
  <r>
    <d v="2016-12-27T00:00:00"/>
    <s v="Ration journalière pendant la pause"/>
    <x v="8"/>
    <x v="1"/>
    <m/>
    <n v="1000"/>
    <n v="13800601.590569999"/>
    <s v="Jack-Bénisson"/>
    <s v="Décharge"/>
    <x v="5"/>
    <s v="CONGO"/>
    <s v="ɣ"/>
  </r>
  <r>
    <d v="2016-12-27T00:00:00"/>
    <s v="Taxi domicile- Bureau"/>
    <x v="0"/>
    <x v="1"/>
    <m/>
    <n v="1000"/>
    <n v="13799601.590569999"/>
    <s v="Jack-Bénisson"/>
    <s v="Décharge"/>
    <x v="3"/>
    <s v="CONGO"/>
    <s v="ɣ"/>
  </r>
  <r>
    <d v="2016-12-27T00:00:00"/>
    <s v="Taxis Maison-Bureau/Bureau- Maison"/>
    <x v="0"/>
    <x v="0"/>
    <m/>
    <n v="3000"/>
    <n v="13796601.590569999"/>
    <s v="Mavy"/>
    <s v="Décharge"/>
    <x v="1"/>
    <s v="CONGO"/>
    <s v="ɣ"/>
  </r>
  <r>
    <d v="2016-12-27T00:00:00"/>
    <s v="Food Allowance pendant la pause"/>
    <x v="8"/>
    <x v="0"/>
    <m/>
    <n v="1500"/>
    <n v="13795101.590569999"/>
    <s v="Mavy"/>
    <s v="Décharge"/>
    <x v="1"/>
    <s v="CONGO"/>
    <s v="ɣ"/>
  </r>
  <r>
    <d v="2016-12-27T00:00:00"/>
    <s v="Odile-prestations décembre 2016"/>
    <x v="13"/>
    <x v="2"/>
    <m/>
    <n v="36000"/>
    <n v="13759101.590569999"/>
    <s v="Mavy"/>
    <n v="24"/>
    <x v="2"/>
    <s v="CONGO"/>
    <s v="o"/>
  </r>
  <r>
    <d v="2016-12-27T00:00:00"/>
    <s v="Taxis Stirve domicile-Bureau/Bureau domicile-en vue de finaliser le rapport d'audit"/>
    <x v="0"/>
    <x v="0"/>
    <m/>
    <n v="2000"/>
    <n v="13757101.590569999"/>
    <s v="Mavy"/>
    <s v="Décharge"/>
    <x v="1"/>
    <s v="CONGO"/>
    <s v="ɣ"/>
  </r>
  <r>
    <d v="2016-12-27T00:00:00"/>
    <s v="Achat de trois enveloppes format A3-envoi des rapports d'audit par DHL"/>
    <x v="6"/>
    <x v="2"/>
    <m/>
    <n v="600"/>
    <n v="13756501.590569999"/>
    <s v="Mavy"/>
    <s v="Décharge"/>
    <x v="3"/>
    <s v="CONGO"/>
    <s v="ɣ"/>
  </r>
  <r>
    <d v="2016-12-28T00:00:00"/>
    <s v="Taxi domicile- Bureau"/>
    <x v="0"/>
    <x v="1"/>
    <m/>
    <n v="1000"/>
    <n v="13755501.590569999"/>
    <s v="Jack-Bénisson"/>
    <s v="Décharge"/>
    <x v="3"/>
    <s v="CONGO"/>
    <s v="ɣ"/>
  </r>
  <r>
    <d v="2016-12-28T00:00:00"/>
    <s v="Ration journalière pendant la pause"/>
    <x v="8"/>
    <x v="1"/>
    <m/>
    <n v="1000"/>
    <n v="13754501.590569999"/>
    <s v="Jack-Bénisson"/>
    <s v="Décharge"/>
    <x v="5"/>
    <s v="CONGO"/>
    <s v="ɣ"/>
  </r>
  <r>
    <d v="2016-12-28T00:00:00"/>
    <s v="Taxi domicile- Bureau"/>
    <x v="0"/>
    <x v="1"/>
    <m/>
    <n v="1000"/>
    <n v="13753501.590569999"/>
    <s v="Jack-Bénisson"/>
    <s v="Décharge"/>
    <x v="3"/>
    <s v="CONGO"/>
    <s v="ɣ"/>
  </r>
  <r>
    <d v="2016-12-28T00:00:00"/>
    <s v="Taxi à BZV, bureau-maison d'arrêt-Bureau (visite geôle)"/>
    <x v="0"/>
    <x v="1"/>
    <m/>
    <n v="2000"/>
    <n v="13751501.590569999"/>
    <s v="Herick"/>
    <s v="Décharge"/>
    <x v="3"/>
    <s v="CONGO"/>
    <s v="ɤ"/>
  </r>
  <r>
    <d v="2016-12-28T00:00:00"/>
    <s v="Ration des détenus à la maison d'arrêt de BZV"/>
    <x v="17"/>
    <x v="1"/>
    <m/>
    <n v="5000"/>
    <n v="13746501.590569999"/>
    <s v="Herick"/>
    <s v="Décharge"/>
    <x v="1"/>
    <s v="CONGO"/>
    <s v="ɤ"/>
  </r>
  <r>
    <d v="2016-12-28T00:00:00"/>
    <s v="Taxis Maison-Bureau/Bureau- Maison"/>
    <x v="0"/>
    <x v="0"/>
    <m/>
    <n v="2500"/>
    <n v="13744001.590569999"/>
    <s v="Mavy"/>
    <s v="Décharge"/>
    <x v="1"/>
    <s v="CONGO"/>
    <s v="ɣ"/>
  </r>
  <r>
    <d v="2016-12-28T00:00:00"/>
    <s v="Food Allowance pendant la pause"/>
    <x v="8"/>
    <x v="0"/>
    <m/>
    <n v="1500"/>
    <n v="13742501.590569999"/>
    <s v="Mavy"/>
    <s v="Décharge"/>
    <x v="1"/>
    <s v="CONGO"/>
    <s v="ɣ"/>
  </r>
  <r>
    <d v="2016-12-28T00:00:00"/>
    <s v="Taxis Stirve domicile-Bureau/Bureau domicile-en vue de finaliser le rapport d'audit"/>
    <x v="0"/>
    <x v="0"/>
    <m/>
    <n v="2000"/>
    <n v="13740501.590569999"/>
    <s v="Mavy"/>
    <s v="Décharge"/>
    <x v="1"/>
    <s v="CONGO"/>
    <s v="ɣ"/>
  </r>
  <r>
    <d v="2016-12-28T00:00:00"/>
    <s v="Envoi des rapports d'audit à la CEEAC et à la délégation de l'Union Europeenne au Gabon par DHL"/>
    <x v="13"/>
    <x v="2"/>
    <m/>
    <n v="84300"/>
    <n v="13656201.590569999"/>
    <s v="Mavy"/>
    <n v="7805"/>
    <x v="2"/>
    <s v="CONGO"/>
    <s v="o"/>
  </r>
  <r>
    <d v="2016-12-28T00:00:00"/>
    <s v="Taxi Bureau-DHL/Aller- retour pour envoi des rapports de vérification des dépenses à la CEEAC et à UE"/>
    <x v="0"/>
    <x v="0"/>
    <m/>
    <n v="2000"/>
    <n v="13654201.590569999"/>
    <s v="Mavy"/>
    <s v="Décharge"/>
    <x v="5"/>
    <s v="CONGO"/>
    <s v="ɣ"/>
  </r>
  <r>
    <d v="2016-12-28T00:00:00"/>
    <s v="Achat clé USB pour envoi rapport de vérification des dépenses du fichier electronique au Gabon"/>
    <x v="6"/>
    <x v="2"/>
    <m/>
    <n v="5000"/>
    <n v="13649201.590569999"/>
    <s v="Mavy"/>
    <s v="Oui"/>
    <x v="5"/>
    <s v="CONGO"/>
    <s v="ɣ"/>
  </r>
  <r>
    <d v="2016-12-29T00:00:00"/>
    <s v="Taxi domicile- Bureau"/>
    <x v="0"/>
    <x v="1"/>
    <m/>
    <n v="1000"/>
    <n v="13648201.590569999"/>
    <s v="Jack-Bénisson"/>
    <s v="Décharge"/>
    <x v="3"/>
    <s v="CONGO"/>
    <s v="ɣ"/>
  </r>
  <r>
    <d v="2016-12-29T00:00:00"/>
    <s v="Ration journalière pendant la pause"/>
    <x v="8"/>
    <x v="1"/>
    <m/>
    <n v="1000"/>
    <n v="13647201.590569999"/>
    <s v="Jack-Bénisson"/>
    <s v="Décharge"/>
    <x v="5"/>
    <s v="CONGO"/>
    <s v="ɣ"/>
  </r>
  <r>
    <d v="2016-12-29T00:00:00"/>
    <s v="Taxi domicile- Bureau"/>
    <x v="0"/>
    <x v="1"/>
    <m/>
    <n v="1000"/>
    <n v="13646201.590569999"/>
    <s v="Jack-Bénisson"/>
    <s v="Décharge"/>
    <x v="3"/>
    <s v="CONGO"/>
    <s v="ɣ"/>
  </r>
  <r>
    <d v="2016-12-29T00:00:00"/>
    <s v="Taxis Maison-Bureau/Bureau- Maison"/>
    <x v="0"/>
    <x v="0"/>
    <m/>
    <n v="2500"/>
    <n v="13643701.590569999"/>
    <s v="Mavy"/>
    <s v="Décharge"/>
    <x v="5"/>
    <s v="CONGO"/>
    <s v="ɣ"/>
  </r>
  <r>
    <d v="2016-12-29T00:00:00"/>
    <s v="Food Allowance pendant la pause"/>
    <x v="8"/>
    <x v="0"/>
    <m/>
    <n v="1500"/>
    <n v="13642201.590569999"/>
    <s v="Mavy"/>
    <s v="Décharge"/>
    <x v="1"/>
    <s v="CONGO"/>
    <s v="ɣ"/>
  </r>
  <r>
    <d v="2016-12-29T00:00:00"/>
    <s v="Taxis Bureau-ONEMO-Aller retour"/>
    <x v="0"/>
    <x v="0"/>
    <m/>
    <n v="3000"/>
    <n v="13639201.590569999"/>
    <s v="Mavy"/>
    <s v="Décharge"/>
    <x v="5"/>
    <s v="CONGO"/>
    <s v="ɣ"/>
  </r>
  <r>
    <d v="2016-12-30T00:00:00"/>
    <s v="Taxi: bureau-wcs pour rédiger le rapport financier,pas de courant au bureau"/>
    <x v="0"/>
    <x v="1"/>
    <m/>
    <n v="1000"/>
    <n v="13638201.590569999"/>
    <s v="Mésange"/>
    <s v="décharge"/>
    <x v="5"/>
    <s v="CONGO"/>
    <s v="ɤ"/>
  </r>
  <r>
    <d v="2016-12-30T00:00:00"/>
    <s v="Taxi: wcs-bureau"/>
    <x v="0"/>
    <x v="1"/>
    <m/>
    <n v="1000"/>
    <n v="13637201.590569999"/>
    <s v="Mésange"/>
    <s v="décharge"/>
    <x v="5"/>
    <s v="CONGO"/>
    <s v="ɤ"/>
  </r>
  <r>
    <d v="2016-12-30T00:00:00"/>
    <s v="Taxi domicile- Bureau"/>
    <x v="0"/>
    <x v="1"/>
    <m/>
    <n v="1000"/>
    <n v="13636201.590569999"/>
    <s v="Jack-Bénisson"/>
    <s v="Décharge"/>
    <x v="3"/>
    <s v="CONGO"/>
    <s v="ɣ"/>
  </r>
  <r>
    <d v="2016-12-30T00:00:00"/>
    <s v="Ration journalière pendant la pause"/>
    <x v="8"/>
    <x v="1"/>
    <m/>
    <n v="1000"/>
    <n v="13635201.590569999"/>
    <s v="Jack-Bénisson"/>
    <s v="Décharge"/>
    <x v="5"/>
    <s v="CONGO"/>
    <s v="ɣ"/>
  </r>
  <r>
    <d v="2016-12-30T00:00:00"/>
    <s v="Taxi domicile- Bureau"/>
    <x v="0"/>
    <x v="1"/>
    <m/>
    <n v="1000"/>
    <n v="13634201.590569999"/>
    <s v="Jack-Bénisson"/>
    <s v="Décharge"/>
    <x v="3"/>
    <s v="CONGO"/>
    <s v="ɣ"/>
  </r>
  <r>
    <d v="2016-12-30T00:00:00"/>
    <s v="Taxi à BZV, bureau-domicile-bureau, pour s'apprêter à être reçu par la MEFDDE"/>
    <x v="0"/>
    <x v="1"/>
    <m/>
    <n v="2000"/>
    <n v="13632201.590569999"/>
    <s v="Herick"/>
    <s v="Décharge"/>
    <x v="3"/>
    <s v="CONGO"/>
    <s v="ɤ"/>
  </r>
  <r>
    <d v="2016-12-30T00:00:00"/>
    <s v="Taxis Maison-Bureau/Bureau- Maison"/>
    <x v="0"/>
    <x v="0"/>
    <m/>
    <n v="2500"/>
    <n v="13629701.590569999"/>
    <s v="Mavy"/>
    <s v="Décharge"/>
    <x v="5"/>
    <s v="CONGO"/>
    <s v="ɣ"/>
  </r>
  <r>
    <d v="2016-12-30T00:00:00"/>
    <s v="Food Allowance pendant la pause"/>
    <x v="8"/>
    <x v="0"/>
    <m/>
    <n v="1500"/>
    <n v="13628201.590569999"/>
    <s v="Mavy"/>
    <s v="Décharge"/>
    <x v="1"/>
    <s v="CONGO"/>
    <s v="ɣ"/>
  </r>
  <r>
    <d v="2016-12-30T00:00:00"/>
    <s v="Taxi Bureau- UBA Aller-retour/relevé du mois de décembre 2016"/>
    <x v="0"/>
    <x v="0"/>
    <m/>
    <n v="2000"/>
    <n v="13626201.590569999"/>
    <s v="Mavy"/>
    <s v="Décharge"/>
    <x v="5"/>
    <s v="CONGO"/>
    <s v="ɣ"/>
  </r>
  <r>
    <d v="2016-12-31T00:00:00"/>
    <s v="Taxis Maison-Bureau Aller-Retour"/>
    <x v="0"/>
    <x v="0"/>
    <m/>
    <n v="3000"/>
    <n v="13623201.590569999"/>
    <s v="Mavy"/>
    <s v="Décharge"/>
    <x v="5"/>
    <s v="CONGO"/>
    <s v="ɣ"/>
  </r>
  <r>
    <d v="2016-12-31T00:00:00"/>
    <s v="Taxis Bureau- PARK N SHOP Aller-Retour/Achat litière pour chats"/>
    <x v="0"/>
    <x v="0"/>
    <m/>
    <n v="2000"/>
    <n v="13621201.590569999"/>
    <s v="Mavy"/>
    <s v="Décharge"/>
    <x v="5"/>
    <s v="CONGO"/>
    <s v="ɣ"/>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V54" firstHeaderRow="1" firstDataRow="2" firstDataCol="1"/>
  <pivotFields count="12">
    <pivotField showAll="0"/>
    <pivotField showAll="0"/>
    <pivotField axis="axisCol" showAll="0">
      <items count="23">
        <item x="7"/>
        <item x="10"/>
        <item x="19"/>
        <item x="14"/>
        <item x="1"/>
        <item x="5"/>
        <item m="1" x="20"/>
        <item x="9"/>
        <item x="6"/>
        <item x="8"/>
        <item x="18"/>
        <item x="16"/>
        <item x="13"/>
        <item x="2"/>
        <item x="4"/>
        <item x="0"/>
        <item m="1" x="21"/>
        <item x="12"/>
        <item x="3"/>
        <item x="11"/>
        <item x="15"/>
        <item x="17"/>
        <item t="default"/>
      </items>
    </pivotField>
    <pivotField axis="axisRow" showAll="0">
      <items count="10">
        <item x="6"/>
        <item x="3"/>
        <item x="1"/>
        <item x="0"/>
        <item x="4"/>
        <item x="2"/>
        <item x="7"/>
        <item x="5"/>
        <item x="8"/>
        <item t="default"/>
      </items>
    </pivotField>
    <pivotField showAll="0"/>
    <pivotField dataField="1" showAll="0"/>
    <pivotField numFmtId="165" showAll="0"/>
    <pivotField showAll="0"/>
    <pivotField showAll="0"/>
    <pivotField axis="axisRow" showAll="0">
      <items count="7">
        <item x="4"/>
        <item x="2"/>
        <item x="1"/>
        <item x="5"/>
        <item x="0"/>
        <item x="3"/>
        <item t="default"/>
      </items>
    </pivotField>
    <pivotField showAll="0"/>
    <pivotField showAll="0"/>
  </pivotFields>
  <rowFields count="2">
    <field x="3"/>
    <field x="9"/>
  </rowFields>
  <rowItems count="50">
    <i>
      <x/>
    </i>
    <i r="1">
      <x v="2"/>
    </i>
    <i r="1">
      <x v="5"/>
    </i>
    <i>
      <x v="1"/>
    </i>
    <i r="1">
      <x/>
    </i>
    <i r="1">
      <x v="1"/>
    </i>
    <i r="1">
      <x v="3"/>
    </i>
    <i r="1">
      <x v="4"/>
    </i>
    <i r="1">
      <x v="5"/>
    </i>
    <i>
      <x v="2"/>
    </i>
    <i r="1">
      <x/>
    </i>
    <i r="1">
      <x v="1"/>
    </i>
    <i r="1">
      <x v="2"/>
    </i>
    <i r="1">
      <x v="3"/>
    </i>
    <i r="1">
      <x v="4"/>
    </i>
    <i r="1">
      <x v="5"/>
    </i>
    <i>
      <x v="3"/>
    </i>
    <i r="1">
      <x/>
    </i>
    <i r="1">
      <x v="1"/>
    </i>
    <i r="1">
      <x v="2"/>
    </i>
    <i r="1">
      <x v="3"/>
    </i>
    <i r="1">
      <x v="4"/>
    </i>
    <i r="1">
      <x v="5"/>
    </i>
    <i>
      <x v="4"/>
    </i>
    <i r="1">
      <x/>
    </i>
    <i r="1">
      <x v="1"/>
    </i>
    <i r="1">
      <x v="2"/>
    </i>
    <i r="1">
      <x v="3"/>
    </i>
    <i r="1">
      <x v="4"/>
    </i>
    <i r="1">
      <x v="5"/>
    </i>
    <i>
      <x v="5"/>
    </i>
    <i r="1">
      <x/>
    </i>
    <i r="1">
      <x v="1"/>
    </i>
    <i r="1">
      <x v="2"/>
    </i>
    <i r="1">
      <x v="3"/>
    </i>
    <i r="1">
      <x v="4"/>
    </i>
    <i r="1">
      <x v="5"/>
    </i>
    <i>
      <x v="6"/>
    </i>
    <i r="1">
      <x/>
    </i>
    <i r="1">
      <x v="1"/>
    </i>
    <i r="1">
      <x v="3"/>
    </i>
    <i r="1">
      <x v="5"/>
    </i>
    <i>
      <x v="7"/>
    </i>
    <i r="1">
      <x v="2"/>
    </i>
    <i r="1">
      <x v="5"/>
    </i>
    <i>
      <x v="8"/>
    </i>
    <i r="1">
      <x/>
    </i>
    <i r="1">
      <x v="2"/>
    </i>
    <i r="1">
      <x v="4"/>
    </i>
    <i t="grand">
      <x/>
    </i>
  </rowItems>
  <colFields count="1">
    <field x="2"/>
  </colFields>
  <colItems count="21">
    <i>
      <x/>
    </i>
    <i>
      <x v="1"/>
    </i>
    <i>
      <x v="2"/>
    </i>
    <i>
      <x v="3"/>
    </i>
    <i>
      <x v="4"/>
    </i>
    <i>
      <x v="5"/>
    </i>
    <i>
      <x v="7"/>
    </i>
    <i>
      <x v="8"/>
    </i>
    <i>
      <x v="9"/>
    </i>
    <i>
      <x v="10"/>
    </i>
    <i>
      <x v="11"/>
    </i>
    <i>
      <x v="12"/>
    </i>
    <i>
      <x v="13"/>
    </i>
    <i>
      <x v="14"/>
    </i>
    <i>
      <x v="15"/>
    </i>
    <i>
      <x v="17"/>
    </i>
    <i>
      <x v="18"/>
    </i>
    <i>
      <x v="19"/>
    </i>
    <i>
      <x v="20"/>
    </i>
    <i>
      <x v="21"/>
    </i>
    <i t="grand">
      <x/>
    </i>
  </colItems>
  <dataFields count="1">
    <dataField name="Somme de Spent" fld="5" baseField="3" baseItem="0"/>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2"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C10" firstHeaderRow="0" firstDataRow="1" firstDataCol="1"/>
  <pivotFields count="12">
    <pivotField showAll="0"/>
    <pivotField showAll="0"/>
    <pivotField showAll="0"/>
    <pivotField showAll="0"/>
    <pivotField dataField="1" showAll="0"/>
    <pivotField dataField="1" showAll="0"/>
    <pivotField numFmtId="165" showAll="0"/>
    <pivotField showAll="0"/>
    <pivotField showAll="0"/>
    <pivotField axis="axisRow" showAll="0">
      <items count="7">
        <item x="4"/>
        <item x="2"/>
        <item x="1"/>
        <item x="5"/>
        <item x="0"/>
        <item x="3"/>
        <item t="default"/>
      </items>
    </pivotField>
    <pivotField showAll="0"/>
    <pivotField showAll="0"/>
  </pivotFields>
  <rowFields count="1">
    <field x="9"/>
  </rowFields>
  <rowItems count="7">
    <i>
      <x/>
    </i>
    <i>
      <x v="1"/>
    </i>
    <i>
      <x v="2"/>
    </i>
    <i>
      <x v="3"/>
    </i>
    <i>
      <x v="4"/>
    </i>
    <i>
      <x v="5"/>
    </i>
    <i t="grand">
      <x/>
    </i>
  </rowItems>
  <colFields count="1">
    <field x="-2"/>
  </colFields>
  <colItems count="2">
    <i>
      <x/>
    </i>
    <i i="1">
      <x v="1"/>
    </i>
  </colItems>
  <dataFields count="2">
    <dataField name="Somme de Received" fld="4" baseField="9" baseItem="0"/>
    <dataField name="Somme de Spent" fld="5" baseField="9"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56"/>
  <sheetViews>
    <sheetView topLeftCell="H1" workbookViewId="0">
      <selection activeCell="R67" sqref="R67"/>
    </sheetView>
  </sheetViews>
  <sheetFormatPr baseColWidth="10" defaultColWidth="11.5703125" defaultRowHeight="15" x14ac:dyDescent="0.25"/>
  <cols>
    <col min="1" max="1" width="20.85546875" style="1" bestFit="1" customWidth="1"/>
    <col min="2" max="2" width="23.7109375" style="1" bestFit="1" customWidth="1"/>
    <col min="3" max="3" width="11.7109375" style="1" bestFit="1" customWidth="1"/>
    <col min="4" max="4" width="10.85546875" style="1" bestFit="1" customWidth="1"/>
    <col min="5" max="5" width="12" style="1" bestFit="1" customWidth="1"/>
    <col min="6" max="6" width="11.7109375" style="1" bestFit="1" customWidth="1"/>
    <col min="7" max="7" width="10.28515625" style="1" bestFit="1" customWidth="1"/>
    <col min="8" max="8" width="12.28515625" style="1" bestFit="1" customWidth="1"/>
    <col min="9" max="9" width="15.42578125" style="1" bestFit="1" customWidth="1"/>
    <col min="10" max="10" width="12.7109375" style="1" customWidth="1"/>
    <col min="11" max="11" width="12.5703125" style="1" customWidth="1"/>
    <col min="12" max="12" width="14.7109375" style="1" bestFit="1" customWidth="1"/>
    <col min="13" max="13" width="11.7109375" style="1" customWidth="1"/>
    <col min="14" max="14" width="11.7109375" style="1" bestFit="1" customWidth="1"/>
    <col min="15" max="15" width="13.140625" style="1" bestFit="1" customWidth="1"/>
    <col min="16" max="16" width="11.7109375" style="1" customWidth="1"/>
    <col min="17" max="17" width="16.140625" style="1" bestFit="1" customWidth="1"/>
    <col min="18" max="18" width="17.7109375" style="1" bestFit="1" customWidth="1"/>
    <col min="19" max="19" width="13.7109375" style="1" customWidth="1"/>
    <col min="20" max="20" width="7.28515625" style="1" customWidth="1"/>
    <col min="21" max="21" width="7.28515625" style="1" hidden="1" customWidth="1"/>
    <col min="22" max="23" width="13.28515625" style="1" bestFit="1" customWidth="1"/>
    <col min="24" max="16384" width="11.5703125" style="1"/>
  </cols>
  <sheetData>
    <row r="3" spans="1:23" x14ac:dyDescent="0.25">
      <c r="A3" s="118" t="s">
        <v>52</v>
      </c>
      <c r="B3" s="118" t="s">
        <v>51</v>
      </c>
      <c r="C3" s="119"/>
      <c r="D3" s="119"/>
      <c r="E3" s="119"/>
      <c r="F3" s="119"/>
      <c r="G3" s="119"/>
      <c r="H3" s="119"/>
      <c r="I3" s="119"/>
      <c r="J3" s="119"/>
      <c r="K3" s="119"/>
      <c r="L3" s="119"/>
      <c r="M3" s="119"/>
      <c r="N3" s="119"/>
      <c r="O3" s="119"/>
      <c r="P3" s="119"/>
      <c r="Q3" s="119"/>
      <c r="R3" s="119"/>
      <c r="S3" s="119"/>
      <c r="T3" s="119"/>
      <c r="U3" s="119"/>
      <c r="V3" s="119"/>
      <c r="W3"/>
    </row>
    <row r="4" spans="1:23" x14ac:dyDescent="0.25">
      <c r="A4" s="118" t="s">
        <v>49</v>
      </c>
      <c r="B4" s="119" t="s">
        <v>9</v>
      </c>
      <c r="C4" s="119" t="s">
        <v>34</v>
      </c>
      <c r="D4" s="119" t="s">
        <v>2018</v>
      </c>
      <c r="E4" s="119" t="s">
        <v>3032</v>
      </c>
      <c r="F4" s="119" t="s">
        <v>1509</v>
      </c>
      <c r="G4" s="119" t="s">
        <v>27</v>
      </c>
      <c r="H4" s="119" t="s">
        <v>38</v>
      </c>
      <c r="I4" s="119" t="s">
        <v>24</v>
      </c>
      <c r="J4" s="119" t="s">
        <v>35</v>
      </c>
      <c r="K4" s="119" t="s">
        <v>1512</v>
      </c>
      <c r="L4" s="119" t="s">
        <v>411</v>
      </c>
      <c r="M4" s="119" t="s">
        <v>36</v>
      </c>
      <c r="N4" s="119" t="s">
        <v>22</v>
      </c>
      <c r="O4" s="119" t="s">
        <v>16</v>
      </c>
      <c r="P4" s="119" t="s">
        <v>12</v>
      </c>
      <c r="Q4" s="119" t="s">
        <v>1786</v>
      </c>
      <c r="R4" s="119" t="s">
        <v>17</v>
      </c>
      <c r="S4" s="119" t="s">
        <v>1153</v>
      </c>
      <c r="T4" s="119" t="s">
        <v>2480</v>
      </c>
      <c r="U4" s="119" t="s">
        <v>3871</v>
      </c>
      <c r="V4" s="119" t="s">
        <v>50</v>
      </c>
      <c r="W4"/>
    </row>
    <row r="5" spans="1:23" ht="14.45" x14ac:dyDescent="0.3">
      <c r="A5" s="120" t="s">
        <v>643</v>
      </c>
      <c r="B5" s="119"/>
      <c r="C5" s="119"/>
      <c r="D5" s="119"/>
      <c r="E5" s="119"/>
      <c r="F5" s="119"/>
      <c r="G5" s="119">
        <v>20000</v>
      </c>
      <c r="H5" s="119"/>
      <c r="I5" s="119"/>
      <c r="J5" s="119"/>
      <c r="K5" s="119"/>
      <c r="L5" s="119"/>
      <c r="M5" s="119"/>
      <c r="N5" s="119">
        <v>500</v>
      </c>
      <c r="O5" s="119"/>
      <c r="P5" s="119"/>
      <c r="Q5" s="119"/>
      <c r="R5" s="119">
        <v>100000</v>
      </c>
      <c r="S5" s="119"/>
      <c r="T5" s="119"/>
      <c r="U5" s="119"/>
      <c r="V5" s="119">
        <v>120500</v>
      </c>
      <c r="W5"/>
    </row>
    <row r="6" spans="1:23" ht="14.45" x14ac:dyDescent="0.3">
      <c r="A6" s="121" t="s">
        <v>3033</v>
      </c>
      <c r="B6" s="119"/>
      <c r="C6" s="119"/>
      <c r="D6" s="119"/>
      <c r="E6" s="119"/>
      <c r="F6" s="119"/>
      <c r="G6" s="119">
        <v>20000</v>
      </c>
      <c r="H6" s="119"/>
      <c r="I6" s="119"/>
      <c r="J6" s="119"/>
      <c r="K6" s="119"/>
      <c r="L6" s="119"/>
      <c r="M6" s="119"/>
      <c r="N6" s="119"/>
      <c r="O6" s="119"/>
      <c r="P6" s="119"/>
      <c r="Q6" s="119"/>
      <c r="R6" s="119">
        <v>100000</v>
      </c>
      <c r="S6" s="119"/>
      <c r="T6" s="119"/>
      <c r="U6" s="119"/>
      <c r="V6" s="119">
        <v>120000</v>
      </c>
      <c r="W6"/>
    </row>
    <row r="7" spans="1:23" ht="14.45" x14ac:dyDescent="0.3">
      <c r="A7" s="121" t="s">
        <v>1823</v>
      </c>
      <c r="B7" s="119"/>
      <c r="C7" s="119"/>
      <c r="D7" s="119"/>
      <c r="E7" s="119"/>
      <c r="F7" s="119"/>
      <c r="G7" s="119"/>
      <c r="H7" s="119"/>
      <c r="I7" s="119"/>
      <c r="J7" s="119"/>
      <c r="K7" s="119"/>
      <c r="L7" s="119"/>
      <c r="M7" s="119"/>
      <c r="N7" s="119">
        <v>500</v>
      </c>
      <c r="O7" s="119"/>
      <c r="P7" s="119"/>
      <c r="Q7" s="119"/>
      <c r="R7" s="119"/>
      <c r="S7" s="119"/>
      <c r="T7" s="119"/>
      <c r="U7" s="119"/>
      <c r="V7" s="119">
        <v>500</v>
      </c>
      <c r="W7"/>
    </row>
    <row r="8" spans="1:23" ht="14.45" x14ac:dyDescent="0.3">
      <c r="A8" s="120" t="s">
        <v>20</v>
      </c>
      <c r="B8" s="119"/>
      <c r="C8" s="119">
        <v>973000</v>
      </c>
      <c r="D8" s="119"/>
      <c r="E8" s="119"/>
      <c r="F8" s="119">
        <v>733700</v>
      </c>
      <c r="G8" s="119">
        <v>32000</v>
      </c>
      <c r="H8" s="119"/>
      <c r="I8" s="119"/>
      <c r="J8" s="119">
        <v>4322699</v>
      </c>
      <c r="K8" s="119"/>
      <c r="L8" s="119"/>
      <c r="M8" s="119"/>
      <c r="N8" s="119">
        <v>358600</v>
      </c>
      <c r="O8" s="119"/>
      <c r="P8" s="119">
        <v>3499050</v>
      </c>
      <c r="Q8" s="119">
        <v>78000</v>
      </c>
      <c r="R8" s="119">
        <v>4887150</v>
      </c>
      <c r="S8" s="119">
        <v>853600</v>
      </c>
      <c r="T8" s="119"/>
      <c r="U8" s="119"/>
      <c r="V8" s="119">
        <v>15737799</v>
      </c>
      <c r="W8"/>
    </row>
    <row r="9" spans="1:23" ht="14.45" x14ac:dyDescent="0.3">
      <c r="A9" s="121" t="s">
        <v>2187</v>
      </c>
      <c r="B9" s="119"/>
      <c r="C9" s="119">
        <v>100000</v>
      </c>
      <c r="D9" s="119"/>
      <c r="E9" s="119"/>
      <c r="F9" s="119"/>
      <c r="G9" s="119"/>
      <c r="H9" s="119"/>
      <c r="I9" s="119"/>
      <c r="J9" s="119">
        <v>541000</v>
      </c>
      <c r="K9" s="119"/>
      <c r="L9" s="119"/>
      <c r="M9" s="119"/>
      <c r="N9" s="119"/>
      <c r="O9" s="119"/>
      <c r="P9" s="119"/>
      <c r="Q9" s="119"/>
      <c r="R9" s="119">
        <v>85000</v>
      </c>
      <c r="S9" s="119">
        <v>38750</v>
      </c>
      <c r="T9" s="119"/>
      <c r="U9" s="119"/>
      <c r="V9" s="119">
        <v>764750</v>
      </c>
      <c r="W9"/>
    </row>
    <row r="10" spans="1:23" ht="14.45" x14ac:dyDescent="0.3">
      <c r="A10" s="121" t="s">
        <v>1099</v>
      </c>
      <c r="B10" s="119"/>
      <c r="C10" s="119">
        <v>306000</v>
      </c>
      <c r="D10" s="119"/>
      <c r="E10" s="119"/>
      <c r="F10" s="119">
        <v>325650</v>
      </c>
      <c r="G10" s="119">
        <v>32000</v>
      </c>
      <c r="H10" s="119"/>
      <c r="I10" s="119"/>
      <c r="J10" s="119">
        <v>577890</v>
      </c>
      <c r="K10" s="119"/>
      <c r="L10" s="119"/>
      <c r="M10" s="119"/>
      <c r="N10" s="119">
        <v>238500</v>
      </c>
      <c r="O10" s="119"/>
      <c r="P10" s="119">
        <v>1045850</v>
      </c>
      <c r="Q10" s="119"/>
      <c r="R10" s="119">
        <v>1329000</v>
      </c>
      <c r="S10" s="119">
        <v>190550</v>
      </c>
      <c r="T10" s="119"/>
      <c r="U10" s="119"/>
      <c r="V10" s="119">
        <v>4045440</v>
      </c>
      <c r="W10"/>
    </row>
    <row r="11" spans="1:23" ht="14.45" x14ac:dyDescent="0.3">
      <c r="A11" s="121" t="s">
        <v>2611</v>
      </c>
      <c r="B11" s="119"/>
      <c r="C11" s="119"/>
      <c r="D11" s="119"/>
      <c r="E11" s="119"/>
      <c r="F11" s="119">
        <v>34000</v>
      </c>
      <c r="G11" s="119"/>
      <c r="H11" s="119"/>
      <c r="I11" s="119"/>
      <c r="J11" s="119">
        <v>56485</v>
      </c>
      <c r="K11" s="119"/>
      <c r="L11" s="119"/>
      <c r="M11" s="119"/>
      <c r="N11" s="119">
        <v>1000</v>
      </c>
      <c r="O11" s="119"/>
      <c r="P11" s="119">
        <v>519550</v>
      </c>
      <c r="Q11" s="119">
        <v>2000</v>
      </c>
      <c r="R11" s="119">
        <v>647000</v>
      </c>
      <c r="S11" s="119">
        <v>228600</v>
      </c>
      <c r="T11" s="119"/>
      <c r="U11" s="119"/>
      <c r="V11" s="119">
        <v>1488635</v>
      </c>
      <c r="W11"/>
    </row>
    <row r="12" spans="1:23" ht="14.45" x14ac:dyDescent="0.3">
      <c r="A12" s="121" t="s">
        <v>1098</v>
      </c>
      <c r="B12" s="119"/>
      <c r="C12" s="119">
        <v>71000</v>
      </c>
      <c r="D12" s="119"/>
      <c r="E12" s="119"/>
      <c r="F12" s="119">
        <v>81550</v>
      </c>
      <c r="G12" s="119"/>
      <c r="H12" s="119"/>
      <c r="I12" s="119"/>
      <c r="J12" s="119">
        <v>717875</v>
      </c>
      <c r="K12" s="119"/>
      <c r="L12" s="119"/>
      <c r="M12" s="119"/>
      <c r="N12" s="119">
        <v>99500</v>
      </c>
      <c r="O12" s="119"/>
      <c r="P12" s="119">
        <v>1010800</v>
      </c>
      <c r="Q12" s="119">
        <v>60000</v>
      </c>
      <c r="R12" s="119">
        <v>1482150</v>
      </c>
      <c r="S12" s="119">
        <v>109850</v>
      </c>
      <c r="T12" s="119"/>
      <c r="U12" s="119"/>
      <c r="V12" s="119">
        <v>3632725</v>
      </c>
      <c r="W12"/>
    </row>
    <row r="13" spans="1:23" ht="14.45" x14ac:dyDescent="0.3">
      <c r="A13" s="121" t="s">
        <v>1823</v>
      </c>
      <c r="B13" s="119"/>
      <c r="C13" s="119">
        <v>496000</v>
      </c>
      <c r="D13" s="119"/>
      <c r="E13" s="119"/>
      <c r="F13" s="119">
        <v>292500</v>
      </c>
      <c r="G13" s="119"/>
      <c r="H13" s="119"/>
      <c r="I13" s="119"/>
      <c r="J13" s="119">
        <v>2429449</v>
      </c>
      <c r="K13" s="119"/>
      <c r="L13" s="119"/>
      <c r="M13" s="119"/>
      <c r="N13" s="119">
        <v>19600</v>
      </c>
      <c r="O13" s="119"/>
      <c r="P13" s="119">
        <v>922850</v>
      </c>
      <c r="Q13" s="119">
        <v>16000</v>
      </c>
      <c r="R13" s="119">
        <v>1344000</v>
      </c>
      <c r="S13" s="119">
        <v>285850</v>
      </c>
      <c r="T13" s="119"/>
      <c r="U13" s="119"/>
      <c r="V13" s="119">
        <v>5806249</v>
      </c>
      <c r="W13"/>
    </row>
    <row r="14" spans="1:23" ht="14.45" x14ac:dyDescent="0.3">
      <c r="A14" s="120" t="s">
        <v>18</v>
      </c>
      <c r="B14" s="119"/>
      <c r="C14" s="119">
        <v>583070</v>
      </c>
      <c r="D14" s="119">
        <v>55000</v>
      </c>
      <c r="E14" s="119"/>
      <c r="F14" s="119">
        <v>1390100</v>
      </c>
      <c r="G14" s="119">
        <v>109050</v>
      </c>
      <c r="H14" s="119">
        <v>910000</v>
      </c>
      <c r="I14" s="119"/>
      <c r="J14" s="119">
        <v>6814828.9187000003</v>
      </c>
      <c r="K14" s="119"/>
      <c r="L14" s="119"/>
      <c r="M14" s="119"/>
      <c r="N14" s="119">
        <v>239700</v>
      </c>
      <c r="O14" s="119"/>
      <c r="P14" s="119">
        <v>2486500</v>
      </c>
      <c r="Q14" s="119">
        <v>53100</v>
      </c>
      <c r="R14" s="119">
        <v>3406000</v>
      </c>
      <c r="S14" s="119">
        <v>32100</v>
      </c>
      <c r="T14" s="119"/>
      <c r="U14" s="119">
        <v>145850</v>
      </c>
      <c r="V14" s="119">
        <v>16225298.9187</v>
      </c>
      <c r="W14"/>
    </row>
    <row r="15" spans="1:23" ht="14.45" x14ac:dyDescent="0.3">
      <c r="A15" s="121" t="s">
        <v>2187</v>
      </c>
      <c r="B15" s="119"/>
      <c r="C15" s="119"/>
      <c r="D15" s="119"/>
      <c r="E15" s="119"/>
      <c r="F15" s="119"/>
      <c r="G15" s="119"/>
      <c r="H15" s="119">
        <v>300000</v>
      </c>
      <c r="I15" s="119"/>
      <c r="J15" s="119">
        <v>1085755</v>
      </c>
      <c r="K15" s="119"/>
      <c r="L15" s="119"/>
      <c r="M15" s="119"/>
      <c r="N15" s="119"/>
      <c r="O15" s="119"/>
      <c r="P15" s="119"/>
      <c r="Q15" s="119"/>
      <c r="R15" s="119">
        <v>300000</v>
      </c>
      <c r="S15" s="119"/>
      <c r="T15" s="119"/>
      <c r="U15" s="119">
        <v>30000</v>
      </c>
      <c r="V15" s="119">
        <v>1715755</v>
      </c>
      <c r="W15"/>
    </row>
    <row r="16" spans="1:23" ht="14.45" x14ac:dyDescent="0.3">
      <c r="A16" s="121" t="s">
        <v>1099</v>
      </c>
      <c r="B16" s="119"/>
      <c r="C16" s="119">
        <v>65000</v>
      </c>
      <c r="D16" s="119"/>
      <c r="E16" s="119"/>
      <c r="F16" s="119">
        <v>112400</v>
      </c>
      <c r="G16" s="119">
        <v>10200</v>
      </c>
      <c r="H16" s="119">
        <v>125000</v>
      </c>
      <c r="I16" s="119"/>
      <c r="J16" s="119">
        <v>420700</v>
      </c>
      <c r="K16" s="119"/>
      <c r="L16" s="119"/>
      <c r="M16" s="119"/>
      <c r="N16" s="119">
        <v>41000</v>
      </c>
      <c r="O16" s="119"/>
      <c r="P16" s="119">
        <v>62000</v>
      </c>
      <c r="Q16" s="119"/>
      <c r="R16" s="119">
        <v>171000</v>
      </c>
      <c r="S16" s="119"/>
      <c r="T16" s="119"/>
      <c r="U16" s="119"/>
      <c r="V16" s="119">
        <v>1007300</v>
      </c>
      <c r="W16"/>
    </row>
    <row r="17" spans="1:23" ht="14.45" x14ac:dyDescent="0.3">
      <c r="A17" s="121" t="s">
        <v>3033</v>
      </c>
      <c r="B17" s="119"/>
      <c r="C17" s="119">
        <v>320000</v>
      </c>
      <c r="D17" s="119"/>
      <c r="E17" s="119"/>
      <c r="F17" s="119">
        <v>317100</v>
      </c>
      <c r="G17" s="119">
        <v>56350</v>
      </c>
      <c r="H17" s="119">
        <v>300000</v>
      </c>
      <c r="I17" s="119"/>
      <c r="J17" s="119">
        <v>3043657</v>
      </c>
      <c r="K17" s="119"/>
      <c r="L17" s="119"/>
      <c r="M17" s="119"/>
      <c r="N17" s="119">
        <v>131200</v>
      </c>
      <c r="O17" s="119"/>
      <c r="P17" s="119">
        <v>916150</v>
      </c>
      <c r="Q17" s="119">
        <v>47100</v>
      </c>
      <c r="R17" s="119">
        <v>705000</v>
      </c>
      <c r="S17" s="119">
        <v>15500</v>
      </c>
      <c r="T17" s="119"/>
      <c r="U17" s="119">
        <v>61400</v>
      </c>
      <c r="V17" s="119">
        <v>5913457</v>
      </c>
      <c r="W17"/>
    </row>
    <row r="18" spans="1:23" ht="14.45" x14ac:dyDescent="0.3">
      <c r="A18" s="121" t="s">
        <v>2611</v>
      </c>
      <c r="B18" s="119"/>
      <c r="C18" s="119"/>
      <c r="D18" s="119"/>
      <c r="E18" s="119"/>
      <c r="F18" s="119">
        <v>34000</v>
      </c>
      <c r="G18" s="119"/>
      <c r="H18" s="119"/>
      <c r="I18" s="119"/>
      <c r="J18" s="119">
        <v>882252</v>
      </c>
      <c r="K18" s="119"/>
      <c r="L18" s="119"/>
      <c r="M18" s="119"/>
      <c r="N18" s="119"/>
      <c r="O18" s="119"/>
      <c r="P18" s="119">
        <v>188750</v>
      </c>
      <c r="Q18" s="119"/>
      <c r="R18" s="119">
        <v>975000</v>
      </c>
      <c r="S18" s="119">
        <v>4000</v>
      </c>
      <c r="T18" s="119"/>
      <c r="U18" s="119"/>
      <c r="V18" s="119">
        <v>2084002</v>
      </c>
      <c r="W18"/>
    </row>
    <row r="19" spans="1:23" ht="14.45" x14ac:dyDescent="0.3">
      <c r="A19" s="121" t="s">
        <v>1098</v>
      </c>
      <c r="B19" s="119"/>
      <c r="C19" s="119"/>
      <c r="D19" s="119"/>
      <c r="E19" s="119"/>
      <c r="F19" s="119">
        <v>237700</v>
      </c>
      <c r="G19" s="119">
        <v>32500</v>
      </c>
      <c r="H19" s="119">
        <v>125000</v>
      </c>
      <c r="I19" s="119"/>
      <c r="J19" s="119">
        <v>52100</v>
      </c>
      <c r="K19" s="119"/>
      <c r="L19" s="119"/>
      <c r="M19" s="119"/>
      <c r="N19" s="119">
        <v>14000</v>
      </c>
      <c r="O19" s="119"/>
      <c r="P19" s="119">
        <v>191500</v>
      </c>
      <c r="Q19" s="119"/>
      <c r="R19" s="119">
        <v>225000</v>
      </c>
      <c r="S19" s="119">
        <v>12600</v>
      </c>
      <c r="T19" s="119"/>
      <c r="U19" s="119"/>
      <c r="V19" s="119">
        <v>890400</v>
      </c>
      <c r="W19"/>
    </row>
    <row r="20" spans="1:23" ht="14.45" x14ac:dyDescent="0.3">
      <c r="A20" s="121" t="s">
        <v>1823</v>
      </c>
      <c r="B20" s="119"/>
      <c r="C20" s="119">
        <v>198070</v>
      </c>
      <c r="D20" s="119">
        <v>55000</v>
      </c>
      <c r="E20" s="119"/>
      <c r="F20" s="119">
        <v>688900</v>
      </c>
      <c r="G20" s="119">
        <v>10000</v>
      </c>
      <c r="H20" s="119">
        <v>60000</v>
      </c>
      <c r="I20" s="119"/>
      <c r="J20" s="119">
        <v>1330364.9187</v>
      </c>
      <c r="K20" s="119"/>
      <c r="L20" s="119"/>
      <c r="M20" s="119"/>
      <c r="N20" s="119">
        <v>53500</v>
      </c>
      <c r="O20" s="119"/>
      <c r="P20" s="119">
        <v>1128100</v>
      </c>
      <c r="Q20" s="119">
        <v>6000</v>
      </c>
      <c r="R20" s="119">
        <v>1030000</v>
      </c>
      <c r="S20" s="119"/>
      <c r="T20" s="119"/>
      <c r="U20" s="119">
        <v>54450</v>
      </c>
      <c r="V20" s="119">
        <v>4614384.9187000003</v>
      </c>
      <c r="W20"/>
    </row>
    <row r="21" spans="1:23" ht="14.45" x14ac:dyDescent="0.3">
      <c r="A21" s="120" t="s">
        <v>13</v>
      </c>
      <c r="B21" s="119"/>
      <c r="C21" s="119">
        <v>158070</v>
      </c>
      <c r="D21" s="119"/>
      <c r="E21" s="119"/>
      <c r="F21" s="119">
        <v>431467</v>
      </c>
      <c r="G21" s="119">
        <v>44000</v>
      </c>
      <c r="H21" s="119"/>
      <c r="I21" s="119"/>
      <c r="J21" s="119">
        <v>6492478</v>
      </c>
      <c r="K21" s="119"/>
      <c r="L21" s="119"/>
      <c r="M21" s="119"/>
      <c r="N21" s="119">
        <v>243000</v>
      </c>
      <c r="O21" s="119"/>
      <c r="P21" s="119">
        <v>1557800</v>
      </c>
      <c r="Q21" s="119">
        <v>163000</v>
      </c>
      <c r="R21" s="119">
        <v>196000</v>
      </c>
      <c r="S21" s="119"/>
      <c r="T21" s="119"/>
      <c r="U21" s="119"/>
      <c r="V21" s="119">
        <v>9285815</v>
      </c>
      <c r="W21"/>
    </row>
    <row r="22" spans="1:23" ht="14.45" x14ac:dyDescent="0.3">
      <c r="A22" s="121" t="s">
        <v>2187</v>
      </c>
      <c r="B22" s="119"/>
      <c r="C22" s="119"/>
      <c r="D22" s="119"/>
      <c r="E22" s="119"/>
      <c r="F22" s="119"/>
      <c r="G22" s="119"/>
      <c r="H22" s="119"/>
      <c r="I22" s="119"/>
      <c r="J22" s="119">
        <v>900000</v>
      </c>
      <c r="K22" s="119"/>
      <c r="L22" s="119"/>
      <c r="M22" s="119"/>
      <c r="N22" s="119"/>
      <c r="O22" s="119"/>
      <c r="P22" s="119"/>
      <c r="Q22" s="119"/>
      <c r="R22" s="119"/>
      <c r="S22" s="119"/>
      <c r="T22" s="119"/>
      <c r="U22" s="119"/>
      <c r="V22" s="119">
        <v>900000</v>
      </c>
      <c r="W22"/>
    </row>
    <row r="23" spans="1:23" ht="14.45" x14ac:dyDescent="0.3">
      <c r="A23" s="121" t="s">
        <v>1099</v>
      </c>
      <c r="B23" s="119"/>
      <c r="C23" s="119"/>
      <c r="D23" s="119"/>
      <c r="E23" s="119"/>
      <c r="F23" s="119"/>
      <c r="G23" s="119">
        <v>12000</v>
      </c>
      <c r="H23" s="119"/>
      <c r="I23" s="119"/>
      <c r="J23" s="119">
        <v>450000</v>
      </c>
      <c r="K23" s="119"/>
      <c r="L23" s="119"/>
      <c r="M23" s="119"/>
      <c r="N23" s="119">
        <v>65000</v>
      </c>
      <c r="O23" s="119"/>
      <c r="P23" s="119">
        <v>69000</v>
      </c>
      <c r="Q23" s="119"/>
      <c r="R23" s="119"/>
      <c r="S23" s="119"/>
      <c r="T23" s="119"/>
      <c r="U23" s="119"/>
      <c r="V23" s="119">
        <v>596000</v>
      </c>
      <c r="W23"/>
    </row>
    <row r="24" spans="1:23" ht="14.45" x14ac:dyDescent="0.3">
      <c r="A24" s="121" t="s">
        <v>3033</v>
      </c>
      <c r="B24" s="119"/>
      <c r="C24" s="119">
        <v>70000</v>
      </c>
      <c r="D24" s="119"/>
      <c r="E24" s="119"/>
      <c r="F24" s="119">
        <v>388617</v>
      </c>
      <c r="G24" s="119">
        <v>27000</v>
      </c>
      <c r="H24" s="119"/>
      <c r="I24" s="119"/>
      <c r="J24" s="119">
        <v>2967110.25</v>
      </c>
      <c r="K24" s="119"/>
      <c r="L24" s="119"/>
      <c r="M24" s="119"/>
      <c r="N24" s="119">
        <v>178000</v>
      </c>
      <c r="O24" s="119"/>
      <c r="P24" s="119">
        <v>690300</v>
      </c>
      <c r="Q24" s="119">
        <v>161000</v>
      </c>
      <c r="R24" s="119">
        <v>196000</v>
      </c>
      <c r="S24" s="119"/>
      <c r="T24" s="119"/>
      <c r="U24" s="119"/>
      <c r="V24" s="119">
        <v>4678027.25</v>
      </c>
      <c r="W24"/>
    </row>
    <row r="25" spans="1:23" ht="14.45" x14ac:dyDescent="0.3">
      <c r="A25" s="121" t="s">
        <v>2611</v>
      </c>
      <c r="B25" s="119"/>
      <c r="C25" s="119"/>
      <c r="D25" s="119"/>
      <c r="E25" s="119"/>
      <c r="F25" s="119"/>
      <c r="G25" s="119"/>
      <c r="H25" s="119"/>
      <c r="I25" s="119"/>
      <c r="J25" s="119">
        <v>937273</v>
      </c>
      <c r="K25" s="119"/>
      <c r="L25" s="119"/>
      <c r="M25" s="119"/>
      <c r="N25" s="119"/>
      <c r="O25" s="119"/>
      <c r="P25" s="119">
        <v>119500</v>
      </c>
      <c r="Q25" s="119"/>
      <c r="R25" s="119"/>
      <c r="S25" s="119"/>
      <c r="T25" s="119"/>
      <c r="U25" s="119"/>
      <c r="V25" s="119">
        <v>1056773</v>
      </c>
      <c r="W25"/>
    </row>
    <row r="26" spans="1:23" ht="14.45" x14ac:dyDescent="0.3">
      <c r="A26" s="121" t="s">
        <v>1098</v>
      </c>
      <c r="B26" s="119"/>
      <c r="C26" s="119"/>
      <c r="D26" s="119"/>
      <c r="E26" s="119"/>
      <c r="F26" s="119"/>
      <c r="G26" s="119"/>
      <c r="H26" s="119"/>
      <c r="I26" s="119"/>
      <c r="J26" s="119">
        <v>4398.75</v>
      </c>
      <c r="K26" s="119"/>
      <c r="L26" s="119"/>
      <c r="M26" s="119"/>
      <c r="N26" s="119"/>
      <c r="O26" s="119"/>
      <c r="P26" s="119">
        <v>176000</v>
      </c>
      <c r="Q26" s="119"/>
      <c r="R26" s="119"/>
      <c r="S26" s="119"/>
      <c r="T26" s="119"/>
      <c r="U26" s="119"/>
      <c r="V26" s="119">
        <v>180398.75</v>
      </c>
      <c r="W26"/>
    </row>
    <row r="27" spans="1:23" ht="14.45" x14ac:dyDescent="0.3">
      <c r="A27" s="121" t="s">
        <v>1823</v>
      </c>
      <c r="B27" s="119"/>
      <c r="C27" s="119">
        <v>88070</v>
      </c>
      <c r="D27" s="119"/>
      <c r="E27" s="119"/>
      <c r="F27" s="119">
        <v>42850</v>
      </c>
      <c r="G27" s="119">
        <v>5000</v>
      </c>
      <c r="H27" s="119"/>
      <c r="I27" s="119"/>
      <c r="J27" s="119">
        <v>1233696</v>
      </c>
      <c r="K27" s="119"/>
      <c r="L27" s="119"/>
      <c r="M27" s="119"/>
      <c r="N27" s="119"/>
      <c r="O27" s="119"/>
      <c r="P27" s="119">
        <v>503000</v>
      </c>
      <c r="Q27" s="119">
        <v>2000</v>
      </c>
      <c r="R27" s="119"/>
      <c r="S27" s="119"/>
      <c r="T27" s="119"/>
      <c r="U27" s="119"/>
      <c r="V27" s="119">
        <v>1874616</v>
      </c>
      <c r="W27"/>
    </row>
    <row r="28" spans="1:23" ht="14.45" x14ac:dyDescent="0.3">
      <c r="A28" s="120" t="s">
        <v>821</v>
      </c>
      <c r="B28" s="119"/>
      <c r="C28" s="119">
        <v>2691000</v>
      </c>
      <c r="D28" s="119"/>
      <c r="E28" s="119"/>
      <c r="F28" s="119"/>
      <c r="G28" s="119"/>
      <c r="H28" s="119"/>
      <c r="I28" s="119"/>
      <c r="J28" s="119">
        <v>426800</v>
      </c>
      <c r="K28" s="119">
        <v>170000</v>
      </c>
      <c r="L28" s="119"/>
      <c r="M28" s="119">
        <v>54000</v>
      </c>
      <c r="N28" s="119">
        <v>6000</v>
      </c>
      <c r="O28" s="119"/>
      <c r="P28" s="119">
        <v>279650</v>
      </c>
      <c r="Q28" s="119"/>
      <c r="R28" s="119"/>
      <c r="S28" s="119"/>
      <c r="T28" s="119"/>
      <c r="U28" s="119"/>
      <c r="V28" s="119">
        <v>3627450</v>
      </c>
      <c r="W28"/>
    </row>
    <row r="29" spans="1:23" ht="14.45" x14ac:dyDescent="0.3">
      <c r="A29" s="121" t="s">
        <v>2187</v>
      </c>
      <c r="B29" s="119"/>
      <c r="C29" s="119">
        <v>260000</v>
      </c>
      <c r="D29" s="119"/>
      <c r="E29" s="119"/>
      <c r="F29" s="119"/>
      <c r="G29" s="119"/>
      <c r="H29" s="119"/>
      <c r="I29" s="119"/>
      <c r="J29" s="119"/>
      <c r="K29" s="119"/>
      <c r="L29" s="119"/>
      <c r="M29" s="119"/>
      <c r="N29" s="119"/>
      <c r="O29" s="119"/>
      <c r="P29" s="119"/>
      <c r="Q29" s="119"/>
      <c r="R29" s="119"/>
      <c r="S29" s="119"/>
      <c r="T29" s="119"/>
      <c r="U29" s="119"/>
      <c r="V29" s="119">
        <v>260000</v>
      </c>
      <c r="W29"/>
    </row>
    <row r="30" spans="1:23" ht="14.45" x14ac:dyDescent="0.3">
      <c r="A30" s="121" t="s">
        <v>1099</v>
      </c>
      <c r="B30" s="119"/>
      <c r="C30" s="119">
        <v>290000</v>
      </c>
      <c r="D30" s="119"/>
      <c r="E30" s="119"/>
      <c r="F30" s="119"/>
      <c r="G30" s="119"/>
      <c r="H30" s="119"/>
      <c r="I30" s="119"/>
      <c r="J30" s="119"/>
      <c r="K30" s="119"/>
      <c r="L30" s="119"/>
      <c r="M30" s="119"/>
      <c r="N30" s="119"/>
      <c r="O30" s="119"/>
      <c r="P30" s="119"/>
      <c r="Q30" s="119"/>
      <c r="R30" s="119"/>
      <c r="S30" s="119"/>
      <c r="T30" s="119"/>
      <c r="U30" s="119"/>
      <c r="V30" s="119">
        <v>290000</v>
      </c>
      <c r="W30"/>
    </row>
    <row r="31" spans="1:23" ht="14.45" x14ac:dyDescent="0.3">
      <c r="A31" s="121" t="s">
        <v>3033</v>
      </c>
      <c r="B31" s="119"/>
      <c r="C31" s="119">
        <v>307000</v>
      </c>
      <c r="D31" s="119"/>
      <c r="E31" s="119"/>
      <c r="F31" s="119"/>
      <c r="G31" s="119"/>
      <c r="H31" s="119"/>
      <c r="I31" s="119"/>
      <c r="J31" s="119"/>
      <c r="K31" s="119">
        <v>20000</v>
      </c>
      <c r="L31" s="119"/>
      <c r="M31" s="119"/>
      <c r="N31" s="119"/>
      <c r="O31" s="119"/>
      <c r="P31" s="119">
        <v>81350</v>
      </c>
      <c r="Q31" s="119"/>
      <c r="R31" s="119"/>
      <c r="S31" s="119"/>
      <c r="T31" s="119"/>
      <c r="U31" s="119"/>
      <c r="V31" s="119">
        <v>408350</v>
      </c>
      <c r="W31"/>
    </row>
    <row r="32" spans="1:23" ht="14.45" x14ac:dyDescent="0.3">
      <c r="A32" s="121" t="s">
        <v>2611</v>
      </c>
      <c r="B32" s="119"/>
      <c r="C32" s="119">
        <v>900000</v>
      </c>
      <c r="D32" s="119"/>
      <c r="E32" s="119"/>
      <c r="F32" s="119"/>
      <c r="G32" s="119"/>
      <c r="H32" s="119"/>
      <c r="I32" s="119"/>
      <c r="J32" s="119">
        <v>281300</v>
      </c>
      <c r="K32" s="119"/>
      <c r="L32" s="119"/>
      <c r="M32" s="119"/>
      <c r="N32" s="119"/>
      <c r="O32" s="119"/>
      <c r="P32" s="119">
        <v>32300</v>
      </c>
      <c r="Q32" s="119"/>
      <c r="R32" s="119"/>
      <c r="S32" s="119"/>
      <c r="T32" s="119"/>
      <c r="U32" s="119"/>
      <c r="V32" s="119">
        <v>1213600</v>
      </c>
      <c r="W32"/>
    </row>
    <row r="33" spans="1:23" ht="14.45" x14ac:dyDescent="0.3">
      <c r="A33" s="121" t="s">
        <v>1098</v>
      </c>
      <c r="B33" s="119"/>
      <c r="C33" s="119">
        <v>80000</v>
      </c>
      <c r="D33" s="119"/>
      <c r="E33" s="119"/>
      <c r="F33" s="119"/>
      <c r="G33" s="119"/>
      <c r="H33" s="119"/>
      <c r="I33" s="119"/>
      <c r="J33" s="119"/>
      <c r="K33" s="119"/>
      <c r="L33" s="119"/>
      <c r="M33" s="119">
        <v>54000</v>
      </c>
      <c r="N33" s="119"/>
      <c r="O33" s="119"/>
      <c r="P33" s="119"/>
      <c r="Q33" s="119"/>
      <c r="R33" s="119"/>
      <c r="S33" s="119"/>
      <c r="T33" s="119"/>
      <c r="U33" s="119"/>
      <c r="V33" s="119">
        <v>134000</v>
      </c>
      <c r="W33"/>
    </row>
    <row r="34" spans="1:23" ht="14.45" x14ac:dyDescent="0.3">
      <c r="A34" s="121" t="s">
        <v>1823</v>
      </c>
      <c r="B34" s="119"/>
      <c r="C34" s="119">
        <v>854000</v>
      </c>
      <c r="D34" s="119"/>
      <c r="E34" s="119"/>
      <c r="F34" s="119"/>
      <c r="G34" s="119"/>
      <c r="H34" s="119"/>
      <c r="I34" s="119"/>
      <c r="J34" s="119">
        <v>145500</v>
      </c>
      <c r="K34" s="119">
        <v>150000</v>
      </c>
      <c r="L34" s="119"/>
      <c r="M34" s="119"/>
      <c r="N34" s="119">
        <v>6000</v>
      </c>
      <c r="O34" s="119"/>
      <c r="P34" s="119">
        <v>166000</v>
      </c>
      <c r="Q34" s="119"/>
      <c r="R34" s="119"/>
      <c r="S34" s="119"/>
      <c r="T34" s="119"/>
      <c r="U34" s="119"/>
      <c r="V34" s="119">
        <v>1321500</v>
      </c>
      <c r="W34"/>
    </row>
    <row r="35" spans="1:23" x14ac:dyDescent="0.25">
      <c r="A35" s="120" t="s">
        <v>10</v>
      </c>
      <c r="B35" s="119">
        <v>319742</v>
      </c>
      <c r="C35" s="119">
        <v>10000</v>
      </c>
      <c r="D35" s="119"/>
      <c r="E35" s="119">
        <v>1252500</v>
      </c>
      <c r="F35" s="119"/>
      <c r="G35" s="119">
        <v>67762</v>
      </c>
      <c r="H35" s="119"/>
      <c r="I35" s="119">
        <v>5358692.4907300007</v>
      </c>
      <c r="J35" s="119">
        <v>308400</v>
      </c>
      <c r="K35" s="119">
        <v>1000000</v>
      </c>
      <c r="L35" s="119">
        <v>4896229</v>
      </c>
      <c r="M35" s="119">
        <v>2885073</v>
      </c>
      <c r="N35" s="119">
        <v>2206950</v>
      </c>
      <c r="O35" s="119">
        <v>442731</v>
      </c>
      <c r="P35" s="119"/>
      <c r="Q35" s="119">
        <v>180000</v>
      </c>
      <c r="R35" s="119">
        <v>10000</v>
      </c>
      <c r="S35" s="119"/>
      <c r="T35" s="119"/>
      <c r="U35" s="119"/>
      <c r="V35" s="119">
        <v>18938079.490730003</v>
      </c>
      <c r="W35"/>
    </row>
    <row r="36" spans="1:23" x14ac:dyDescent="0.25">
      <c r="A36" s="121" t="s">
        <v>2187</v>
      </c>
      <c r="B36" s="119"/>
      <c r="C36" s="119"/>
      <c r="D36" s="119"/>
      <c r="E36" s="119"/>
      <c r="F36" s="119"/>
      <c r="G36" s="119"/>
      <c r="H36" s="119"/>
      <c r="I36" s="119"/>
      <c r="J36" s="119"/>
      <c r="K36" s="119"/>
      <c r="L36" s="119">
        <v>1823743</v>
      </c>
      <c r="M36" s="119"/>
      <c r="N36" s="119">
        <v>190000</v>
      </c>
      <c r="O36" s="119"/>
      <c r="P36" s="119"/>
      <c r="Q36" s="119"/>
      <c r="R36" s="119"/>
      <c r="S36" s="119"/>
      <c r="T36" s="119"/>
      <c r="U36" s="119"/>
      <c r="V36" s="119">
        <v>2013743</v>
      </c>
      <c r="W36"/>
    </row>
    <row r="37" spans="1:23" x14ac:dyDescent="0.25">
      <c r="A37" s="121" t="s">
        <v>1099</v>
      </c>
      <c r="B37" s="119">
        <v>228791</v>
      </c>
      <c r="C37" s="119"/>
      <c r="D37" s="119"/>
      <c r="E37" s="119"/>
      <c r="F37" s="119"/>
      <c r="G37" s="119">
        <v>1500</v>
      </c>
      <c r="H37" s="119"/>
      <c r="I37" s="119">
        <v>61250</v>
      </c>
      <c r="J37" s="119"/>
      <c r="K37" s="119">
        <v>1000000</v>
      </c>
      <c r="L37" s="119"/>
      <c r="M37" s="119">
        <v>215600</v>
      </c>
      <c r="N37" s="119"/>
      <c r="O37" s="119">
        <v>222296</v>
      </c>
      <c r="P37" s="119"/>
      <c r="Q37" s="119"/>
      <c r="R37" s="119"/>
      <c r="S37" s="119"/>
      <c r="T37" s="119"/>
      <c r="U37" s="119"/>
      <c r="V37" s="119">
        <v>1729437</v>
      </c>
      <c r="W37"/>
    </row>
    <row r="38" spans="1:23" x14ac:dyDescent="0.25">
      <c r="A38" s="121" t="s">
        <v>3033</v>
      </c>
      <c r="B38" s="119">
        <v>71927</v>
      </c>
      <c r="C38" s="119"/>
      <c r="D38" s="119"/>
      <c r="E38" s="119">
        <v>739500</v>
      </c>
      <c r="F38" s="119"/>
      <c r="G38" s="119">
        <v>19162</v>
      </c>
      <c r="H38" s="119"/>
      <c r="I38" s="119">
        <v>2171630</v>
      </c>
      <c r="J38" s="119">
        <v>305000</v>
      </c>
      <c r="K38" s="119"/>
      <c r="L38" s="119">
        <v>1223743</v>
      </c>
      <c r="M38" s="119">
        <v>1329250</v>
      </c>
      <c r="N38" s="119">
        <v>890000</v>
      </c>
      <c r="O38" s="119">
        <v>82180</v>
      </c>
      <c r="P38" s="119"/>
      <c r="Q38" s="119">
        <v>80000</v>
      </c>
      <c r="R38" s="119">
        <v>5000</v>
      </c>
      <c r="S38" s="119"/>
      <c r="T38" s="119"/>
      <c r="U38" s="119"/>
      <c r="V38" s="119">
        <v>6917392</v>
      </c>
      <c r="W38"/>
    </row>
    <row r="39" spans="1:23" x14ac:dyDescent="0.25">
      <c r="A39" s="121" t="s">
        <v>2611</v>
      </c>
      <c r="B39" s="119"/>
      <c r="C39" s="119"/>
      <c r="D39" s="119"/>
      <c r="E39" s="119"/>
      <c r="F39" s="119"/>
      <c r="G39" s="119"/>
      <c r="H39" s="119"/>
      <c r="I39" s="119">
        <v>143707.49072999999</v>
      </c>
      <c r="J39" s="119"/>
      <c r="K39" s="119"/>
      <c r="L39" s="119"/>
      <c r="M39" s="119">
        <v>378000</v>
      </c>
      <c r="N39" s="119">
        <v>213000</v>
      </c>
      <c r="O39" s="119"/>
      <c r="P39" s="119"/>
      <c r="Q39" s="119"/>
      <c r="R39" s="119"/>
      <c r="S39" s="119"/>
      <c r="T39" s="119"/>
      <c r="U39" s="119"/>
      <c r="V39" s="119">
        <v>734707.49072999996</v>
      </c>
      <c r="W39"/>
    </row>
    <row r="40" spans="1:23" x14ac:dyDescent="0.25">
      <c r="A40" s="121" t="s">
        <v>1098</v>
      </c>
      <c r="B40" s="119">
        <v>8323</v>
      </c>
      <c r="C40" s="119"/>
      <c r="D40" s="119"/>
      <c r="E40" s="119">
        <v>453000</v>
      </c>
      <c r="F40" s="119"/>
      <c r="G40" s="119">
        <v>39600</v>
      </c>
      <c r="H40" s="119"/>
      <c r="I40" s="119">
        <v>425700</v>
      </c>
      <c r="J40" s="119">
        <v>3400</v>
      </c>
      <c r="K40" s="119"/>
      <c r="L40" s="119"/>
      <c r="M40" s="119">
        <v>41800</v>
      </c>
      <c r="N40" s="119">
        <v>230500</v>
      </c>
      <c r="O40" s="119">
        <v>23200</v>
      </c>
      <c r="P40" s="119"/>
      <c r="Q40" s="119">
        <v>100000</v>
      </c>
      <c r="R40" s="119">
        <v>5000</v>
      </c>
      <c r="S40" s="119"/>
      <c r="T40" s="119"/>
      <c r="U40" s="119"/>
      <c r="V40" s="119">
        <v>1330523</v>
      </c>
      <c r="W40"/>
    </row>
    <row r="41" spans="1:23" x14ac:dyDescent="0.25">
      <c r="A41" s="121" t="s">
        <v>1823</v>
      </c>
      <c r="B41" s="119">
        <v>10701</v>
      </c>
      <c r="C41" s="119">
        <v>10000</v>
      </c>
      <c r="D41" s="119"/>
      <c r="E41" s="119">
        <v>60000</v>
      </c>
      <c r="F41" s="119"/>
      <c r="G41" s="119">
        <v>7500</v>
      </c>
      <c r="H41" s="119"/>
      <c r="I41" s="119">
        <v>2556405</v>
      </c>
      <c r="J41" s="119"/>
      <c r="K41" s="119"/>
      <c r="L41" s="119">
        <v>1848743</v>
      </c>
      <c r="M41" s="119">
        <v>920423</v>
      </c>
      <c r="N41" s="119">
        <v>683450</v>
      </c>
      <c r="O41" s="119">
        <v>115055</v>
      </c>
      <c r="P41" s="119"/>
      <c r="Q41" s="119"/>
      <c r="R41" s="119"/>
      <c r="S41" s="119"/>
      <c r="T41" s="119"/>
      <c r="U41" s="119"/>
      <c r="V41" s="119">
        <v>6212277</v>
      </c>
      <c r="W41"/>
    </row>
    <row r="42" spans="1:23" x14ac:dyDescent="0.25">
      <c r="A42" s="120" t="s">
        <v>1254</v>
      </c>
      <c r="B42" s="119"/>
      <c r="C42" s="119">
        <v>575000</v>
      </c>
      <c r="D42" s="119"/>
      <c r="E42" s="119"/>
      <c r="F42" s="119">
        <v>215850</v>
      </c>
      <c r="G42" s="119"/>
      <c r="H42" s="119"/>
      <c r="I42" s="119"/>
      <c r="J42" s="119"/>
      <c r="K42" s="119"/>
      <c r="L42" s="119"/>
      <c r="M42" s="119"/>
      <c r="N42" s="119">
        <v>35000</v>
      </c>
      <c r="O42" s="119"/>
      <c r="P42" s="119">
        <v>397900</v>
      </c>
      <c r="Q42" s="119"/>
      <c r="R42" s="119">
        <v>787500</v>
      </c>
      <c r="S42" s="119">
        <v>4000</v>
      </c>
      <c r="T42" s="119"/>
      <c r="U42" s="119"/>
      <c r="V42" s="119">
        <v>2015250</v>
      </c>
      <c r="W42"/>
    </row>
    <row r="43" spans="1:23" x14ac:dyDescent="0.25">
      <c r="A43" s="121" t="s">
        <v>2187</v>
      </c>
      <c r="B43" s="119"/>
      <c r="C43" s="119">
        <v>65000</v>
      </c>
      <c r="D43" s="119"/>
      <c r="E43" s="119"/>
      <c r="F43" s="119"/>
      <c r="G43" s="119"/>
      <c r="H43" s="119"/>
      <c r="I43" s="119"/>
      <c r="J43" s="119"/>
      <c r="K43" s="119"/>
      <c r="L43" s="119"/>
      <c r="M43" s="119"/>
      <c r="N43" s="119"/>
      <c r="O43" s="119"/>
      <c r="P43" s="119"/>
      <c r="Q43" s="119"/>
      <c r="R43" s="119">
        <v>127500</v>
      </c>
      <c r="S43" s="119"/>
      <c r="T43" s="119"/>
      <c r="U43" s="119"/>
      <c r="V43" s="119">
        <v>192500</v>
      </c>
      <c r="W43"/>
    </row>
    <row r="44" spans="1:23" x14ac:dyDescent="0.25">
      <c r="A44" s="121" t="s">
        <v>1099</v>
      </c>
      <c r="B44" s="119"/>
      <c r="C44" s="119">
        <v>410000</v>
      </c>
      <c r="D44" s="119"/>
      <c r="E44" s="119"/>
      <c r="F44" s="119">
        <v>139000</v>
      </c>
      <c r="G44" s="119"/>
      <c r="H44" s="119"/>
      <c r="I44" s="119"/>
      <c r="J44" s="119"/>
      <c r="K44" s="119"/>
      <c r="L44" s="119"/>
      <c r="M44" s="119"/>
      <c r="N44" s="119"/>
      <c r="O44" s="119"/>
      <c r="P44" s="119">
        <v>184900</v>
      </c>
      <c r="Q44" s="119"/>
      <c r="R44" s="119">
        <v>620000</v>
      </c>
      <c r="S44" s="119">
        <v>4000</v>
      </c>
      <c r="T44" s="119"/>
      <c r="U44" s="119"/>
      <c r="V44" s="119">
        <v>1357900</v>
      </c>
      <c r="W44"/>
    </row>
    <row r="45" spans="1:23" x14ac:dyDescent="0.25">
      <c r="A45" s="121" t="s">
        <v>2611</v>
      </c>
      <c r="B45" s="119"/>
      <c r="C45" s="119"/>
      <c r="D45" s="119"/>
      <c r="E45" s="119"/>
      <c r="F45" s="119"/>
      <c r="G45" s="119"/>
      <c r="H45" s="119"/>
      <c r="I45" s="119"/>
      <c r="J45" s="119"/>
      <c r="K45" s="119"/>
      <c r="L45" s="119"/>
      <c r="M45" s="119"/>
      <c r="N45" s="119"/>
      <c r="O45" s="119"/>
      <c r="P45" s="119">
        <v>25000</v>
      </c>
      <c r="Q45" s="119"/>
      <c r="R45" s="119"/>
      <c r="S45" s="119"/>
      <c r="T45" s="119"/>
      <c r="U45" s="119"/>
      <c r="V45" s="119">
        <v>25000</v>
      </c>
      <c r="W45"/>
    </row>
    <row r="46" spans="1:23" x14ac:dyDescent="0.25">
      <c r="A46" s="121" t="s">
        <v>1823</v>
      </c>
      <c r="B46" s="119"/>
      <c r="C46" s="119">
        <v>100000</v>
      </c>
      <c r="D46" s="119"/>
      <c r="E46" s="119"/>
      <c r="F46" s="119">
        <v>76850</v>
      </c>
      <c r="G46" s="119"/>
      <c r="H46" s="119"/>
      <c r="I46" s="119"/>
      <c r="J46" s="119"/>
      <c r="K46" s="119"/>
      <c r="L46" s="119"/>
      <c r="M46" s="119"/>
      <c r="N46" s="119">
        <v>35000</v>
      </c>
      <c r="O46" s="119"/>
      <c r="P46" s="119">
        <v>188000</v>
      </c>
      <c r="Q46" s="119"/>
      <c r="R46" s="119">
        <v>40000</v>
      </c>
      <c r="S46" s="119"/>
      <c r="T46" s="119"/>
      <c r="U46" s="119"/>
      <c r="V46" s="119">
        <v>439850</v>
      </c>
      <c r="W46"/>
    </row>
    <row r="47" spans="1:23" x14ac:dyDescent="0.25">
      <c r="A47" s="120" t="s">
        <v>525</v>
      </c>
      <c r="B47" s="119"/>
      <c r="C47" s="119"/>
      <c r="D47" s="119"/>
      <c r="E47" s="119"/>
      <c r="F47" s="119"/>
      <c r="G47" s="119"/>
      <c r="H47" s="119"/>
      <c r="I47" s="119"/>
      <c r="J47" s="119">
        <v>51320</v>
      </c>
      <c r="K47" s="119"/>
      <c r="L47" s="119"/>
      <c r="M47" s="119"/>
      <c r="N47" s="119"/>
      <c r="O47" s="119"/>
      <c r="P47" s="119"/>
      <c r="Q47" s="119"/>
      <c r="R47" s="119">
        <v>10600</v>
      </c>
      <c r="S47" s="119"/>
      <c r="T47" s="119"/>
      <c r="U47" s="119"/>
      <c r="V47" s="119">
        <v>61920</v>
      </c>
      <c r="W47"/>
    </row>
    <row r="48" spans="1:23" x14ac:dyDescent="0.25">
      <c r="A48" s="121" t="s">
        <v>3033</v>
      </c>
      <c r="B48" s="119"/>
      <c r="C48" s="119"/>
      <c r="D48" s="119"/>
      <c r="E48" s="119"/>
      <c r="F48" s="119"/>
      <c r="G48" s="119"/>
      <c r="H48" s="119"/>
      <c r="I48" s="119"/>
      <c r="J48" s="119">
        <v>26020</v>
      </c>
      <c r="K48" s="119"/>
      <c r="L48" s="119"/>
      <c r="M48" s="119"/>
      <c r="N48" s="119"/>
      <c r="O48" s="119"/>
      <c r="P48" s="119"/>
      <c r="Q48" s="119"/>
      <c r="R48" s="119">
        <v>10600</v>
      </c>
      <c r="S48" s="119"/>
      <c r="T48" s="119"/>
      <c r="U48" s="119"/>
      <c r="V48" s="119">
        <v>36620</v>
      </c>
      <c r="W48"/>
    </row>
    <row r="49" spans="1:23" x14ac:dyDescent="0.25">
      <c r="A49" s="121" t="s">
        <v>1823</v>
      </c>
      <c r="B49" s="119"/>
      <c r="C49" s="119"/>
      <c r="D49" s="119"/>
      <c r="E49" s="119"/>
      <c r="F49" s="119"/>
      <c r="G49" s="119"/>
      <c r="H49" s="119"/>
      <c r="I49" s="119"/>
      <c r="J49" s="119">
        <v>25300</v>
      </c>
      <c r="K49" s="119"/>
      <c r="L49" s="119"/>
      <c r="M49" s="119"/>
      <c r="N49" s="119"/>
      <c r="O49" s="119"/>
      <c r="P49" s="119"/>
      <c r="Q49" s="119"/>
      <c r="R49" s="119"/>
      <c r="S49" s="119"/>
      <c r="T49" s="119"/>
      <c r="U49" s="119"/>
      <c r="V49" s="119">
        <v>25300</v>
      </c>
      <c r="W49"/>
    </row>
    <row r="50" spans="1:23" x14ac:dyDescent="0.25">
      <c r="A50" s="120" t="s">
        <v>2480</v>
      </c>
      <c r="B50" s="119"/>
      <c r="C50" s="119"/>
      <c r="D50" s="119"/>
      <c r="E50" s="119"/>
      <c r="F50" s="119"/>
      <c r="G50" s="119"/>
      <c r="H50" s="119"/>
      <c r="I50" s="119"/>
      <c r="J50" s="119"/>
      <c r="K50" s="119"/>
      <c r="L50" s="119"/>
      <c r="M50" s="119"/>
      <c r="N50" s="119"/>
      <c r="O50" s="119"/>
      <c r="P50" s="119"/>
      <c r="Q50" s="119"/>
      <c r="R50" s="119"/>
      <c r="S50" s="119"/>
      <c r="T50" s="119"/>
      <c r="U50" s="119"/>
      <c r="V50" s="119"/>
      <c r="W50"/>
    </row>
    <row r="51" spans="1:23" x14ac:dyDescent="0.25">
      <c r="A51" s="121" t="s">
        <v>2187</v>
      </c>
      <c r="B51" s="119"/>
      <c r="C51" s="119"/>
      <c r="D51" s="119"/>
      <c r="E51" s="119"/>
      <c r="F51" s="119"/>
      <c r="G51" s="119"/>
      <c r="H51" s="119"/>
      <c r="I51" s="119"/>
      <c r="J51" s="119"/>
      <c r="K51" s="119"/>
      <c r="L51" s="119"/>
      <c r="M51" s="119"/>
      <c r="N51" s="119"/>
      <c r="O51" s="119"/>
      <c r="P51" s="119"/>
      <c r="Q51" s="119"/>
      <c r="R51" s="119"/>
      <c r="S51" s="119"/>
      <c r="T51" s="119"/>
      <c r="U51" s="119"/>
      <c r="V51" s="119"/>
      <c r="W51"/>
    </row>
    <row r="52" spans="1:23" ht="14.45" hidden="1" x14ac:dyDescent="0.3">
      <c r="A52" s="121" t="s">
        <v>3033</v>
      </c>
      <c r="B52" s="119"/>
      <c r="C52" s="119"/>
      <c r="D52" s="119"/>
      <c r="E52" s="119"/>
      <c r="F52" s="119"/>
      <c r="G52" s="119"/>
      <c r="H52" s="119"/>
      <c r="I52" s="119"/>
      <c r="J52" s="119"/>
      <c r="K52" s="119"/>
      <c r="L52" s="119"/>
      <c r="M52" s="119"/>
      <c r="N52" s="119"/>
      <c r="O52" s="119"/>
      <c r="P52" s="119"/>
      <c r="Q52" s="119"/>
      <c r="R52" s="119"/>
      <c r="S52" s="119"/>
      <c r="T52" s="119"/>
      <c r="U52" s="119"/>
      <c r="V52" s="119"/>
      <c r="W52"/>
    </row>
    <row r="53" spans="1:23" ht="14.45" hidden="1" x14ac:dyDescent="0.3">
      <c r="A53" s="121" t="s">
        <v>1098</v>
      </c>
      <c r="B53" s="119"/>
      <c r="C53" s="119"/>
      <c r="D53" s="119"/>
      <c r="E53" s="119"/>
      <c r="F53" s="119"/>
      <c r="G53" s="119"/>
      <c r="H53" s="119"/>
      <c r="I53" s="119"/>
      <c r="J53" s="119"/>
      <c r="K53" s="119"/>
      <c r="L53" s="119"/>
      <c r="M53" s="119"/>
      <c r="N53" s="119"/>
      <c r="O53" s="119"/>
      <c r="P53" s="119"/>
      <c r="Q53" s="119"/>
      <c r="R53" s="119"/>
      <c r="S53" s="119"/>
      <c r="T53" s="119"/>
      <c r="U53" s="119"/>
      <c r="V53" s="119"/>
      <c r="W53"/>
    </row>
    <row r="54" spans="1:23" x14ac:dyDescent="0.25">
      <c r="A54" s="120" t="s">
        <v>50</v>
      </c>
      <c r="B54" s="119">
        <v>319742</v>
      </c>
      <c r="C54" s="119">
        <v>4990140</v>
      </c>
      <c r="D54" s="119">
        <v>55000</v>
      </c>
      <c r="E54" s="119">
        <v>1252500</v>
      </c>
      <c r="F54" s="119">
        <v>2771117</v>
      </c>
      <c r="G54" s="119">
        <v>272812</v>
      </c>
      <c r="H54" s="119">
        <v>910000</v>
      </c>
      <c r="I54" s="119">
        <v>5358692.4907300007</v>
      </c>
      <c r="J54" s="119">
        <v>18416525.918700002</v>
      </c>
      <c r="K54" s="119">
        <v>1170000</v>
      </c>
      <c r="L54" s="119">
        <v>4896229</v>
      </c>
      <c r="M54" s="119">
        <v>2939073</v>
      </c>
      <c r="N54" s="119">
        <v>3089750</v>
      </c>
      <c r="O54" s="119">
        <v>442731</v>
      </c>
      <c r="P54" s="119">
        <v>8220900</v>
      </c>
      <c r="Q54" s="119">
        <v>474100</v>
      </c>
      <c r="R54" s="119">
        <v>9397250</v>
      </c>
      <c r="S54" s="119">
        <v>889700</v>
      </c>
      <c r="T54" s="119"/>
      <c r="U54" s="119">
        <v>145850</v>
      </c>
      <c r="V54" s="119">
        <v>66012112.409430005</v>
      </c>
      <c r="W54"/>
    </row>
    <row r="55" spans="1:23" x14ac:dyDescent="0.25">
      <c r="A55"/>
      <c r="B55"/>
      <c r="C55"/>
      <c r="D55"/>
      <c r="E55"/>
      <c r="F55"/>
      <c r="G55"/>
      <c r="H55"/>
      <c r="I55"/>
      <c r="J55"/>
      <c r="K55"/>
      <c r="L55"/>
      <c r="M55"/>
      <c r="N55"/>
      <c r="O55"/>
      <c r="P55"/>
      <c r="Q55"/>
      <c r="R55"/>
      <c r="S55"/>
      <c r="T55"/>
      <c r="U55"/>
      <c r="V55"/>
      <c r="W55"/>
    </row>
    <row r="56" spans="1:23" x14ac:dyDescent="0.25">
      <c r="A56"/>
      <c r="B56"/>
      <c r="C56"/>
      <c r="D56"/>
      <c r="E56"/>
      <c r="F56"/>
      <c r="G56"/>
      <c r="H56"/>
      <c r="I56"/>
      <c r="J56"/>
      <c r="K56"/>
      <c r="L56"/>
      <c r="M56"/>
      <c r="N56"/>
      <c r="O56"/>
      <c r="P56"/>
      <c r="Q56"/>
      <c r="R56"/>
      <c r="S56"/>
      <c r="T56"/>
      <c r="U56"/>
      <c r="V56"/>
      <c r="W5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workbookViewId="0">
      <selection activeCell="E17" sqref="E17"/>
    </sheetView>
  </sheetViews>
  <sheetFormatPr baseColWidth="10" defaultColWidth="11.5703125" defaultRowHeight="15" x14ac:dyDescent="0.25"/>
  <cols>
    <col min="1" max="1" width="20.85546875" style="1" bestFit="1" customWidth="1"/>
    <col min="2" max="2" width="19.42578125" style="1" bestFit="1" customWidth="1"/>
    <col min="3" max="3" width="16.7109375" style="1" bestFit="1" customWidth="1"/>
    <col min="4" max="4" width="12.7109375" style="1" bestFit="1" customWidth="1"/>
    <col min="5" max="16384" width="11.5703125" style="1"/>
  </cols>
  <sheetData>
    <row r="3" spans="1:4" x14ac:dyDescent="0.25">
      <c r="A3" s="118" t="s">
        <v>49</v>
      </c>
      <c r="B3" s="119" t="s">
        <v>374</v>
      </c>
      <c r="C3" s="119" t="s">
        <v>52</v>
      </c>
      <c r="D3" s="125" t="s">
        <v>369</v>
      </c>
    </row>
    <row r="4" spans="1:4" ht="14.45" x14ac:dyDescent="0.3">
      <c r="A4" s="120" t="s">
        <v>2187</v>
      </c>
      <c r="B4" s="119">
        <v>5846748</v>
      </c>
      <c r="C4" s="119">
        <v>5846748</v>
      </c>
      <c r="D4" s="139">
        <f>+GETPIVOTDATA("Somme de Received",$A$3,"Donor","Bonderman")-GETPIVOTDATA("Somme de Spent",$A$3,"Donor","Bonderman")</f>
        <v>0</v>
      </c>
    </row>
    <row r="5" spans="1:4" ht="14.45" x14ac:dyDescent="0.3">
      <c r="A5" s="120" t="s">
        <v>1099</v>
      </c>
      <c r="B5" s="119">
        <v>13119141</v>
      </c>
      <c r="C5" s="119">
        <v>9026077</v>
      </c>
      <c r="D5" s="139">
        <f>+GETPIVOTDATA("Somme de Received",$A$3,"Donor","EAGLE-PPI")-GETPIVOTDATA("Somme de Spent",$A$3,"Donor","EAGLE-PPI")</f>
        <v>4093064</v>
      </c>
    </row>
    <row r="6" spans="1:4" ht="14.45" x14ac:dyDescent="0.3">
      <c r="A6" s="120" t="s">
        <v>3033</v>
      </c>
      <c r="B6" s="119">
        <v>29276870</v>
      </c>
      <c r="C6" s="119">
        <v>18073846.25</v>
      </c>
      <c r="D6" s="139">
        <f>+GETPIVOTDATA("Somme de Received",$A$3,"Donor","EAGLE-USFWS ")-GETPIVOTDATA("Somme de Spent",$A$3,"Donor","EAGLE-USFWS ")</f>
        <v>11203023.75</v>
      </c>
    </row>
    <row r="7" spans="1:4" ht="14.45" x14ac:dyDescent="0.3">
      <c r="A7" s="120" t="s">
        <v>2611</v>
      </c>
      <c r="B7" s="119">
        <v>6828966</v>
      </c>
      <c r="C7" s="119">
        <v>6602717.4907299997</v>
      </c>
      <c r="D7" s="139">
        <f>+GETPIVOTDATA("Somme de Received",$A$3,"Donor","STOP IVORY")-GETPIVOTDATA("Somme de Spent",$A$3,"Donor","STOP IVORY")</f>
        <v>226248.50927000027</v>
      </c>
    </row>
    <row r="8" spans="1:4" ht="14.45" x14ac:dyDescent="0.3">
      <c r="A8" s="120" t="s">
        <v>1098</v>
      </c>
      <c r="B8" s="119">
        <v>1825000</v>
      </c>
      <c r="C8" s="119">
        <v>6168046.75</v>
      </c>
      <c r="D8" s="139">
        <f>+GETPIVOTDATA("Somme de Received",$A$3,"Donor","TAF")-GETPIVOTDATA("Somme de Spent",$A$3,"Donor","TAF")</f>
        <v>-4343046.75</v>
      </c>
    </row>
    <row r="9" spans="1:4" ht="14.45" x14ac:dyDescent="0.3">
      <c r="A9" s="120" t="s">
        <v>1823</v>
      </c>
      <c r="B9" s="119">
        <v>22736589</v>
      </c>
      <c r="C9" s="119">
        <v>20294676.918700002</v>
      </c>
      <c r="D9" s="139">
        <f>+GETPIVOTDATA("Somme de Received",$A$3,"Donor","Wildcat")-GETPIVOTDATA("Somme de Spent",$A$3,"Donor","Wildcat")</f>
        <v>2441912.0812999979</v>
      </c>
    </row>
    <row r="10" spans="1:4" x14ac:dyDescent="0.25">
      <c r="A10" s="120" t="s">
        <v>50</v>
      </c>
      <c r="B10" s="119">
        <v>79633314</v>
      </c>
      <c r="C10" s="119">
        <v>66012112.409430005</v>
      </c>
      <c r="D10" s="21">
        <f>SUM(D4:D9)</f>
        <v>13621201.590569999</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H5324"/>
  <sheetViews>
    <sheetView tabSelected="1" zoomScaleNormal="100" workbookViewId="0">
      <pane ySplit="10" topLeftCell="A137" activePane="bottomLeft" state="frozen"/>
      <selection pane="bottomLeft" activeCell="F4" sqref="F4"/>
    </sheetView>
  </sheetViews>
  <sheetFormatPr baseColWidth="10" defaultColWidth="11.5703125" defaultRowHeight="16.5" x14ac:dyDescent="0.3"/>
  <cols>
    <col min="1" max="1" width="21.5703125" style="26" bestFit="1" customWidth="1"/>
    <col min="2" max="2" width="31.85546875" style="26" customWidth="1"/>
    <col min="3" max="3" width="20" style="26" bestFit="1" customWidth="1"/>
    <col min="4" max="4" width="14.42578125" style="26" bestFit="1" customWidth="1"/>
    <col min="5" max="5" width="23" style="41" customWidth="1"/>
    <col min="6" max="6" width="17.42578125" style="41" bestFit="1" customWidth="1"/>
    <col min="7" max="7" width="16" style="41" bestFit="1" customWidth="1"/>
    <col min="8" max="8" width="11.5703125" style="26"/>
    <col min="9" max="9" width="15.5703125" style="26" customWidth="1"/>
    <col min="10" max="10" width="15.85546875" style="26" bestFit="1" customWidth="1"/>
    <col min="11" max="13" width="11.5703125" style="26"/>
    <col min="14" max="14" width="16.140625" style="26" bestFit="1" customWidth="1"/>
    <col min="15" max="16384" width="11.5703125" style="26"/>
  </cols>
  <sheetData>
    <row r="1" spans="1:19" ht="23.25" x14ac:dyDescent="0.35">
      <c r="A1" s="126" t="s">
        <v>3810</v>
      </c>
      <c r="B1" s="127"/>
      <c r="C1" s="127"/>
      <c r="D1" s="127"/>
      <c r="E1" s="128"/>
      <c r="F1" s="128"/>
      <c r="G1" s="128"/>
      <c r="H1" s="127"/>
      <c r="I1" s="127"/>
      <c r="J1" s="127"/>
      <c r="K1" s="127"/>
      <c r="L1" s="127"/>
    </row>
    <row r="3" spans="1:19" s="25" customFormat="1" ht="13.9" x14ac:dyDescent="0.25">
      <c r="B3" s="91" t="s">
        <v>3407</v>
      </c>
      <c r="C3" s="91" t="s">
        <v>1781</v>
      </c>
      <c r="D3" s="91" t="s">
        <v>1782</v>
      </c>
      <c r="E3" s="45"/>
      <c r="F3" s="29"/>
      <c r="G3" s="29"/>
    </row>
    <row r="4" spans="1:19" s="25" customFormat="1" x14ac:dyDescent="0.3">
      <c r="B4" s="44" t="s">
        <v>1783</v>
      </c>
      <c r="C4" s="46">
        <f>SUM(E$11:E$1048576)</f>
        <v>79633314</v>
      </c>
      <c r="D4" s="46"/>
      <c r="E4" s="45"/>
      <c r="F4" s="38"/>
      <c r="G4" s="38"/>
      <c r="R4" s="25">
        <v>304200</v>
      </c>
      <c r="S4" s="25">
        <f>+R4-2000</f>
        <v>302200</v>
      </c>
    </row>
    <row r="5" spans="1:19" s="25" customFormat="1" x14ac:dyDescent="0.3">
      <c r="B5" s="44" t="s">
        <v>1784</v>
      </c>
      <c r="C5" s="46">
        <f>SUM(F$11:F$1048576)</f>
        <v>66012112.409430005</v>
      </c>
      <c r="D5" s="46"/>
      <c r="E5" s="45"/>
      <c r="F5" s="29"/>
      <c r="G5" s="29"/>
      <c r="R5" s="25">
        <f>+R4/3</f>
        <v>101400</v>
      </c>
    </row>
    <row r="6" spans="1:19" s="25" customFormat="1" ht="13.9" x14ac:dyDescent="0.25">
      <c r="B6" s="44" t="s">
        <v>369</v>
      </c>
      <c r="C6" s="46">
        <f>+C4-C5</f>
        <v>13621201.590569995</v>
      </c>
      <c r="D6" s="46"/>
      <c r="E6" s="45"/>
      <c r="F6" s="45"/>
      <c r="G6" s="45"/>
    </row>
    <row r="7" spans="1:19" s="25" customFormat="1" ht="13.9" x14ac:dyDescent="0.25">
      <c r="B7" s="47"/>
      <c r="C7" s="48"/>
      <c r="D7" s="48"/>
      <c r="E7" s="45"/>
      <c r="F7" s="45"/>
      <c r="G7" s="45"/>
    </row>
    <row r="8" spans="1:19" s="25" customFormat="1" ht="13.9" x14ac:dyDescent="0.25">
      <c r="B8" s="47"/>
      <c r="C8" s="48"/>
      <c r="D8" s="48"/>
      <c r="E8" s="45"/>
      <c r="F8" s="45"/>
      <c r="G8" s="45"/>
    </row>
    <row r="9" spans="1:19" s="25" customFormat="1" ht="13.9" x14ac:dyDescent="0.25">
      <c r="B9" s="47"/>
      <c r="C9" s="48"/>
      <c r="D9" s="48"/>
      <c r="E9" s="45"/>
      <c r="F9" s="45"/>
      <c r="G9" s="45"/>
    </row>
    <row r="10" spans="1:19" s="20" customFormat="1" x14ac:dyDescent="0.3">
      <c r="A10" s="92" t="s">
        <v>0</v>
      </c>
      <c r="B10" s="93" t="s">
        <v>1</v>
      </c>
      <c r="C10" s="93" t="s">
        <v>2</v>
      </c>
      <c r="D10" s="93" t="s">
        <v>41</v>
      </c>
      <c r="E10" s="94" t="s">
        <v>3</v>
      </c>
      <c r="F10" s="94" t="s">
        <v>4</v>
      </c>
      <c r="G10" s="94" t="s">
        <v>5</v>
      </c>
      <c r="H10" s="93" t="s">
        <v>6</v>
      </c>
      <c r="I10" s="93" t="s">
        <v>7</v>
      </c>
      <c r="J10" s="93" t="s">
        <v>8</v>
      </c>
      <c r="K10" s="93" t="s">
        <v>2190</v>
      </c>
      <c r="L10" s="26" t="s">
        <v>2189</v>
      </c>
    </row>
    <row r="11" spans="1:19" ht="16.5" customHeight="1" x14ac:dyDescent="0.3">
      <c r="A11" s="15">
        <v>42370</v>
      </c>
      <c r="B11" s="35" t="s">
        <v>54</v>
      </c>
      <c r="C11" s="28" t="s">
        <v>12</v>
      </c>
      <c r="D11" s="36" t="s">
        <v>13</v>
      </c>
      <c r="F11" s="41">
        <v>7500</v>
      </c>
      <c r="G11" s="19">
        <f>+E11-F11</f>
        <v>-7500</v>
      </c>
      <c r="H11" s="33" t="s">
        <v>26</v>
      </c>
      <c r="I11" s="26" t="s">
        <v>55</v>
      </c>
      <c r="J11" s="36" t="s">
        <v>1098</v>
      </c>
      <c r="K11" s="17" t="s">
        <v>377</v>
      </c>
      <c r="L11" s="122" t="s">
        <v>3819</v>
      </c>
      <c r="M11" s="26">
        <v>1</v>
      </c>
    </row>
    <row r="12" spans="1:19" ht="16.5" customHeight="1" x14ac:dyDescent="0.3">
      <c r="A12" s="15">
        <v>42373</v>
      </c>
      <c r="B12" s="35" t="s">
        <v>33</v>
      </c>
      <c r="C12" s="28" t="s">
        <v>12</v>
      </c>
      <c r="D12" s="36" t="s">
        <v>13</v>
      </c>
      <c r="F12" s="41">
        <v>2000</v>
      </c>
      <c r="G12" s="19">
        <f>+G11+E12-F12</f>
        <v>-9500</v>
      </c>
      <c r="H12" s="33" t="s">
        <v>26</v>
      </c>
      <c r="I12" s="26" t="s">
        <v>55</v>
      </c>
      <c r="J12" s="36" t="s">
        <v>1098</v>
      </c>
      <c r="K12" s="17" t="s">
        <v>377</v>
      </c>
      <c r="L12" s="26" t="s">
        <v>1824</v>
      </c>
      <c r="M12" s="26">
        <v>2</v>
      </c>
    </row>
    <row r="13" spans="1:19" ht="16.5" customHeight="1" x14ac:dyDescent="0.3">
      <c r="A13" s="15">
        <v>42373</v>
      </c>
      <c r="B13" s="35" t="s">
        <v>57</v>
      </c>
      <c r="C13" s="31" t="s">
        <v>1509</v>
      </c>
      <c r="D13" s="36" t="s">
        <v>18</v>
      </c>
      <c r="F13" s="41">
        <v>90200</v>
      </c>
      <c r="G13" s="19">
        <f t="shared" ref="G13:G76" si="0">+G12+E13-F13</f>
        <v>-99700</v>
      </c>
      <c r="H13" s="33" t="s">
        <v>14</v>
      </c>
      <c r="I13" s="26" t="s">
        <v>58</v>
      </c>
      <c r="J13" s="36" t="s">
        <v>1098</v>
      </c>
      <c r="K13" s="17" t="s">
        <v>377</v>
      </c>
      <c r="L13" s="26" t="s">
        <v>1824</v>
      </c>
      <c r="M13" s="26">
        <v>3</v>
      </c>
    </row>
    <row r="14" spans="1:19" ht="16.5" customHeight="1" x14ac:dyDescent="0.25">
      <c r="A14" s="15">
        <v>42373</v>
      </c>
      <c r="B14" s="35" t="s">
        <v>42</v>
      </c>
      <c r="C14" s="28" t="s">
        <v>22</v>
      </c>
      <c r="D14" s="28" t="s">
        <v>10</v>
      </c>
      <c r="F14" s="41">
        <v>42000</v>
      </c>
      <c r="G14" s="19">
        <f t="shared" si="0"/>
        <v>-141700</v>
      </c>
      <c r="H14" s="33" t="s">
        <v>26</v>
      </c>
      <c r="I14" s="26" t="s">
        <v>59</v>
      </c>
      <c r="J14" s="36" t="s">
        <v>1098</v>
      </c>
      <c r="K14" s="17" t="s">
        <v>377</v>
      </c>
      <c r="L14" s="26" t="s">
        <v>1824</v>
      </c>
      <c r="M14" s="26">
        <v>4</v>
      </c>
    </row>
    <row r="15" spans="1:19" ht="16.5" customHeight="1" x14ac:dyDescent="0.3">
      <c r="A15" s="15">
        <v>42373</v>
      </c>
      <c r="B15" s="35" t="s">
        <v>60</v>
      </c>
      <c r="C15" s="28" t="s">
        <v>12</v>
      </c>
      <c r="D15" s="36" t="s">
        <v>13</v>
      </c>
      <c r="F15" s="41">
        <v>3500</v>
      </c>
      <c r="G15" s="19">
        <f t="shared" si="0"/>
        <v>-145200</v>
      </c>
      <c r="H15" s="33" t="s">
        <v>26</v>
      </c>
      <c r="I15" s="26" t="s">
        <v>55</v>
      </c>
      <c r="J15" s="36" t="s">
        <v>1098</v>
      </c>
      <c r="K15" s="17" t="s">
        <v>377</v>
      </c>
      <c r="L15" s="122" t="s">
        <v>3819</v>
      </c>
      <c r="M15" s="26">
        <v>5</v>
      </c>
    </row>
    <row r="16" spans="1:19" ht="16.5" customHeight="1" x14ac:dyDescent="0.3">
      <c r="A16" s="15">
        <v>42373</v>
      </c>
      <c r="B16" s="35" t="s">
        <v>46</v>
      </c>
      <c r="C16" s="28" t="s">
        <v>12</v>
      </c>
      <c r="D16" s="36" t="s">
        <v>20</v>
      </c>
      <c r="F16" s="41">
        <v>3000</v>
      </c>
      <c r="G16" s="19">
        <f t="shared" si="0"/>
        <v>-148200</v>
      </c>
      <c r="H16" s="33" t="s">
        <v>21</v>
      </c>
      <c r="I16" s="26" t="s">
        <v>61</v>
      </c>
      <c r="J16" s="36" t="s">
        <v>1098</v>
      </c>
      <c r="K16" s="17" t="s">
        <v>377</v>
      </c>
      <c r="L16" s="122" t="s">
        <v>3818</v>
      </c>
      <c r="M16" s="26">
        <v>6</v>
      </c>
    </row>
    <row r="17" spans="1:13" s="31" customFormat="1" x14ac:dyDescent="0.3">
      <c r="A17" s="15">
        <v>42373</v>
      </c>
      <c r="B17" s="31" t="s">
        <v>808</v>
      </c>
      <c r="C17" s="28" t="s">
        <v>12</v>
      </c>
      <c r="D17" s="31" t="s">
        <v>18</v>
      </c>
      <c r="E17" s="49"/>
      <c r="F17" s="40">
        <v>1000</v>
      </c>
      <c r="G17" s="19">
        <f t="shared" si="0"/>
        <v>-149200</v>
      </c>
      <c r="H17" s="31" t="s">
        <v>795</v>
      </c>
      <c r="I17" s="31" t="s">
        <v>809</v>
      </c>
      <c r="J17" s="36" t="s">
        <v>1098</v>
      </c>
      <c r="K17" s="31" t="s">
        <v>377</v>
      </c>
      <c r="L17" s="124" t="s">
        <v>3820</v>
      </c>
      <c r="M17" s="31">
        <v>7</v>
      </c>
    </row>
    <row r="18" spans="1:13" s="31" customFormat="1" x14ac:dyDescent="0.3">
      <c r="A18" s="15">
        <v>42373</v>
      </c>
      <c r="B18" s="31" t="s">
        <v>810</v>
      </c>
      <c r="C18" s="28" t="s">
        <v>12</v>
      </c>
      <c r="D18" s="31" t="s">
        <v>18</v>
      </c>
      <c r="E18" s="49"/>
      <c r="F18" s="40">
        <v>1000</v>
      </c>
      <c r="G18" s="19">
        <f t="shared" si="0"/>
        <v>-150200</v>
      </c>
      <c r="H18" s="31" t="s">
        <v>795</v>
      </c>
      <c r="I18" s="31" t="s">
        <v>809</v>
      </c>
      <c r="J18" s="36" t="s">
        <v>1098</v>
      </c>
      <c r="K18" s="31" t="s">
        <v>377</v>
      </c>
      <c r="L18" s="124" t="s">
        <v>3820</v>
      </c>
      <c r="M18" s="31">
        <v>8</v>
      </c>
    </row>
    <row r="19" spans="1:13" s="51" customFormat="1" x14ac:dyDescent="0.3">
      <c r="A19" s="15">
        <v>42373</v>
      </c>
      <c r="B19" s="31" t="s">
        <v>1785</v>
      </c>
      <c r="C19" s="31" t="s">
        <v>12</v>
      </c>
      <c r="D19" s="31" t="s">
        <v>18</v>
      </c>
      <c r="E19" s="49"/>
      <c r="F19" s="40">
        <v>2000</v>
      </c>
      <c r="G19" s="19">
        <f t="shared" si="0"/>
        <v>-152200</v>
      </c>
      <c r="H19" s="31" t="s">
        <v>23</v>
      </c>
      <c r="I19" s="50" t="s">
        <v>1787</v>
      </c>
      <c r="J19" s="36" t="s">
        <v>1098</v>
      </c>
      <c r="K19" s="31" t="s">
        <v>377</v>
      </c>
      <c r="M19" s="26">
        <v>9</v>
      </c>
    </row>
    <row r="20" spans="1:13" s="31" customFormat="1" x14ac:dyDescent="0.3">
      <c r="A20" s="15">
        <v>42374</v>
      </c>
      <c r="B20" s="31" t="s">
        <v>811</v>
      </c>
      <c r="C20" s="31" t="s">
        <v>22</v>
      </c>
      <c r="D20" s="31" t="s">
        <v>18</v>
      </c>
      <c r="E20" s="49"/>
      <c r="F20" s="40">
        <v>2000</v>
      </c>
      <c r="G20" s="19">
        <f t="shared" si="0"/>
        <v>-154200</v>
      </c>
      <c r="H20" s="31" t="s">
        <v>795</v>
      </c>
      <c r="I20" s="31" t="s">
        <v>812</v>
      </c>
      <c r="J20" s="36" t="s">
        <v>1098</v>
      </c>
      <c r="K20" s="31" t="s">
        <v>377</v>
      </c>
      <c r="L20" s="31" t="s">
        <v>1824</v>
      </c>
      <c r="M20" s="26">
        <v>10</v>
      </c>
    </row>
    <row r="21" spans="1:13" s="31" customFormat="1" x14ac:dyDescent="0.3">
      <c r="A21" s="15">
        <v>42374</v>
      </c>
      <c r="B21" s="31" t="s">
        <v>813</v>
      </c>
      <c r="C21" s="28" t="s">
        <v>12</v>
      </c>
      <c r="D21" s="31" t="s">
        <v>18</v>
      </c>
      <c r="E21" s="49"/>
      <c r="F21" s="40">
        <v>1000</v>
      </c>
      <c r="G21" s="19">
        <f t="shared" si="0"/>
        <v>-155200</v>
      </c>
      <c r="H21" s="31" t="s">
        <v>795</v>
      </c>
      <c r="I21" s="31" t="s">
        <v>809</v>
      </c>
      <c r="J21" s="36" t="s">
        <v>1098</v>
      </c>
      <c r="K21" s="31" t="s">
        <v>377</v>
      </c>
      <c r="L21" s="124" t="s">
        <v>3820</v>
      </c>
      <c r="M21" s="26">
        <v>11</v>
      </c>
    </row>
    <row r="22" spans="1:13" s="31" customFormat="1" x14ac:dyDescent="0.3">
      <c r="A22" s="15">
        <v>42374</v>
      </c>
      <c r="B22" s="31" t="s">
        <v>814</v>
      </c>
      <c r="C22" s="28" t="s">
        <v>12</v>
      </c>
      <c r="D22" s="31" t="s">
        <v>18</v>
      </c>
      <c r="E22" s="49"/>
      <c r="F22" s="40">
        <v>1000</v>
      </c>
      <c r="G22" s="19">
        <f t="shared" si="0"/>
        <v>-156200</v>
      </c>
      <c r="H22" s="31" t="s">
        <v>795</v>
      </c>
      <c r="I22" s="31" t="s">
        <v>809</v>
      </c>
      <c r="J22" s="36" t="s">
        <v>1098</v>
      </c>
      <c r="K22" s="31" t="s">
        <v>377</v>
      </c>
      <c r="L22" s="124" t="s">
        <v>3820</v>
      </c>
      <c r="M22" s="26">
        <v>12</v>
      </c>
    </row>
    <row r="23" spans="1:13" ht="16.5" customHeight="1" x14ac:dyDescent="0.25">
      <c r="A23" s="15">
        <v>42374</v>
      </c>
      <c r="B23" s="35" t="s">
        <v>25</v>
      </c>
      <c r="C23" s="28" t="s">
        <v>1509</v>
      </c>
      <c r="D23" s="36" t="s">
        <v>20</v>
      </c>
      <c r="F23" s="41">
        <v>45100</v>
      </c>
      <c r="G23" s="19">
        <f t="shared" si="0"/>
        <v>-201300</v>
      </c>
      <c r="H23" s="33" t="s">
        <v>21</v>
      </c>
      <c r="I23" s="26" t="s">
        <v>62</v>
      </c>
      <c r="J23" s="36" t="s">
        <v>1098</v>
      </c>
      <c r="K23" s="17" t="s">
        <v>377</v>
      </c>
      <c r="L23" s="26" t="s">
        <v>1824</v>
      </c>
      <c r="M23" s="26">
        <v>13</v>
      </c>
    </row>
    <row r="24" spans="1:13" ht="16.5" customHeight="1" x14ac:dyDescent="0.3">
      <c r="A24" s="15">
        <v>42374</v>
      </c>
      <c r="B24" s="35" t="s">
        <v>47</v>
      </c>
      <c r="C24" s="28" t="s">
        <v>12</v>
      </c>
      <c r="D24" s="36" t="s">
        <v>20</v>
      </c>
      <c r="F24" s="41">
        <v>7500</v>
      </c>
      <c r="G24" s="19">
        <f t="shared" si="0"/>
        <v>-208800</v>
      </c>
      <c r="H24" s="33" t="s">
        <v>21</v>
      </c>
      <c r="I24" s="26" t="s">
        <v>61</v>
      </c>
      <c r="J24" s="36" t="s">
        <v>1098</v>
      </c>
      <c r="K24" s="17" t="s">
        <v>377</v>
      </c>
      <c r="L24" s="122" t="s">
        <v>3818</v>
      </c>
      <c r="M24" s="26">
        <v>14</v>
      </c>
    </row>
    <row r="25" spans="1:13" ht="16.5" customHeight="1" x14ac:dyDescent="0.3">
      <c r="A25" s="15">
        <v>42374</v>
      </c>
      <c r="B25" s="35" t="s">
        <v>63</v>
      </c>
      <c r="C25" s="31" t="s">
        <v>12</v>
      </c>
      <c r="D25" s="31" t="s">
        <v>18</v>
      </c>
      <c r="F25" s="41">
        <v>3000</v>
      </c>
      <c r="G25" s="19">
        <f t="shared" si="0"/>
        <v>-211800</v>
      </c>
      <c r="H25" s="33" t="s">
        <v>31</v>
      </c>
      <c r="I25" s="26" t="s">
        <v>64</v>
      </c>
      <c r="J25" s="36" t="s">
        <v>1098</v>
      </c>
      <c r="K25" s="17" t="s">
        <v>377</v>
      </c>
      <c r="L25" s="123" t="s">
        <v>3821</v>
      </c>
      <c r="M25" s="31">
        <v>15</v>
      </c>
    </row>
    <row r="26" spans="1:13" ht="16.5" customHeight="1" x14ac:dyDescent="0.3">
      <c r="A26" s="15">
        <v>42374</v>
      </c>
      <c r="B26" s="35" t="s">
        <v>65</v>
      </c>
      <c r="C26" s="31" t="s">
        <v>12</v>
      </c>
      <c r="D26" s="31" t="s">
        <v>18</v>
      </c>
      <c r="F26" s="41">
        <v>1500</v>
      </c>
      <c r="G26" s="19">
        <f t="shared" si="0"/>
        <v>-213300</v>
      </c>
      <c r="H26" s="33" t="s">
        <v>31</v>
      </c>
      <c r="I26" s="26" t="s">
        <v>64</v>
      </c>
      <c r="J26" s="36" t="s">
        <v>1098</v>
      </c>
      <c r="K26" s="17" t="s">
        <v>377</v>
      </c>
      <c r="L26" s="123" t="s">
        <v>3821</v>
      </c>
      <c r="M26" s="31">
        <v>16</v>
      </c>
    </row>
    <row r="27" spans="1:13" ht="16.5" customHeight="1" x14ac:dyDescent="0.25">
      <c r="A27" s="15">
        <v>42374</v>
      </c>
      <c r="B27" s="35" t="s">
        <v>48</v>
      </c>
      <c r="C27" s="31" t="s">
        <v>12</v>
      </c>
      <c r="D27" s="31" t="s">
        <v>18</v>
      </c>
      <c r="F27" s="41">
        <v>10000</v>
      </c>
      <c r="G27" s="19">
        <f t="shared" si="0"/>
        <v>-223300</v>
      </c>
      <c r="H27" s="33" t="s">
        <v>31</v>
      </c>
      <c r="I27" s="26" t="s">
        <v>66</v>
      </c>
      <c r="J27" s="36" t="s">
        <v>1098</v>
      </c>
      <c r="K27" s="17" t="s">
        <v>377</v>
      </c>
      <c r="L27" s="26" t="s">
        <v>1824</v>
      </c>
      <c r="M27" s="26">
        <v>17</v>
      </c>
    </row>
    <row r="28" spans="1:13" ht="16.5" customHeight="1" x14ac:dyDescent="0.3">
      <c r="A28" s="15">
        <v>42374</v>
      </c>
      <c r="B28" s="35" t="s">
        <v>67</v>
      </c>
      <c r="C28" s="31" t="s">
        <v>12</v>
      </c>
      <c r="D28" s="31" t="s">
        <v>18</v>
      </c>
      <c r="F28" s="41">
        <v>1000</v>
      </c>
      <c r="G28" s="19">
        <f t="shared" si="0"/>
        <v>-224300</v>
      </c>
      <c r="H28" s="33" t="s">
        <v>31</v>
      </c>
      <c r="I28" s="26" t="s">
        <v>64</v>
      </c>
      <c r="J28" s="36" t="s">
        <v>1098</v>
      </c>
      <c r="K28" s="17" t="s">
        <v>377</v>
      </c>
      <c r="L28" s="123" t="s">
        <v>3821</v>
      </c>
      <c r="M28" s="26">
        <v>18</v>
      </c>
    </row>
    <row r="29" spans="1:13" ht="16.5" customHeight="1" x14ac:dyDescent="0.3">
      <c r="A29" s="15">
        <v>42374</v>
      </c>
      <c r="B29" s="35" t="s">
        <v>28</v>
      </c>
      <c r="C29" s="31" t="s">
        <v>17</v>
      </c>
      <c r="D29" s="31" t="s">
        <v>18</v>
      </c>
      <c r="F29" s="41">
        <v>5000</v>
      </c>
      <c r="G29" s="19">
        <f t="shared" si="0"/>
        <v>-229300</v>
      </c>
      <c r="H29" s="33" t="s">
        <v>31</v>
      </c>
      <c r="I29" s="26" t="s">
        <v>68</v>
      </c>
      <c r="J29" s="36" t="s">
        <v>1098</v>
      </c>
      <c r="K29" s="17" t="s">
        <v>377</v>
      </c>
      <c r="L29" s="122" t="s">
        <v>2193</v>
      </c>
      <c r="M29" s="26">
        <v>19</v>
      </c>
    </row>
    <row r="30" spans="1:13" s="31" customFormat="1" x14ac:dyDescent="0.3">
      <c r="A30" s="15">
        <v>42374</v>
      </c>
      <c r="B30" s="31" t="s">
        <v>1788</v>
      </c>
      <c r="C30" s="31" t="s">
        <v>12</v>
      </c>
      <c r="D30" s="31" t="s">
        <v>18</v>
      </c>
      <c r="E30" s="40"/>
      <c r="F30" s="40">
        <v>2000</v>
      </c>
      <c r="G30" s="19">
        <f t="shared" si="0"/>
        <v>-231300</v>
      </c>
      <c r="H30" s="31" t="s">
        <v>23</v>
      </c>
      <c r="I30" s="50" t="s">
        <v>1787</v>
      </c>
      <c r="J30" s="36" t="s">
        <v>1098</v>
      </c>
      <c r="K30" s="31" t="s">
        <v>377</v>
      </c>
      <c r="M30" s="26">
        <v>20</v>
      </c>
    </row>
    <row r="31" spans="1:13" s="31" customFormat="1" x14ac:dyDescent="0.3">
      <c r="A31" s="15">
        <v>42374</v>
      </c>
      <c r="B31" s="31" t="s">
        <v>48</v>
      </c>
      <c r="C31" s="31" t="s">
        <v>12</v>
      </c>
      <c r="D31" s="31" t="s">
        <v>18</v>
      </c>
      <c r="E31" s="40"/>
      <c r="F31" s="40">
        <v>10000</v>
      </c>
      <c r="G31" s="19">
        <f t="shared" si="0"/>
        <v>-241300</v>
      </c>
      <c r="H31" s="31" t="s">
        <v>23</v>
      </c>
      <c r="I31" s="50" t="s">
        <v>1787</v>
      </c>
      <c r="J31" s="36" t="s">
        <v>1098</v>
      </c>
      <c r="K31" s="31" t="s">
        <v>377</v>
      </c>
      <c r="M31" s="26">
        <v>21</v>
      </c>
    </row>
    <row r="32" spans="1:13" ht="16.5" customHeight="1" x14ac:dyDescent="0.25">
      <c r="A32" s="15">
        <v>42375</v>
      </c>
      <c r="B32" s="35" t="s">
        <v>15</v>
      </c>
      <c r="C32" s="28" t="s">
        <v>16</v>
      </c>
      <c r="D32" s="28" t="s">
        <v>10</v>
      </c>
      <c r="F32" s="41">
        <v>4600</v>
      </c>
      <c r="G32" s="19">
        <f t="shared" si="0"/>
        <v>-245900</v>
      </c>
      <c r="H32" s="33" t="s">
        <v>14</v>
      </c>
      <c r="I32" s="26" t="s">
        <v>70</v>
      </c>
      <c r="J32" s="36" t="s">
        <v>1098</v>
      </c>
      <c r="K32" s="17" t="s">
        <v>377</v>
      </c>
      <c r="L32" s="26" t="s">
        <v>1824</v>
      </c>
      <c r="M32" s="26">
        <v>22</v>
      </c>
    </row>
    <row r="33" spans="1:13" ht="16.5" customHeight="1" x14ac:dyDescent="0.25">
      <c r="A33" s="15">
        <v>42375</v>
      </c>
      <c r="B33" s="35" t="s">
        <v>15</v>
      </c>
      <c r="C33" s="28" t="s">
        <v>16</v>
      </c>
      <c r="D33" s="28" t="s">
        <v>10</v>
      </c>
      <c r="F33" s="41">
        <v>4000</v>
      </c>
      <c r="G33" s="19">
        <f t="shared" si="0"/>
        <v>-249900</v>
      </c>
      <c r="H33" s="33" t="s">
        <v>14</v>
      </c>
      <c r="I33" s="26" t="s">
        <v>70</v>
      </c>
      <c r="J33" s="36" t="s">
        <v>1098</v>
      </c>
      <c r="K33" s="17" t="s">
        <v>377</v>
      </c>
      <c r="L33" s="26" t="s">
        <v>1824</v>
      </c>
      <c r="M33" s="31">
        <v>23</v>
      </c>
    </row>
    <row r="34" spans="1:13" ht="16.5" customHeight="1" x14ac:dyDescent="0.3">
      <c r="A34" s="15">
        <v>42375</v>
      </c>
      <c r="B34" s="35" t="s">
        <v>33</v>
      </c>
      <c r="C34" s="28" t="s">
        <v>12</v>
      </c>
      <c r="D34" s="36" t="s">
        <v>13</v>
      </c>
      <c r="F34" s="41">
        <v>3000</v>
      </c>
      <c r="G34" s="19">
        <f t="shared" si="0"/>
        <v>-252900</v>
      </c>
      <c r="H34" s="33" t="s">
        <v>26</v>
      </c>
      <c r="I34" s="26" t="s">
        <v>55</v>
      </c>
      <c r="J34" s="36" t="s">
        <v>1098</v>
      </c>
      <c r="K34" s="17" t="s">
        <v>377</v>
      </c>
      <c r="L34" s="122" t="s">
        <v>3819</v>
      </c>
      <c r="M34" s="31">
        <v>24</v>
      </c>
    </row>
    <row r="35" spans="1:13" ht="16.5" customHeight="1" x14ac:dyDescent="0.3">
      <c r="A35" s="15">
        <v>42375</v>
      </c>
      <c r="B35" s="35" t="s">
        <v>28</v>
      </c>
      <c r="C35" s="31" t="s">
        <v>17</v>
      </c>
      <c r="D35" s="31" t="s">
        <v>18</v>
      </c>
      <c r="F35" s="41">
        <v>5000</v>
      </c>
      <c r="G35" s="19">
        <f t="shared" si="0"/>
        <v>-257900</v>
      </c>
      <c r="H35" s="33" t="s">
        <v>31</v>
      </c>
      <c r="I35" s="26" t="s">
        <v>68</v>
      </c>
      <c r="J35" s="36" t="s">
        <v>1098</v>
      </c>
      <c r="K35" s="17" t="s">
        <v>377</v>
      </c>
      <c r="L35" s="122" t="s">
        <v>2193</v>
      </c>
      <c r="M35" s="26">
        <v>25</v>
      </c>
    </row>
    <row r="36" spans="1:13" ht="16.5" customHeight="1" x14ac:dyDescent="0.3">
      <c r="A36" s="15">
        <v>42375</v>
      </c>
      <c r="B36" s="35" t="s">
        <v>71</v>
      </c>
      <c r="C36" s="31" t="s">
        <v>12</v>
      </c>
      <c r="D36" s="31" t="s">
        <v>18</v>
      </c>
      <c r="F36" s="41">
        <v>1000</v>
      </c>
      <c r="G36" s="19">
        <f t="shared" si="0"/>
        <v>-258900</v>
      </c>
      <c r="H36" s="33" t="s">
        <v>31</v>
      </c>
      <c r="I36" s="26" t="s">
        <v>64</v>
      </c>
      <c r="J36" s="36" t="s">
        <v>1098</v>
      </c>
      <c r="K36" s="17" t="s">
        <v>377</v>
      </c>
      <c r="L36" s="123" t="s">
        <v>3821</v>
      </c>
      <c r="M36" s="26">
        <v>26</v>
      </c>
    </row>
    <row r="37" spans="1:13" ht="16.5" customHeight="1" x14ac:dyDescent="0.3">
      <c r="A37" s="15">
        <v>42375</v>
      </c>
      <c r="B37" s="35" t="s">
        <v>72</v>
      </c>
      <c r="C37" s="31" t="s">
        <v>12</v>
      </c>
      <c r="D37" s="31" t="s">
        <v>18</v>
      </c>
      <c r="F37" s="41">
        <v>1000</v>
      </c>
      <c r="G37" s="19">
        <f t="shared" si="0"/>
        <v>-259900</v>
      </c>
      <c r="H37" s="33" t="s">
        <v>31</v>
      </c>
      <c r="I37" s="26" t="s">
        <v>64</v>
      </c>
      <c r="J37" s="36" t="s">
        <v>1098</v>
      </c>
      <c r="K37" s="17" t="s">
        <v>377</v>
      </c>
      <c r="L37" s="123" t="s">
        <v>3821</v>
      </c>
      <c r="M37" s="26">
        <v>27</v>
      </c>
    </row>
    <row r="38" spans="1:13" ht="16.5" customHeight="1" x14ac:dyDescent="0.3">
      <c r="A38" s="15">
        <v>42375</v>
      </c>
      <c r="B38" s="35" t="s">
        <v>73</v>
      </c>
      <c r="C38" s="31" t="s">
        <v>12</v>
      </c>
      <c r="D38" s="31" t="s">
        <v>18</v>
      </c>
      <c r="F38" s="41">
        <v>2000</v>
      </c>
      <c r="G38" s="19">
        <f t="shared" si="0"/>
        <v>-261900</v>
      </c>
      <c r="H38" s="33" t="s">
        <v>31</v>
      </c>
      <c r="I38" s="26" t="s">
        <v>64</v>
      </c>
      <c r="J38" s="36" t="s">
        <v>1098</v>
      </c>
      <c r="K38" s="17" t="s">
        <v>377</v>
      </c>
      <c r="L38" s="123" t="s">
        <v>3821</v>
      </c>
      <c r="M38" s="26">
        <v>28</v>
      </c>
    </row>
    <row r="39" spans="1:13" ht="16.5" customHeight="1" x14ac:dyDescent="0.3">
      <c r="A39" s="15">
        <v>42375</v>
      </c>
      <c r="B39" s="35" t="s">
        <v>74</v>
      </c>
      <c r="C39" s="31" t="s">
        <v>12</v>
      </c>
      <c r="D39" s="31" t="s">
        <v>18</v>
      </c>
      <c r="F39" s="41">
        <v>1000</v>
      </c>
      <c r="G39" s="19">
        <f t="shared" si="0"/>
        <v>-262900</v>
      </c>
      <c r="H39" s="33" t="s">
        <v>31</v>
      </c>
      <c r="I39" s="26" t="s">
        <v>64</v>
      </c>
      <c r="J39" s="36" t="s">
        <v>1098</v>
      </c>
      <c r="K39" s="17" t="s">
        <v>377</v>
      </c>
      <c r="L39" s="123" t="s">
        <v>3821</v>
      </c>
      <c r="M39" s="26">
        <v>29</v>
      </c>
    </row>
    <row r="40" spans="1:13" ht="16.5" customHeight="1" x14ac:dyDescent="0.3">
      <c r="A40" s="15">
        <v>42375</v>
      </c>
      <c r="B40" s="35" t="s">
        <v>75</v>
      </c>
      <c r="C40" s="28" t="s">
        <v>12</v>
      </c>
      <c r="D40" s="36" t="s">
        <v>20</v>
      </c>
      <c r="F40" s="41">
        <v>4000</v>
      </c>
      <c r="G40" s="19">
        <f t="shared" si="0"/>
        <v>-266900</v>
      </c>
      <c r="H40" s="33" t="s">
        <v>21</v>
      </c>
      <c r="I40" s="26" t="s">
        <v>61</v>
      </c>
      <c r="J40" s="36" t="s">
        <v>1098</v>
      </c>
      <c r="K40" s="17" t="s">
        <v>377</v>
      </c>
      <c r="L40" s="122" t="s">
        <v>3818</v>
      </c>
      <c r="M40" s="26">
        <v>30</v>
      </c>
    </row>
    <row r="41" spans="1:13" ht="16.5" customHeight="1" x14ac:dyDescent="0.3">
      <c r="A41" s="15">
        <v>42375</v>
      </c>
      <c r="B41" s="35" t="s">
        <v>76</v>
      </c>
      <c r="C41" s="31" t="s">
        <v>17</v>
      </c>
      <c r="D41" s="36" t="s">
        <v>20</v>
      </c>
      <c r="F41" s="41">
        <v>5000</v>
      </c>
      <c r="G41" s="19">
        <f t="shared" si="0"/>
        <v>-271900</v>
      </c>
      <c r="H41" s="33" t="s">
        <v>21</v>
      </c>
      <c r="I41" s="26" t="s">
        <v>77</v>
      </c>
      <c r="J41" s="36" t="s">
        <v>1098</v>
      </c>
      <c r="K41" s="17" t="s">
        <v>377</v>
      </c>
      <c r="L41" s="122" t="s">
        <v>3817</v>
      </c>
      <c r="M41" s="31">
        <v>31</v>
      </c>
    </row>
    <row r="42" spans="1:13" s="31" customFormat="1" x14ac:dyDescent="0.3">
      <c r="A42" s="15">
        <v>42375</v>
      </c>
      <c r="B42" s="31" t="s">
        <v>815</v>
      </c>
      <c r="C42" s="28" t="s">
        <v>12</v>
      </c>
      <c r="D42" s="31" t="s">
        <v>18</v>
      </c>
      <c r="E42" s="40"/>
      <c r="F42" s="40">
        <v>1000</v>
      </c>
      <c r="G42" s="19">
        <f t="shared" si="0"/>
        <v>-272900</v>
      </c>
      <c r="H42" s="31" t="s">
        <v>795</v>
      </c>
      <c r="I42" s="31" t="s">
        <v>809</v>
      </c>
      <c r="J42" s="36" t="s">
        <v>1098</v>
      </c>
      <c r="K42" s="31" t="s">
        <v>377</v>
      </c>
      <c r="L42" s="124" t="s">
        <v>3820</v>
      </c>
      <c r="M42" s="31">
        <v>32</v>
      </c>
    </row>
    <row r="43" spans="1:13" s="31" customFormat="1" x14ac:dyDescent="0.3">
      <c r="A43" s="15">
        <v>42375</v>
      </c>
      <c r="B43" s="31" t="s">
        <v>816</v>
      </c>
      <c r="C43" s="28" t="s">
        <v>12</v>
      </c>
      <c r="D43" s="31" t="s">
        <v>18</v>
      </c>
      <c r="E43" s="40"/>
      <c r="F43" s="40">
        <v>1000</v>
      </c>
      <c r="G43" s="19">
        <f t="shared" si="0"/>
        <v>-273900</v>
      </c>
      <c r="H43" s="31" t="s">
        <v>795</v>
      </c>
      <c r="I43" s="31" t="s">
        <v>809</v>
      </c>
      <c r="J43" s="36" t="s">
        <v>1098</v>
      </c>
      <c r="K43" s="31" t="s">
        <v>377</v>
      </c>
      <c r="L43" s="124" t="s">
        <v>3820</v>
      </c>
      <c r="M43" s="26">
        <v>33</v>
      </c>
    </row>
    <row r="44" spans="1:13" s="31" customFormat="1" x14ac:dyDescent="0.3">
      <c r="A44" s="15">
        <v>42375</v>
      </c>
      <c r="B44" s="31" t="s">
        <v>817</v>
      </c>
      <c r="C44" s="31" t="s">
        <v>27</v>
      </c>
      <c r="D44" s="31" t="s">
        <v>18</v>
      </c>
      <c r="E44" s="40"/>
      <c r="F44" s="40">
        <v>21500</v>
      </c>
      <c r="G44" s="19">
        <f t="shared" si="0"/>
        <v>-295400</v>
      </c>
      <c r="H44" s="31" t="s">
        <v>795</v>
      </c>
      <c r="I44" s="31" t="s">
        <v>818</v>
      </c>
      <c r="J44" s="36" t="s">
        <v>1098</v>
      </c>
      <c r="K44" s="31" t="s">
        <v>377</v>
      </c>
      <c r="L44" s="31" t="s">
        <v>1824</v>
      </c>
      <c r="M44" s="26">
        <v>34</v>
      </c>
    </row>
    <row r="45" spans="1:13" s="31" customFormat="1" x14ac:dyDescent="0.3">
      <c r="A45" s="15">
        <v>42375</v>
      </c>
      <c r="B45" s="31" t="s">
        <v>819</v>
      </c>
      <c r="C45" s="28" t="s">
        <v>12</v>
      </c>
      <c r="D45" s="31" t="s">
        <v>18</v>
      </c>
      <c r="E45" s="40"/>
      <c r="F45" s="40">
        <v>1500</v>
      </c>
      <c r="G45" s="19">
        <f t="shared" si="0"/>
        <v>-296900</v>
      </c>
      <c r="H45" s="31" t="s">
        <v>795</v>
      </c>
      <c r="I45" s="31" t="s">
        <v>809</v>
      </c>
      <c r="J45" s="36" t="s">
        <v>1098</v>
      </c>
      <c r="K45" s="31" t="s">
        <v>377</v>
      </c>
      <c r="L45" s="124" t="s">
        <v>3820</v>
      </c>
      <c r="M45" s="26">
        <v>35</v>
      </c>
    </row>
    <row r="46" spans="1:13" s="31" customFormat="1" x14ac:dyDescent="0.3">
      <c r="A46" s="15">
        <v>42375</v>
      </c>
      <c r="B46" s="31" t="s">
        <v>823</v>
      </c>
      <c r="C46" s="28" t="s">
        <v>12</v>
      </c>
      <c r="D46" s="31" t="s">
        <v>18</v>
      </c>
      <c r="E46" s="40"/>
      <c r="F46" s="40">
        <v>1000</v>
      </c>
      <c r="G46" s="19">
        <f t="shared" si="0"/>
        <v>-297900</v>
      </c>
      <c r="H46" s="31" t="s">
        <v>795</v>
      </c>
      <c r="I46" s="31" t="s">
        <v>809</v>
      </c>
      <c r="J46" s="36" t="s">
        <v>1098</v>
      </c>
      <c r="K46" s="31" t="s">
        <v>377</v>
      </c>
      <c r="L46" s="124" t="s">
        <v>3820</v>
      </c>
      <c r="M46" s="26">
        <v>36</v>
      </c>
    </row>
    <row r="47" spans="1:13" s="31" customFormat="1" x14ac:dyDescent="0.3">
      <c r="A47" s="15">
        <v>42375</v>
      </c>
      <c r="B47" s="31" t="s">
        <v>824</v>
      </c>
      <c r="C47" s="28" t="s">
        <v>12</v>
      </c>
      <c r="D47" s="31" t="s">
        <v>18</v>
      </c>
      <c r="E47" s="40"/>
      <c r="F47" s="40">
        <v>1000</v>
      </c>
      <c r="G47" s="19">
        <f t="shared" si="0"/>
        <v>-298900</v>
      </c>
      <c r="H47" s="31" t="s">
        <v>795</v>
      </c>
      <c r="I47" s="31" t="s">
        <v>809</v>
      </c>
      <c r="J47" s="36" t="s">
        <v>1098</v>
      </c>
      <c r="K47" s="31" t="s">
        <v>377</v>
      </c>
      <c r="L47" s="124" t="s">
        <v>3820</v>
      </c>
      <c r="M47" s="26">
        <v>37</v>
      </c>
    </row>
    <row r="48" spans="1:13" s="31" customFormat="1" x14ac:dyDescent="0.3">
      <c r="A48" s="15">
        <v>42375</v>
      </c>
      <c r="B48" s="31" t="s">
        <v>825</v>
      </c>
      <c r="C48" s="28" t="s">
        <v>12</v>
      </c>
      <c r="D48" s="31" t="s">
        <v>18</v>
      </c>
      <c r="E48" s="40"/>
      <c r="F48" s="40">
        <v>1000</v>
      </c>
      <c r="G48" s="19">
        <f t="shared" si="0"/>
        <v>-299900</v>
      </c>
      <c r="H48" s="31" t="s">
        <v>795</v>
      </c>
      <c r="I48" s="31" t="s">
        <v>809</v>
      </c>
      <c r="J48" s="36" t="s">
        <v>1098</v>
      </c>
      <c r="K48" s="31" t="s">
        <v>377</v>
      </c>
      <c r="L48" s="124" t="s">
        <v>3820</v>
      </c>
      <c r="M48" s="26">
        <v>38</v>
      </c>
    </row>
    <row r="49" spans="1:13" s="31" customFormat="1" x14ac:dyDescent="0.3">
      <c r="A49" s="15">
        <v>42375</v>
      </c>
      <c r="B49" s="31" t="s">
        <v>826</v>
      </c>
      <c r="C49" s="28" t="s">
        <v>12</v>
      </c>
      <c r="D49" s="31" t="s">
        <v>18</v>
      </c>
      <c r="E49" s="40"/>
      <c r="F49" s="40">
        <v>1000</v>
      </c>
      <c r="G49" s="19">
        <f t="shared" si="0"/>
        <v>-300900</v>
      </c>
      <c r="H49" s="31" t="s">
        <v>795</v>
      </c>
      <c r="I49" s="31" t="s">
        <v>809</v>
      </c>
      <c r="J49" s="36" t="s">
        <v>1098</v>
      </c>
      <c r="K49" s="31" t="s">
        <v>377</v>
      </c>
      <c r="L49" s="124" t="s">
        <v>3820</v>
      </c>
      <c r="M49" s="31">
        <v>39</v>
      </c>
    </row>
    <row r="50" spans="1:13" s="31" customFormat="1" x14ac:dyDescent="0.3">
      <c r="A50" s="15">
        <v>42375</v>
      </c>
      <c r="B50" s="31" t="s">
        <v>1789</v>
      </c>
      <c r="C50" s="31" t="s">
        <v>12</v>
      </c>
      <c r="D50" s="31" t="s">
        <v>18</v>
      </c>
      <c r="E50" s="40"/>
      <c r="F50" s="40">
        <v>6000</v>
      </c>
      <c r="G50" s="19">
        <f t="shared" si="0"/>
        <v>-306900</v>
      </c>
      <c r="H50" s="31" t="s">
        <v>23</v>
      </c>
      <c r="I50" s="50" t="s">
        <v>1787</v>
      </c>
      <c r="J50" s="36" t="s">
        <v>1098</v>
      </c>
      <c r="K50" s="31" t="s">
        <v>377</v>
      </c>
      <c r="M50" s="31">
        <v>40</v>
      </c>
    </row>
    <row r="51" spans="1:13" s="31" customFormat="1" x14ac:dyDescent="0.3">
      <c r="A51" s="15">
        <v>42375</v>
      </c>
      <c r="B51" s="31" t="s">
        <v>1790</v>
      </c>
      <c r="C51" s="31" t="s">
        <v>24</v>
      </c>
      <c r="D51" s="31" t="s">
        <v>10</v>
      </c>
      <c r="E51" s="40"/>
      <c r="F51" s="40">
        <v>3000</v>
      </c>
      <c r="G51" s="19">
        <f t="shared" si="0"/>
        <v>-309900</v>
      </c>
      <c r="H51" s="31" t="s">
        <v>23</v>
      </c>
      <c r="I51" s="31" t="s">
        <v>1791</v>
      </c>
      <c r="J51" s="36" t="s">
        <v>1098</v>
      </c>
      <c r="K51" s="31" t="s">
        <v>377</v>
      </c>
      <c r="L51" s="31" t="s">
        <v>1824</v>
      </c>
      <c r="M51" s="26">
        <v>41</v>
      </c>
    </row>
    <row r="52" spans="1:13" s="31" customFormat="1" x14ac:dyDescent="0.3">
      <c r="A52" s="15">
        <v>42375</v>
      </c>
      <c r="B52" s="31" t="s">
        <v>1792</v>
      </c>
      <c r="C52" s="31" t="s">
        <v>12</v>
      </c>
      <c r="D52" s="31" t="s">
        <v>18</v>
      </c>
      <c r="E52" s="40"/>
      <c r="F52" s="40">
        <v>2000</v>
      </c>
      <c r="G52" s="19">
        <f t="shared" si="0"/>
        <v>-311900</v>
      </c>
      <c r="H52" s="31" t="s">
        <v>23</v>
      </c>
      <c r="I52" s="31" t="s">
        <v>1787</v>
      </c>
      <c r="J52" s="36" t="s">
        <v>1098</v>
      </c>
      <c r="K52" s="31" t="s">
        <v>377</v>
      </c>
      <c r="M52" s="26">
        <v>42</v>
      </c>
    </row>
    <row r="53" spans="1:13" s="31" customFormat="1" x14ac:dyDescent="0.3">
      <c r="A53" s="15">
        <v>42376</v>
      </c>
      <c r="B53" s="31" t="s">
        <v>827</v>
      </c>
      <c r="C53" s="28" t="s">
        <v>12</v>
      </c>
      <c r="D53" s="31" t="s">
        <v>18</v>
      </c>
      <c r="E53" s="40"/>
      <c r="F53" s="40">
        <v>1000</v>
      </c>
      <c r="G53" s="19">
        <f t="shared" si="0"/>
        <v>-312900</v>
      </c>
      <c r="H53" s="31" t="s">
        <v>795</v>
      </c>
      <c r="I53" s="31" t="s">
        <v>809</v>
      </c>
      <c r="J53" s="36" t="s">
        <v>1098</v>
      </c>
      <c r="K53" s="31" t="s">
        <v>377</v>
      </c>
      <c r="L53" s="124" t="s">
        <v>3820</v>
      </c>
      <c r="M53" s="26">
        <v>43</v>
      </c>
    </row>
    <row r="54" spans="1:13" s="31" customFormat="1" x14ac:dyDescent="0.3">
      <c r="A54" s="15">
        <v>42376</v>
      </c>
      <c r="B54" s="31" t="s">
        <v>794</v>
      </c>
      <c r="C54" s="31" t="s">
        <v>22</v>
      </c>
      <c r="D54" s="31" t="s">
        <v>18</v>
      </c>
      <c r="E54" s="40"/>
      <c r="F54" s="40">
        <v>2000</v>
      </c>
      <c r="G54" s="19">
        <f t="shared" si="0"/>
        <v>-314900</v>
      </c>
      <c r="H54" s="31" t="s">
        <v>795</v>
      </c>
      <c r="I54" s="31" t="s">
        <v>812</v>
      </c>
      <c r="J54" s="36" t="s">
        <v>1098</v>
      </c>
      <c r="K54" s="31" t="s">
        <v>377</v>
      </c>
      <c r="L54" s="31" t="s">
        <v>1824</v>
      </c>
      <c r="M54" s="26">
        <v>44</v>
      </c>
    </row>
    <row r="55" spans="1:13" s="31" customFormat="1" x14ac:dyDescent="0.3">
      <c r="A55" s="15">
        <v>42376</v>
      </c>
      <c r="B55" s="31" t="s">
        <v>794</v>
      </c>
      <c r="C55" s="31" t="s">
        <v>22</v>
      </c>
      <c r="D55" s="31" t="s">
        <v>18</v>
      </c>
      <c r="E55" s="40"/>
      <c r="F55" s="40">
        <v>2000</v>
      </c>
      <c r="G55" s="19">
        <f t="shared" si="0"/>
        <v>-316900</v>
      </c>
      <c r="H55" s="31" t="s">
        <v>795</v>
      </c>
      <c r="I55" s="31" t="s">
        <v>812</v>
      </c>
      <c r="J55" s="36" t="s">
        <v>1098</v>
      </c>
      <c r="K55" s="31" t="s">
        <v>377</v>
      </c>
      <c r="M55" s="26">
        <v>45</v>
      </c>
    </row>
    <row r="56" spans="1:13" ht="16.5" customHeight="1" x14ac:dyDescent="0.3">
      <c r="A56" s="15">
        <v>42376</v>
      </c>
      <c r="B56" s="35" t="s">
        <v>76</v>
      </c>
      <c r="C56" s="31" t="s">
        <v>17</v>
      </c>
      <c r="D56" s="36" t="s">
        <v>20</v>
      </c>
      <c r="F56" s="41">
        <v>5000</v>
      </c>
      <c r="G56" s="19">
        <f t="shared" si="0"/>
        <v>-321900</v>
      </c>
      <c r="H56" s="33" t="s">
        <v>21</v>
      </c>
      <c r="I56" s="26" t="s">
        <v>77</v>
      </c>
      <c r="J56" s="36" t="s">
        <v>1098</v>
      </c>
      <c r="K56" s="17" t="s">
        <v>377</v>
      </c>
      <c r="L56" s="122" t="s">
        <v>3817</v>
      </c>
      <c r="M56" s="26">
        <v>46</v>
      </c>
    </row>
    <row r="57" spans="1:13" ht="16.5" customHeight="1" x14ac:dyDescent="0.3">
      <c r="A57" s="15">
        <v>42376</v>
      </c>
      <c r="B57" s="35" t="s">
        <v>79</v>
      </c>
      <c r="C57" s="28" t="s">
        <v>12</v>
      </c>
      <c r="D57" s="36" t="s">
        <v>20</v>
      </c>
      <c r="F57" s="41">
        <v>3750</v>
      </c>
      <c r="G57" s="19">
        <f t="shared" si="0"/>
        <v>-325650</v>
      </c>
      <c r="H57" s="33" t="s">
        <v>21</v>
      </c>
      <c r="I57" s="26" t="s">
        <v>61</v>
      </c>
      <c r="J57" s="36" t="s">
        <v>1098</v>
      </c>
      <c r="K57" s="17" t="s">
        <v>377</v>
      </c>
      <c r="L57" s="122" t="s">
        <v>3818</v>
      </c>
      <c r="M57" s="31">
        <v>47</v>
      </c>
    </row>
    <row r="58" spans="1:13" ht="16.5" customHeight="1" x14ac:dyDescent="0.3">
      <c r="A58" s="15">
        <v>42376</v>
      </c>
      <c r="B58" s="35" t="s">
        <v>28</v>
      </c>
      <c r="C58" s="31" t="s">
        <v>17</v>
      </c>
      <c r="D58" s="31" t="s">
        <v>18</v>
      </c>
      <c r="F58" s="41">
        <v>5000</v>
      </c>
      <c r="G58" s="19">
        <f t="shared" si="0"/>
        <v>-330650</v>
      </c>
      <c r="H58" s="33" t="s">
        <v>31</v>
      </c>
      <c r="I58" s="26" t="s">
        <v>68</v>
      </c>
      <c r="J58" s="36" t="s">
        <v>1098</v>
      </c>
      <c r="K58" s="17" t="s">
        <v>377</v>
      </c>
      <c r="L58" s="122" t="s">
        <v>2193</v>
      </c>
      <c r="M58" s="31">
        <v>48</v>
      </c>
    </row>
    <row r="59" spans="1:13" ht="16.5" customHeight="1" x14ac:dyDescent="0.3">
      <c r="A59" s="15">
        <v>42376</v>
      </c>
      <c r="B59" s="35" t="s">
        <v>80</v>
      </c>
      <c r="C59" s="31" t="s">
        <v>12</v>
      </c>
      <c r="D59" s="31" t="s">
        <v>18</v>
      </c>
      <c r="F59" s="41">
        <v>2000</v>
      </c>
      <c r="G59" s="19">
        <f t="shared" si="0"/>
        <v>-332650</v>
      </c>
      <c r="H59" s="33" t="s">
        <v>31</v>
      </c>
      <c r="I59" s="26" t="s">
        <v>64</v>
      </c>
      <c r="J59" s="36" t="s">
        <v>1098</v>
      </c>
      <c r="K59" s="17" t="s">
        <v>377</v>
      </c>
      <c r="L59" s="123" t="s">
        <v>3821</v>
      </c>
      <c r="M59" s="26">
        <v>49</v>
      </c>
    </row>
    <row r="60" spans="1:13" ht="16.5" customHeight="1" x14ac:dyDescent="0.3">
      <c r="A60" s="15">
        <v>42376</v>
      </c>
      <c r="B60" s="35" t="s">
        <v>81</v>
      </c>
      <c r="C60" s="31" t="s">
        <v>12</v>
      </c>
      <c r="D60" s="31" t="s">
        <v>18</v>
      </c>
      <c r="F60" s="41">
        <v>2000</v>
      </c>
      <c r="G60" s="19">
        <f t="shared" si="0"/>
        <v>-334650</v>
      </c>
      <c r="H60" s="33" t="s">
        <v>31</v>
      </c>
      <c r="I60" s="26" t="s">
        <v>64</v>
      </c>
      <c r="J60" s="36" t="s">
        <v>1098</v>
      </c>
      <c r="K60" s="17" t="s">
        <v>377</v>
      </c>
      <c r="L60" s="123" t="s">
        <v>3821</v>
      </c>
      <c r="M60" s="26">
        <v>50</v>
      </c>
    </row>
    <row r="61" spans="1:13" ht="16.5" customHeight="1" x14ac:dyDescent="0.3">
      <c r="A61" s="15">
        <v>42376</v>
      </c>
      <c r="B61" s="35" t="s">
        <v>82</v>
      </c>
      <c r="C61" s="31" t="s">
        <v>12</v>
      </c>
      <c r="D61" s="31" t="s">
        <v>18</v>
      </c>
      <c r="F61" s="41">
        <v>2000</v>
      </c>
      <c r="G61" s="19">
        <f t="shared" si="0"/>
        <v>-336650</v>
      </c>
      <c r="H61" s="33" t="s">
        <v>31</v>
      </c>
      <c r="I61" s="26" t="s">
        <v>64</v>
      </c>
      <c r="J61" s="36" t="s">
        <v>1098</v>
      </c>
      <c r="K61" s="17" t="s">
        <v>377</v>
      </c>
      <c r="L61" s="123" t="s">
        <v>3821</v>
      </c>
      <c r="M61" s="26">
        <v>51</v>
      </c>
    </row>
    <row r="62" spans="1:13" ht="16.5" customHeight="1" x14ac:dyDescent="0.3">
      <c r="A62" s="15">
        <v>42376</v>
      </c>
      <c r="B62" s="35" t="s">
        <v>83</v>
      </c>
      <c r="C62" s="26" t="s">
        <v>9</v>
      </c>
      <c r="D62" s="28" t="s">
        <v>10</v>
      </c>
      <c r="F62" s="41">
        <v>5945</v>
      </c>
      <c r="G62" s="19">
        <f t="shared" si="0"/>
        <v>-342595</v>
      </c>
      <c r="H62" s="33" t="s">
        <v>11</v>
      </c>
      <c r="I62" s="26" t="s">
        <v>84</v>
      </c>
      <c r="J62" s="36" t="s">
        <v>1098</v>
      </c>
      <c r="K62" s="17" t="s">
        <v>377</v>
      </c>
      <c r="M62" s="26">
        <v>52</v>
      </c>
    </row>
    <row r="63" spans="1:13" ht="16.5" customHeight="1" x14ac:dyDescent="0.25">
      <c r="A63" s="15">
        <v>42376</v>
      </c>
      <c r="B63" s="35" t="s">
        <v>85</v>
      </c>
      <c r="C63" s="31" t="s">
        <v>24</v>
      </c>
      <c r="D63" s="31" t="s">
        <v>10</v>
      </c>
      <c r="F63" s="41">
        <v>25000</v>
      </c>
      <c r="G63" s="19">
        <f t="shared" si="0"/>
        <v>-367595</v>
      </c>
      <c r="H63" s="33" t="s">
        <v>14</v>
      </c>
      <c r="I63" s="26" t="s">
        <v>56</v>
      </c>
      <c r="J63" s="36" t="s">
        <v>1098</v>
      </c>
      <c r="K63" s="17" t="s">
        <v>377</v>
      </c>
      <c r="L63" s="26" t="s">
        <v>1824</v>
      </c>
      <c r="M63" s="26">
        <v>53</v>
      </c>
    </row>
    <row r="64" spans="1:13" ht="16.5" customHeight="1" x14ac:dyDescent="0.25">
      <c r="A64" s="15">
        <v>42376</v>
      </c>
      <c r="B64" s="35" t="s">
        <v>15</v>
      </c>
      <c r="C64" s="28" t="s">
        <v>16</v>
      </c>
      <c r="D64" s="28" t="s">
        <v>10</v>
      </c>
      <c r="F64" s="41">
        <v>8000</v>
      </c>
      <c r="G64" s="19">
        <f t="shared" si="0"/>
        <v>-375595</v>
      </c>
      <c r="H64" s="33" t="s">
        <v>14</v>
      </c>
      <c r="I64" s="26" t="s">
        <v>70</v>
      </c>
      <c r="J64" s="36" t="s">
        <v>1098</v>
      </c>
      <c r="K64" s="17" t="s">
        <v>377</v>
      </c>
      <c r="M64" s="26">
        <v>54</v>
      </c>
    </row>
    <row r="65" spans="1:13" ht="16.5" customHeight="1" x14ac:dyDescent="0.3">
      <c r="A65" s="15">
        <v>42376</v>
      </c>
      <c r="B65" s="35" t="s">
        <v>86</v>
      </c>
      <c r="C65" s="28" t="s">
        <v>12</v>
      </c>
      <c r="D65" s="36" t="s">
        <v>13</v>
      </c>
      <c r="F65" s="41">
        <v>4500</v>
      </c>
      <c r="G65" s="19">
        <f t="shared" si="0"/>
        <v>-380095</v>
      </c>
      <c r="H65" s="33" t="s">
        <v>26</v>
      </c>
      <c r="I65" s="26" t="s">
        <v>55</v>
      </c>
      <c r="J65" s="36" t="s">
        <v>1098</v>
      </c>
      <c r="K65" s="17" t="s">
        <v>377</v>
      </c>
      <c r="L65" s="122" t="s">
        <v>3819</v>
      </c>
      <c r="M65" s="31">
        <v>55</v>
      </c>
    </row>
    <row r="66" spans="1:13" ht="16.5" customHeight="1" x14ac:dyDescent="0.3">
      <c r="A66" s="15">
        <v>42376</v>
      </c>
      <c r="B66" s="35" t="s">
        <v>87</v>
      </c>
      <c r="C66" s="28" t="s">
        <v>35</v>
      </c>
      <c r="D66" s="36" t="s">
        <v>13</v>
      </c>
      <c r="F66" s="41">
        <v>4398.75</v>
      </c>
      <c r="G66" s="19">
        <f t="shared" si="0"/>
        <v>-384493.75</v>
      </c>
      <c r="H66" s="33" t="s">
        <v>14</v>
      </c>
      <c r="I66" s="26" t="s">
        <v>88</v>
      </c>
      <c r="J66" s="36" t="s">
        <v>1098</v>
      </c>
      <c r="K66" s="17" t="s">
        <v>377</v>
      </c>
      <c r="L66" s="26" t="s">
        <v>1824</v>
      </c>
      <c r="M66" s="31">
        <v>56</v>
      </c>
    </row>
    <row r="67" spans="1:13" s="31" customFormat="1" x14ac:dyDescent="0.3">
      <c r="A67" s="15">
        <v>42376</v>
      </c>
      <c r="B67" s="31" t="s">
        <v>1793</v>
      </c>
      <c r="C67" s="31" t="s">
        <v>12</v>
      </c>
      <c r="D67" s="31" t="s">
        <v>18</v>
      </c>
      <c r="E67" s="41"/>
      <c r="F67" s="41">
        <v>1000</v>
      </c>
      <c r="G67" s="19">
        <f t="shared" si="0"/>
        <v>-385493.75</v>
      </c>
      <c r="H67" s="31" t="s">
        <v>23</v>
      </c>
      <c r="I67" s="31" t="s">
        <v>1787</v>
      </c>
      <c r="J67" s="36" t="s">
        <v>1098</v>
      </c>
      <c r="K67" s="31" t="s">
        <v>377</v>
      </c>
      <c r="L67" s="124" t="s">
        <v>2600</v>
      </c>
      <c r="M67" s="26">
        <v>57</v>
      </c>
    </row>
    <row r="68" spans="1:13" s="31" customFormat="1" x14ac:dyDescent="0.3">
      <c r="A68" s="15">
        <v>42376</v>
      </c>
      <c r="B68" s="31" t="s">
        <v>1794</v>
      </c>
      <c r="C68" s="31" t="s">
        <v>24</v>
      </c>
      <c r="D68" s="31" t="s">
        <v>10</v>
      </c>
      <c r="E68" s="41"/>
      <c r="F68" s="41">
        <v>2850</v>
      </c>
      <c r="G68" s="19">
        <f t="shared" si="0"/>
        <v>-388343.75</v>
      </c>
      <c r="H68" s="31" t="s">
        <v>23</v>
      </c>
      <c r="I68" s="31" t="s">
        <v>1791</v>
      </c>
      <c r="J68" s="36" t="s">
        <v>1098</v>
      </c>
      <c r="K68" s="31" t="s">
        <v>377</v>
      </c>
      <c r="L68" s="31" t="s">
        <v>1824</v>
      </c>
      <c r="M68" s="26">
        <v>58</v>
      </c>
    </row>
    <row r="69" spans="1:13" s="31" customFormat="1" x14ac:dyDescent="0.3">
      <c r="A69" s="15">
        <v>42376</v>
      </c>
      <c r="B69" s="31" t="s">
        <v>1795</v>
      </c>
      <c r="C69" s="31" t="s">
        <v>38</v>
      </c>
      <c r="D69" s="31" t="s">
        <v>18</v>
      </c>
      <c r="E69" s="41"/>
      <c r="F69" s="41">
        <v>125000</v>
      </c>
      <c r="G69" s="19">
        <f t="shared" si="0"/>
        <v>-513343.75</v>
      </c>
      <c r="H69" s="31" t="s">
        <v>23</v>
      </c>
      <c r="I69" s="31" t="s">
        <v>1796</v>
      </c>
      <c r="J69" s="36" t="s">
        <v>1098</v>
      </c>
      <c r="K69" s="31" t="s">
        <v>377</v>
      </c>
      <c r="L69" s="31" t="s">
        <v>1824</v>
      </c>
      <c r="M69" s="26">
        <v>59</v>
      </c>
    </row>
    <row r="70" spans="1:13" ht="16.5" customHeight="1" x14ac:dyDescent="0.3">
      <c r="A70" s="15">
        <v>42377</v>
      </c>
      <c r="B70" s="35" t="s">
        <v>89</v>
      </c>
      <c r="C70" s="31" t="s">
        <v>1509</v>
      </c>
      <c r="D70" s="31" t="s">
        <v>18</v>
      </c>
      <c r="F70" s="41">
        <v>80200</v>
      </c>
      <c r="G70" s="19">
        <f t="shared" si="0"/>
        <v>-593543.75</v>
      </c>
      <c r="H70" s="33" t="s">
        <v>14</v>
      </c>
      <c r="I70" s="26" t="s">
        <v>58</v>
      </c>
      <c r="J70" s="36" t="s">
        <v>1098</v>
      </c>
      <c r="K70" s="17" t="s">
        <v>377</v>
      </c>
      <c r="L70" s="26" t="s">
        <v>1824</v>
      </c>
      <c r="M70" s="26">
        <v>60</v>
      </c>
    </row>
    <row r="71" spans="1:13" ht="16.5" customHeight="1" x14ac:dyDescent="0.3">
      <c r="A71" s="15">
        <v>42377</v>
      </c>
      <c r="B71" s="35" t="s">
        <v>33</v>
      </c>
      <c r="C71" s="28" t="s">
        <v>12</v>
      </c>
      <c r="D71" s="36" t="s">
        <v>13</v>
      </c>
      <c r="F71" s="41">
        <v>4000</v>
      </c>
      <c r="G71" s="19">
        <f t="shared" si="0"/>
        <v>-597543.75</v>
      </c>
      <c r="H71" s="33" t="s">
        <v>26</v>
      </c>
      <c r="I71" s="26" t="s">
        <v>55</v>
      </c>
      <c r="J71" s="36" t="s">
        <v>1098</v>
      </c>
      <c r="K71" s="17" t="s">
        <v>377</v>
      </c>
      <c r="L71" s="122" t="s">
        <v>3819</v>
      </c>
      <c r="M71" s="26">
        <v>61</v>
      </c>
    </row>
    <row r="72" spans="1:13" ht="16.5" customHeight="1" x14ac:dyDescent="0.3">
      <c r="A72" s="15">
        <v>42377</v>
      </c>
      <c r="B72" s="35" t="s">
        <v>28</v>
      </c>
      <c r="C72" s="31" t="s">
        <v>17</v>
      </c>
      <c r="D72" s="31" t="s">
        <v>18</v>
      </c>
      <c r="F72" s="41">
        <v>5000</v>
      </c>
      <c r="G72" s="19">
        <f t="shared" si="0"/>
        <v>-602543.75</v>
      </c>
      <c r="H72" s="33" t="s">
        <v>31</v>
      </c>
      <c r="I72" s="26" t="s">
        <v>68</v>
      </c>
      <c r="J72" s="36" t="s">
        <v>1098</v>
      </c>
      <c r="K72" s="17" t="s">
        <v>377</v>
      </c>
      <c r="L72" s="122" t="s">
        <v>2193</v>
      </c>
      <c r="M72" s="26">
        <v>62</v>
      </c>
    </row>
    <row r="73" spans="1:13" ht="16.5" customHeight="1" x14ac:dyDescent="0.3">
      <c r="A73" s="15">
        <v>42377</v>
      </c>
      <c r="B73" s="35" t="s">
        <v>90</v>
      </c>
      <c r="C73" s="31" t="s">
        <v>12</v>
      </c>
      <c r="D73" s="31" t="s">
        <v>18</v>
      </c>
      <c r="F73" s="41">
        <v>2000</v>
      </c>
      <c r="G73" s="19">
        <f t="shared" si="0"/>
        <v>-604543.75</v>
      </c>
      <c r="H73" s="33" t="s">
        <v>31</v>
      </c>
      <c r="I73" s="26" t="s">
        <v>64</v>
      </c>
      <c r="J73" s="36" t="s">
        <v>1098</v>
      </c>
      <c r="K73" s="17" t="s">
        <v>377</v>
      </c>
      <c r="L73" s="123" t="s">
        <v>3821</v>
      </c>
      <c r="M73" s="31">
        <v>63</v>
      </c>
    </row>
    <row r="74" spans="1:13" ht="16.5" customHeight="1" x14ac:dyDescent="0.3">
      <c r="A74" s="15">
        <v>42377</v>
      </c>
      <c r="B74" s="35" t="s">
        <v>91</v>
      </c>
      <c r="C74" s="31" t="s">
        <v>12</v>
      </c>
      <c r="D74" s="31" t="s">
        <v>18</v>
      </c>
      <c r="F74" s="41">
        <v>2000</v>
      </c>
      <c r="G74" s="19">
        <f t="shared" si="0"/>
        <v>-606543.75</v>
      </c>
      <c r="H74" s="33" t="s">
        <v>31</v>
      </c>
      <c r="I74" s="26" t="s">
        <v>64</v>
      </c>
      <c r="J74" s="36" t="s">
        <v>1098</v>
      </c>
      <c r="K74" s="17" t="s">
        <v>377</v>
      </c>
      <c r="L74" s="123" t="s">
        <v>3821</v>
      </c>
      <c r="M74" s="31">
        <v>64</v>
      </c>
    </row>
    <row r="75" spans="1:13" ht="16.5" customHeight="1" x14ac:dyDescent="0.3">
      <c r="A75" s="15">
        <v>42377</v>
      </c>
      <c r="B75" s="35" t="s">
        <v>76</v>
      </c>
      <c r="C75" s="31" t="s">
        <v>17</v>
      </c>
      <c r="D75" s="36" t="s">
        <v>20</v>
      </c>
      <c r="F75" s="41">
        <v>5000</v>
      </c>
      <c r="G75" s="19">
        <f t="shared" si="0"/>
        <v>-611543.75</v>
      </c>
      <c r="H75" s="33" t="s">
        <v>21</v>
      </c>
      <c r="I75" s="26" t="s">
        <v>77</v>
      </c>
      <c r="J75" s="36" t="s">
        <v>1098</v>
      </c>
      <c r="K75" s="17" t="s">
        <v>377</v>
      </c>
      <c r="L75" s="122" t="s">
        <v>3817</v>
      </c>
      <c r="M75" s="26">
        <v>65</v>
      </c>
    </row>
    <row r="76" spans="1:13" ht="16.5" customHeight="1" x14ac:dyDescent="0.3">
      <c r="A76" s="15">
        <v>42377</v>
      </c>
      <c r="B76" s="35" t="s">
        <v>92</v>
      </c>
      <c r="C76" s="28" t="s">
        <v>12</v>
      </c>
      <c r="D76" s="36" t="s">
        <v>20</v>
      </c>
      <c r="F76" s="41">
        <v>3000</v>
      </c>
      <c r="G76" s="19">
        <f t="shared" si="0"/>
        <v>-614543.75</v>
      </c>
      <c r="H76" s="33" t="s">
        <v>21</v>
      </c>
      <c r="I76" s="26" t="s">
        <v>61</v>
      </c>
      <c r="J76" s="36" t="s">
        <v>1098</v>
      </c>
      <c r="K76" s="17" t="s">
        <v>377</v>
      </c>
      <c r="L76" s="122" t="s">
        <v>3818</v>
      </c>
      <c r="M76" s="26">
        <v>66</v>
      </c>
    </row>
    <row r="77" spans="1:13" s="31" customFormat="1" x14ac:dyDescent="0.3">
      <c r="A77" s="15">
        <v>42377</v>
      </c>
      <c r="B77" s="31" t="s">
        <v>828</v>
      </c>
      <c r="C77" s="28" t="s">
        <v>12</v>
      </c>
      <c r="D77" s="31" t="s">
        <v>18</v>
      </c>
      <c r="E77" s="40"/>
      <c r="F77" s="40">
        <v>1000</v>
      </c>
      <c r="G77" s="19">
        <f t="shared" ref="G77:G140" si="1">+G76+E77-F77</f>
        <v>-615543.75</v>
      </c>
      <c r="H77" s="31" t="s">
        <v>795</v>
      </c>
      <c r="I77" s="31" t="s">
        <v>809</v>
      </c>
      <c r="J77" s="36" t="s">
        <v>1098</v>
      </c>
      <c r="K77" s="31" t="s">
        <v>377</v>
      </c>
      <c r="L77" s="124" t="s">
        <v>3820</v>
      </c>
      <c r="M77" s="26">
        <v>67</v>
      </c>
    </row>
    <row r="78" spans="1:13" s="31" customFormat="1" x14ac:dyDescent="0.3">
      <c r="A78" s="15">
        <v>42377</v>
      </c>
      <c r="B78" s="31" t="s">
        <v>829</v>
      </c>
      <c r="C78" s="28" t="s">
        <v>12</v>
      </c>
      <c r="D78" s="31" t="s">
        <v>18</v>
      </c>
      <c r="E78" s="40"/>
      <c r="F78" s="40">
        <v>1000</v>
      </c>
      <c r="G78" s="19">
        <f t="shared" si="1"/>
        <v>-616543.75</v>
      </c>
      <c r="H78" s="31" t="s">
        <v>795</v>
      </c>
      <c r="I78" s="31" t="s">
        <v>809</v>
      </c>
      <c r="J78" s="36" t="s">
        <v>1098</v>
      </c>
      <c r="K78" s="31" t="s">
        <v>377</v>
      </c>
      <c r="L78" s="124" t="s">
        <v>3820</v>
      </c>
      <c r="M78" s="26">
        <v>68</v>
      </c>
    </row>
    <row r="79" spans="1:13" s="31" customFormat="1" x14ac:dyDescent="0.3">
      <c r="A79" s="15">
        <v>42377</v>
      </c>
      <c r="B79" s="31" t="s">
        <v>794</v>
      </c>
      <c r="C79" s="31" t="s">
        <v>22</v>
      </c>
      <c r="D79" s="31" t="s">
        <v>18</v>
      </c>
      <c r="E79" s="40"/>
      <c r="F79" s="40">
        <v>2000</v>
      </c>
      <c r="G79" s="19">
        <f t="shared" si="1"/>
        <v>-618543.75</v>
      </c>
      <c r="H79" s="31" t="s">
        <v>795</v>
      </c>
      <c r="I79" s="31" t="s">
        <v>812</v>
      </c>
      <c r="J79" s="36" t="s">
        <v>1098</v>
      </c>
      <c r="K79" s="31" t="s">
        <v>377</v>
      </c>
      <c r="L79" s="31" t="s">
        <v>1824</v>
      </c>
      <c r="M79" s="26">
        <v>69</v>
      </c>
    </row>
    <row r="80" spans="1:13" s="31" customFormat="1" x14ac:dyDescent="0.3">
      <c r="A80" s="15">
        <v>42377</v>
      </c>
      <c r="B80" s="31" t="s">
        <v>3812</v>
      </c>
      <c r="C80" s="31" t="s">
        <v>17</v>
      </c>
      <c r="D80" s="31" t="s">
        <v>18</v>
      </c>
      <c r="E80" s="41"/>
      <c r="F80" s="41">
        <v>45000</v>
      </c>
      <c r="G80" s="19">
        <f t="shared" si="1"/>
        <v>-663543.75</v>
      </c>
      <c r="H80" s="31" t="s">
        <v>23</v>
      </c>
      <c r="I80" s="31" t="s">
        <v>1797</v>
      </c>
      <c r="J80" s="36" t="s">
        <v>1098</v>
      </c>
      <c r="K80" s="31" t="s">
        <v>377</v>
      </c>
      <c r="L80" s="31" t="s">
        <v>1824</v>
      </c>
      <c r="M80" s="26">
        <v>70</v>
      </c>
    </row>
    <row r="81" spans="1:13" s="31" customFormat="1" x14ac:dyDescent="0.3">
      <c r="A81" s="15">
        <v>42377</v>
      </c>
      <c r="B81" s="31" t="s">
        <v>28</v>
      </c>
      <c r="C81" s="31" t="s">
        <v>17</v>
      </c>
      <c r="D81" s="31" t="s">
        <v>18</v>
      </c>
      <c r="E81" s="41"/>
      <c r="F81" s="41">
        <v>15000</v>
      </c>
      <c r="G81" s="19">
        <f t="shared" si="1"/>
        <v>-678543.75</v>
      </c>
      <c r="H81" s="31" t="s">
        <v>23</v>
      </c>
      <c r="I81" s="31" t="s">
        <v>1798</v>
      </c>
      <c r="J81" s="36" t="s">
        <v>1098</v>
      </c>
      <c r="K81" s="31" t="s">
        <v>377</v>
      </c>
      <c r="L81" s="124" t="s">
        <v>3816</v>
      </c>
      <c r="M81" s="31">
        <v>71</v>
      </c>
    </row>
    <row r="82" spans="1:13" s="31" customFormat="1" x14ac:dyDescent="0.3">
      <c r="A82" s="15">
        <v>42377</v>
      </c>
      <c r="B82" s="31" t="s">
        <v>1799</v>
      </c>
      <c r="C82" s="31" t="s">
        <v>12</v>
      </c>
      <c r="D82" s="31" t="s">
        <v>18</v>
      </c>
      <c r="E82" s="40"/>
      <c r="F82" s="40">
        <v>1000</v>
      </c>
      <c r="G82" s="19">
        <f t="shared" si="1"/>
        <v>-679543.75</v>
      </c>
      <c r="H82" s="31" t="s">
        <v>23</v>
      </c>
      <c r="I82" s="31" t="s">
        <v>1787</v>
      </c>
      <c r="J82" s="36" t="s">
        <v>1098</v>
      </c>
      <c r="K82" s="31" t="s">
        <v>377</v>
      </c>
      <c r="L82" s="124" t="s">
        <v>2600</v>
      </c>
      <c r="M82" s="31">
        <v>72</v>
      </c>
    </row>
    <row r="83" spans="1:13" s="31" customFormat="1" x14ac:dyDescent="0.3">
      <c r="A83" s="15">
        <v>42377</v>
      </c>
      <c r="B83" s="31" t="s">
        <v>239</v>
      </c>
      <c r="C83" s="31" t="s">
        <v>12</v>
      </c>
      <c r="D83" s="31" t="s">
        <v>18</v>
      </c>
      <c r="E83" s="41"/>
      <c r="F83" s="41">
        <v>10000</v>
      </c>
      <c r="G83" s="19">
        <f t="shared" si="1"/>
        <v>-689543.75</v>
      </c>
      <c r="H83" s="31" t="s">
        <v>23</v>
      </c>
      <c r="I83" s="31" t="s">
        <v>1787</v>
      </c>
      <c r="J83" s="36" t="s">
        <v>1098</v>
      </c>
      <c r="K83" s="31" t="s">
        <v>377</v>
      </c>
      <c r="L83" s="124" t="s">
        <v>2600</v>
      </c>
      <c r="M83" s="26">
        <v>73</v>
      </c>
    </row>
    <row r="84" spans="1:13" s="31" customFormat="1" x14ac:dyDescent="0.3">
      <c r="A84" s="15">
        <v>42377</v>
      </c>
      <c r="B84" s="31" t="s">
        <v>1800</v>
      </c>
      <c r="C84" s="31" t="s">
        <v>12</v>
      </c>
      <c r="D84" s="31" t="s">
        <v>18</v>
      </c>
      <c r="E84" s="40"/>
      <c r="F84" s="40">
        <v>6500</v>
      </c>
      <c r="G84" s="19">
        <f t="shared" si="1"/>
        <v>-696043.75</v>
      </c>
      <c r="H84" s="31" t="s">
        <v>23</v>
      </c>
      <c r="I84" s="31" t="s">
        <v>1787</v>
      </c>
      <c r="J84" s="36" t="s">
        <v>1098</v>
      </c>
      <c r="K84" s="31" t="s">
        <v>377</v>
      </c>
      <c r="L84" s="124" t="s">
        <v>2600</v>
      </c>
      <c r="M84" s="26">
        <v>74</v>
      </c>
    </row>
    <row r="85" spans="1:13" s="31" customFormat="1" x14ac:dyDescent="0.3">
      <c r="A85" s="15">
        <v>42377</v>
      </c>
      <c r="B85" s="31" t="s">
        <v>1801</v>
      </c>
      <c r="C85" s="27" t="s">
        <v>34</v>
      </c>
      <c r="D85" s="28" t="s">
        <v>821</v>
      </c>
      <c r="E85" s="40"/>
      <c r="F85" s="40">
        <v>10000</v>
      </c>
      <c r="G85" s="19">
        <f t="shared" si="1"/>
        <v>-706043.75</v>
      </c>
      <c r="H85" s="31" t="s">
        <v>23</v>
      </c>
      <c r="I85" s="31" t="s">
        <v>1802</v>
      </c>
      <c r="J85" s="36" t="s">
        <v>1098</v>
      </c>
      <c r="K85" s="31" t="s">
        <v>377</v>
      </c>
      <c r="L85" s="31" t="s">
        <v>1824</v>
      </c>
      <c r="M85" s="26">
        <v>75</v>
      </c>
    </row>
    <row r="86" spans="1:13" ht="16.5" customHeight="1" x14ac:dyDescent="0.25">
      <c r="A86" s="15">
        <v>42378</v>
      </c>
      <c r="B86" s="35" t="s">
        <v>3813</v>
      </c>
      <c r="C86" s="31" t="s">
        <v>17</v>
      </c>
      <c r="D86" s="31" t="s">
        <v>18</v>
      </c>
      <c r="F86" s="41">
        <v>60000</v>
      </c>
      <c r="G86" s="19">
        <f t="shared" si="1"/>
        <v>-766043.75</v>
      </c>
      <c r="H86" s="33" t="s">
        <v>31</v>
      </c>
      <c r="I86" s="26" t="s">
        <v>69</v>
      </c>
      <c r="J86" s="36" t="s">
        <v>1098</v>
      </c>
      <c r="K86" s="17" t="s">
        <v>377</v>
      </c>
      <c r="L86" s="26" t="s">
        <v>1824</v>
      </c>
      <c r="M86" s="26">
        <v>76</v>
      </c>
    </row>
    <row r="87" spans="1:13" ht="16.5" customHeight="1" x14ac:dyDescent="0.3">
      <c r="A87" s="15">
        <v>42378</v>
      </c>
      <c r="B87" s="35" t="s">
        <v>76</v>
      </c>
      <c r="C87" s="31" t="s">
        <v>17</v>
      </c>
      <c r="D87" s="36" t="s">
        <v>20</v>
      </c>
      <c r="F87" s="41">
        <v>5000</v>
      </c>
      <c r="G87" s="19">
        <f t="shared" si="1"/>
        <v>-771043.75</v>
      </c>
      <c r="H87" s="33" t="s">
        <v>21</v>
      </c>
      <c r="I87" s="26" t="s">
        <v>77</v>
      </c>
      <c r="J87" s="36" t="s">
        <v>1098</v>
      </c>
      <c r="K87" s="17" t="s">
        <v>377</v>
      </c>
      <c r="L87" s="122" t="s">
        <v>3817</v>
      </c>
      <c r="M87" s="26">
        <v>77</v>
      </c>
    </row>
    <row r="88" spans="1:13" ht="16.5" customHeight="1" x14ac:dyDescent="0.3">
      <c r="A88" s="15">
        <v>42378</v>
      </c>
      <c r="B88" s="35" t="s">
        <v>93</v>
      </c>
      <c r="C88" s="28" t="s">
        <v>12</v>
      </c>
      <c r="D88" s="36" t="s">
        <v>20</v>
      </c>
      <c r="F88" s="41">
        <v>4000</v>
      </c>
      <c r="G88" s="19">
        <f t="shared" si="1"/>
        <v>-775043.75</v>
      </c>
      <c r="H88" s="33" t="s">
        <v>21</v>
      </c>
      <c r="I88" s="26" t="s">
        <v>61</v>
      </c>
      <c r="J88" s="36" t="s">
        <v>1098</v>
      </c>
      <c r="K88" s="17" t="s">
        <v>377</v>
      </c>
      <c r="L88" s="122" t="s">
        <v>3818</v>
      </c>
      <c r="M88" s="26">
        <v>78</v>
      </c>
    </row>
    <row r="89" spans="1:13" ht="16.5" customHeight="1" x14ac:dyDescent="0.3">
      <c r="A89" s="15">
        <v>42378</v>
      </c>
      <c r="B89" s="35" t="s">
        <v>28</v>
      </c>
      <c r="C89" s="31" t="s">
        <v>17</v>
      </c>
      <c r="D89" s="31" t="s">
        <v>18</v>
      </c>
      <c r="F89" s="41">
        <v>5000</v>
      </c>
      <c r="G89" s="19">
        <f t="shared" si="1"/>
        <v>-780043.75</v>
      </c>
      <c r="H89" s="33" t="s">
        <v>31</v>
      </c>
      <c r="I89" s="26" t="s">
        <v>68</v>
      </c>
      <c r="J89" s="36" t="s">
        <v>1098</v>
      </c>
      <c r="K89" s="17" t="s">
        <v>377</v>
      </c>
      <c r="L89" s="122" t="s">
        <v>2193</v>
      </c>
      <c r="M89" s="31">
        <v>79</v>
      </c>
    </row>
    <row r="90" spans="1:13" ht="16.5" customHeight="1" x14ac:dyDescent="0.25">
      <c r="A90" s="15">
        <v>42378</v>
      </c>
      <c r="B90" s="35" t="s">
        <v>39</v>
      </c>
      <c r="C90" s="31" t="s">
        <v>17</v>
      </c>
      <c r="D90" s="31" t="s">
        <v>18</v>
      </c>
      <c r="F90" s="41">
        <v>15000</v>
      </c>
      <c r="G90" s="19">
        <f t="shared" si="1"/>
        <v>-795043.75</v>
      </c>
      <c r="H90" s="33" t="s">
        <v>31</v>
      </c>
      <c r="I90" s="26" t="s">
        <v>69</v>
      </c>
      <c r="J90" s="36" t="s">
        <v>1098</v>
      </c>
      <c r="K90" s="17" t="s">
        <v>377</v>
      </c>
      <c r="L90" s="26" t="s">
        <v>1824</v>
      </c>
      <c r="M90" s="31">
        <v>80</v>
      </c>
    </row>
    <row r="91" spans="1:13" ht="16.5" customHeight="1" x14ac:dyDescent="0.3">
      <c r="A91" s="15">
        <v>42378</v>
      </c>
      <c r="B91" s="35" t="s">
        <v>94</v>
      </c>
      <c r="C91" s="31" t="s">
        <v>12</v>
      </c>
      <c r="D91" s="31" t="s">
        <v>18</v>
      </c>
      <c r="F91" s="41">
        <v>1000</v>
      </c>
      <c r="G91" s="19">
        <f t="shared" si="1"/>
        <v>-796043.75</v>
      </c>
      <c r="H91" s="33" t="s">
        <v>31</v>
      </c>
      <c r="I91" s="26" t="s">
        <v>64</v>
      </c>
      <c r="J91" s="36" t="s">
        <v>1098</v>
      </c>
      <c r="K91" s="17" t="s">
        <v>377</v>
      </c>
      <c r="L91" s="123" t="s">
        <v>3821</v>
      </c>
      <c r="M91" s="26">
        <v>81</v>
      </c>
    </row>
    <row r="92" spans="1:13" ht="16.5" customHeight="1" x14ac:dyDescent="0.25">
      <c r="A92" s="15">
        <v>42378</v>
      </c>
      <c r="B92" s="35" t="s">
        <v>95</v>
      </c>
      <c r="C92" s="31" t="s">
        <v>12</v>
      </c>
      <c r="D92" s="31" t="s">
        <v>18</v>
      </c>
      <c r="F92" s="41">
        <v>10000</v>
      </c>
      <c r="G92" s="19">
        <f t="shared" si="1"/>
        <v>-806043.75</v>
      </c>
      <c r="H92" s="33" t="s">
        <v>31</v>
      </c>
      <c r="I92" s="26" t="s">
        <v>66</v>
      </c>
      <c r="J92" s="36" t="s">
        <v>1098</v>
      </c>
      <c r="K92" s="17" t="s">
        <v>377</v>
      </c>
      <c r="L92" s="26" t="s">
        <v>1824</v>
      </c>
      <c r="M92" s="26">
        <v>82</v>
      </c>
    </row>
    <row r="93" spans="1:13" ht="16.5" customHeight="1" x14ac:dyDescent="0.3">
      <c r="A93" s="15">
        <v>42378</v>
      </c>
      <c r="B93" s="35" t="s">
        <v>96</v>
      </c>
      <c r="C93" s="31" t="s">
        <v>12</v>
      </c>
      <c r="D93" s="31" t="s">
        <v>18</v>
      </c>
      <c r="F93" s="41">
        <v>1500</v>
      </c>
      <c r="G93" s="19">
        <f t="shared" si="1"/>
        <v>-807543.75</v>
      </c>
      <c r="H93" s="33" t="s">
        <v>31</v>
      </c>
      <c r="I93" s="26" t="s">
        <v>64</v>
      </c>
      <c r="J93" s="36" t="s">
        <v>1098</v>
      </c>
      <c r="K93" s="17" t="s">
        <v>377</v>
      </c>
      <c r="L93" s="123" t="s">
        <v>3821</v>
      </c>
      <c r="M93" s="26">
        <v>83</v>
      </c>
    </row>
    <row r="94" spans="1:13" ht="16.5" customHeight="1" x14ac:dyDescent="0.3">
      <c r="A94" s="15">
        <v>42378</v>
      </c>
      <c r="B94" s="35" t="s">
        <v>97</v>
      </c>
      <c r="C94" s="31" t="s">
        <v>12</v>
      </c>
      <c r="D94" s="31" t="s">
        <v>18</v>
      </c>
      <c r="F94" s="41">
        <v>1000</v>
      </c>
      <c r="G94" s="19">
        <f t="shared" si="1"/>
        <v>-808543.75</v>
      </c>
      <c r="H94" s="33" t="s">
        <v>31</v>
      </c>
      <c r="I94" s="26" t="s">
        <v>64</v>
      </c>
      <c r="J94" s="36" t="s">
        <v>1098</v>
      </c>
      <c r="K94" s="17" t="s">
        <v>377</v>
      </c>
      <c r="L94" s="123" t="s">
        <v>3821</v>
      </c>
      <c r="M94" s="26">
        <v>84</v>
      </c>
    </row>
    <row r="95" spans="1:13" ht="16.5" customHeight="1" x14ac:dyDescent="0.3">
      <c r="A95" s="15">
        <v>42378</v>
      </c>
      <c r="B95" s="35" t="s">
        <v>98</v>
      </c>
      <c r="C95" s="31" t="s">
        <v>12</v>
      </c>
      <c r="D95" s="31" t="s">
        <v>18</v>
      </c>
      <c r="F95" s="41">
        <v>4000</v>
      </c>
      <c r="G95" s="19">
        <f t="shared" si="1"/>
        <v>-812543.75</v>
      </c>
      <c r="H95" s="33" t="s">
        <v>31</v>
      </c>
      <c r="I95" s="26" t="s">
        <v>64</v>
      </c>
      <c r="J95" s="36" t="s">
        <v>1098</v>
      </c>
      <c r="K95" s="17" t="s">
        <v>377</v>
      </c>
      <c r="L95" s="123" t="s">
        <v>3821</v>
      </c>
      <c r="M95" s="26">
        <v>85</v>
      </c>
    </row>
    <row r="96" spans="1:13" s="31" customFormat="1" x14ac:dyDescent="0.3">
      <c r="A96" s="15">
        <v>42378</v>
      </c>
      <c r="B96" s="31" t="s">
        <v>1803</v>
      </c>
      <c r="C96" s="31" t="s">
        <v>12</v>
      </c>
      <c r="D96" s="31" t="s">
        <v>18</v>
      </c>
      <c r="E96" s="41"/>
      <c r="F96" s="41">
        <v>6000</v>
      </c>
      <c r="G96" s="19">
        <f t="shared" si="1"/>
        <v>-818543.75</v>
      </c>
      <c r="H96" s="31" t="s">
        <v>23</v>
      </c>
      <c r="I96" s="31" t="s">
        <v>1787</v>
      </c>
      <c r="J96" s="36" t="s">
        <v>1098</v>
      </c>
      <c r="K96" s="31" t="s">
        <v>377</v>
      </c>
      <c r="L96" s="124" t="s">
        <v>2600</v>
      </c>
      <c r="M96" s="26">
        <v>86</v>
      </c>
    </row>
    <row r="97" spans="1:13" s="31" customFormat="1" x14ac:dyDescent="0.3">
      <c r="A97" s="15">
        <v>42378</v>
      </c>
      <c r="B97" s="31" t="s">
        <v>39</v>
      </c>
      <c r="C97" s="31" t="s">
        <v>17</v>
      </c>
      <c r="D97" s="31" t="s">
        <v>18</v>
      </c>
      <c r="E97" s="41"/>
      <c r="F97" s="41">
        <v>30000</v>
      </c>
      <c r="G97" s="19">
        <f t="shared" si="1"/>
        <v>-848543.75</v>
      </c>
      <c r="H97" s="31" t="s">
        <v>23</v>
      </c>
      <c r="I97" s="31" t="s">
        <v>1797</v>
      </c>
      <c r="J97" s="36" t="s">
        <v>1098</v>
      </c>
      <c r="K97" s="31" t="s">
        <v>377</v>
      </c>
      <c r="L97" s="31" t="s">
        <v>1824</v>
      </c>
      <c r="M97" s="31">
        <v>87</v>
      </c>
    </row>
    <row r="98" spans="1:13" s="31" customFormat="1" x14ac:dyDescent="0.3">
      <c r="A98" s="15">
        <v>42378</v>
      </c>
      <c r="B98" s="31" t="s">
        <v>28</v>
      </c>
      <c r="C98" s="31" t="s">
        <v>17</v>
      </c>
      <c r="D98" s="31" t="s">
        <v>18</v>
      </c>
      <c r="E98" s="41"/>
      <c r="F98" s="41">
        <v>10000</v>
      </c>
      <c r="G98" s="19">
        <f t="shared" si="1"/>
        <v>-858543.75</v>
      </c>
      <c r="H98" s="31" t="s">
        <v>23</v>
      </c>
      <c r="I98" s="31" t="s">
        <v>1798</v>
      </c>
      <c r="J98" s="36" t="s">
        <v>1098</v>
      </c>
      <c r="K98" s="31" t="s">
        <v>377</v>
      </c>
      <c r="L98" s="124" t="s">
        <v>3816</v>
      </c>
      <c r="M98" s="31">
        <v>88</v>
      </c>
    </row>
    <row r="99" spans="1:13" s="31" customFormat="1" x14ac:dyDescent="0.3">
      <c r="A99" s="15">
        <v>42378</v>
      </c>
      <c r="B99" s="31" t="s">
        <v>1804</v>
      </c>
      <c r="C99" s="31" t="s">
        <v>27</v>
      </c>
      <c r="D99" s="31" t="s">
        <v>18</v>
      </c>
      <c r="E99" s="41"/>
      <c r="F99" s="41">
        <v>1000</v>
      </c>
      <c r="G99" s="19">
        <f t="shared" si="1"/>
        <v>-859543.75</v>
      </c>
      <c r="H99" s="31" t="s">
        <v>23</v>
      </c>
      <c r="I99" s="31" t="s">
        <v>1805</v>
      </c>
      <c r="J99" s="36" t="s">
        <v>1098</v>
      </c>
      <c r="K99" s="31" t="s">
        <v>377</v>
      </c>
      <c r="L99" s="31" t="s">
        <v>1824</v>
      </c>
      <c r="M99" s="26">
        <v>89</v>
      </c>
    </row>
    <row r="100" spans="1:13" s="31" customFormat="1" x14ac:dyDescent="0.3">
      <c r="A100" s="15">
        <v>42378</v>
      </c>
      <c r="B100" s="31" t="s">
        <v>1806</v>
      </c>
      <c r="C100" s="31" t="s">
        <v>24</v>
      </c>
      <c r="D100" s="31" t="s">
        <v>10</v>
      </c>
      <c r="E100" s="41"/>
      <c r="F100" s="41">
        <v>180000</v>
      </c>
      <c r="G100" s="19">
        <f t="shared" si="1"/>
        <v>-1039543.75</v>
      </c>
      <c r="H100" s="31" t="s">
        <v>23</v>
      </c>
      <c r="I100" s="31" t="s">
        <v>1807</v>
      </c>
      <c r="J100" s="36" t="s">
        <v>1098</v>
      </c>
      <c r="K100" s="31" t="s">
        <v>377</v>
      </c>
      <c r="L100" s="31" t="s">
        <v>1824</v>
      </c>
      <c r="M100" s="26">
        <v>90</v>
      </c>
    </row>
    <row r="101" spans="1:13" s="31" customFormat="1" x14ac:dyDescent="0.3">
      <c r="A101" s="15">
        <v>42378</v>
      </c>
      <c r="B101" s="31" t="s">
        <v>1808</v>
      </c>
      <c r="C101" s="31" t="s">
        <v>24</v>
      </c>
      <c r="D101" s="31" t="s">
        <v>10</v>
      </c>
      <c r="E101" s="41"/>
      <c r="F101" s="41">
        <v>65000</v>
      </c>
      <c r="G101" s="19">
        <f t="shared" si="1"/>
        <v>-1104543.75</v>
      </c>
      <c r="H101" s="31" t="s">
        <v>23</v>
      </c>
      <c r="I101" s="31" t="s">
        <v>1807</v>
      </c>
      <c r="J101" s="36" t="s">
        <v>1098</v>
      </c>
      <c r="K101" s="31" t="s">
        <v>377</v>
      </c>
      <c r="L101" s="31" t="s">
        <v>1824</v>
      </c>
      <c r="M101" s="26">
        <v>91</v>
      </c>
    </row>
    <row r="102" spans="1:13" ht="16.5" customHeight="1" x14ac:dyDescent="0.3">
      <c r="A102" s="15">
        <v>42379</v>
      </c>
      <c r="B102" s="35" t="s">
        <v>76</v>
      </c>
      <c r="C102" s="31" t="s">
        <v>17</v>
      </c>
      <c r="D102" s="36" t="s">
        <v>20</v>
      </c>
      <c r="F102" s="41">
        <v>5000</v>
      </c>
      <c r="G102" s="19">
        <f t="shared" si="1"/>
        <v>-1109543.75</v>
      </c>
      <c r="H102" s="33" t="s">
        <v>21</v>
      </c>
      <c r="I102" s="26" t="s">
        <v>77</v>
      </c>
      <c r="J102" s="36" t="s">
        <v>1098</v>
      </c>
      <c r="K102" s="17" t="s">
        <v>377</v>
      </c>
      <c r="L102" s="122" t="s">
        <v>3817</v>
      </c>
      <c r="M102" s="26">
        <v>92</v>
      </c>
    </row>
    <row r="103" spans="1:13" ht="16.5" customHeight="1" x14ac:dyDescent="0.3">
      <c r="A103" s="15">
        <v>42379</v>
      </c>
      <c r="B103" s="35" t="s">
        <v>99</v>
      </c>
      <c r="C103" s="28" t="s">
        <v>12</v>
      </c>
      <c r="D103" s="36" t="s">
        <v>20</v>
      </c>
      <c r="F103" s="41">
        <v>3700</v>
      </c>
      <c r="G103" s="19">
        <f t="shared" si="1"/>
        <v>-1113243.75</v>
      </c>
      <c r="H103" s="33" t="s">
        <v>21</v>
      </c>
      <c r="I103" s="26" t="s">
        <v>61</v>
      </c>
      <c r="J103" s="36" t="s">
        <v>1098</v>
      </c>
      <c r="K103" s="17" t="s">
        <v>377</v>
      </c>
      <c r="L103" s="122" t="s">
        <v>3818</v>
      </c>
      <c r="M103" s="26">
        <v>93</v>
      </c>
    </row>
    <row r="104" spans="1:13" ht="16.5" customHeight="1" x14ac:dyDescent="0.3">
      <c r="A104" s="15">
        <v>42380</v>
      </c>
      <c r="B104" s="35" t="s">
        <v>76</v>
      </c>
      <c r="C104" s="31" t="s">
        <v>17</v>
      </c>
      <c r="D104" s="36" t="s">
        <v>20</v>
      </c>
      <c r="F104" s="41">
        <v>5000</v>
      </c>
      <c r="G104" s="19">
        <f t="shared" si="1"/>
        <v>-1118243.75</v>
      </c>
      <c r="H104" s="33" t="s">
        <v>21</v>
      </c>
      <c r="I104" s="26" t="s">
        <v>77</v>
      </c>
      <c r="J104" s="36" t="s">
        <v>1098</v>
      </c>
      <c r="K104" s="17" t="s">
        <v>377</v>
      </c>
      <c r="L104" s="122" t="s">
        <v>3817</v>
      </c>
      <c r="M104" s="26">
        <v>94</v>
      </c>
    </row>
    <row r="105" spans="1:13" ht="16.5" customHeight="1" x14ac:dyDescent="0.3">
      <c r="A105" s="15">
        <v>42380</v>
      </c>
      <c r="B105" s="35" t="s">
        <v>100</v>
      </c>
      <c r="C105" s="28" t="s">
        <v>12</v>
      </c>
      <c r="D105" s="36" t="s">
        <v>20</v>
      </c>
      <c r="F105" s="41">
        <v>5000</v>
      </c>
      <c r="G105" s="19">
        <f t="shared" si="1"/>
        <v>-1123243.75</v>
      </c>
      <c r="H105" s="33" t="s">
        <v>21</v>
      </c>
      <c r="I105" s="26" t="s">
        <v>61</v>
      </c>
      <c r="J105" s="36" t="s">
        <v>1098</v>
      </c>
      <c r="K105" s="17" t="s">
        <v>377</v>
      </c>
      <c r="L105" s="122" t="s">
        <v>3818</v>
      </c>
      <c r="M105" s="31">
        <v>95</v>
      </c>
    </row>
    <row r="106" spans="1:13" ht="16.5" customHeight="1" x14ac:dyDescent="0.25">
      <c r="A106" s="15">
        <v>42380</v>
      </c>
      <c r="B106" s="35" t="s">
        <v>15</v>
      </c>
      <c r="C106" s="28" t="s">
        <v>16</v>
      </c>
      <c r="D106" s="28" t="s">
        <v>10</v>
      </c>
      <c r="F106" s="41">
        <v>6600</v>
      </c>
      <c r="G106" s="19">
        <f t="shared" si="1"/>
        <v>-1129843.75</v>
      </c>
      <c r="H106" s="33" t="s">
        <v>14</v>
      </c>
      <c r="I106" s="26" t="s">
        <v>70</v>
      </c>
      <c r="J106" s="36" t="s">
        <v>1098</v>
      </c>
      <c r="K106" s="17" t="s">
        <v>377</v>
      </c>
      <c r="L106" s="26" t="s">
        <v>1824</v>
      </c>
      <c r="M106" s="31">
        <v>96</v>
      </c>
    </row>
    <row r="107" spans="1:13" ht="16.5" customHeight="1" x14ac:dyDescent="0.3">
      <c r="A107" s="15">
        <v>42380</v>
      </c>
      <c r="B107" s="35" t="s">
        <v>101</v>
      </c>
      <c r="C107" s="28" t="s">
        <v>12</v>
      </c>
      <c r="D107" s="36" t="s">
        <v>13</v>
      </c>
      <c r="F107" s="41">
        <v>2000</v>
      </c>
      <c r="G107" s="19">
        <f t="shared" si="1"/>
        <v>-1131843.75</v>
      </c>
      <c r="H107" s="33" t="s">
        <v>26</v>
      </c>
      <c r="I107" s="26" t="s">
        <v>55</v>
      </c>
      <c r="J107" s="36" t="s">
        <v>1098</v>
      </c>
      <c r="K107" s="17" t="s">
        <v>377</v>
      </c>
      <c r="L107" s="122" t="s">
        <v>3819</v>
      </c>
      <c r="M107" s="26">
        <v>97</v>
      </c>
    </row>
    <row r="108" spans="1:13" s="31" customFormat="1" x14ac:dyDescent="0.3">
      <c r="A108" s="15">
        <v>42380</v>
      </c>
      <c r="B108" s="31" t="s">
        <v>830</v>
      </c>
      <c r="C108" s="28" t="s">
        <v>12</v>
      </c>
      <c r="D108" s="31" t="s">
        <v>18</v>
      </c>
      <c r="E108" s="40"/>
      <c r="F108" s="40">
        <v>1000</v>
      </c>
      <c r="G108" s="19">
        <f t="shared" si="1"/>
        <v>-1132843.75</v>
      </c>
      <c r="H108" s="31" t="s">
        <v>795</v>
      </c>
      <c r="I108" s="31" t="s">
        <v>809</v>
      </c>
      <c r="J108" s="36" t="s">
        <v>1098</v>
      </c>
      <c r="K108" s="31" t="s">
        <v>377</v>
      </c>
      <c r="L108" s="124" t="s">
        <v>3820</v>
      </c>
      <c r="M108" s="26">
        <v>98</v>
      </c>
    </row>
    <row r="109" spans="1:13" s="31" customFormat="1" x14ac:dyDescent="0.3">
      <c r="A109" s="15">
        <v>42380</v>
      </c>
      <c r="B109" s="31" t="s">
        <v>831</v>
      </c>
      <c r="C109" s="28" t="s">
        <v>12</v>
      </c>
      <c r="D109" s="31" t="s">
        <v>18</v>
      </c>
      <c r="E109" s="40"/>
      <c r="F109" s="40">
        <v>1000</v>
      </c>
      <c r="G109" s="19">
        <f t="shared" si="1"/>
        <v>-1133843.75</v>
      </c>
      <c r="H109" s="31" t="s">
        <v>795</v>
      </c>
      <c r="I109" s="31" t="s">
        <v>809</v>
      </c>
      <c r="J109" s="36" t="s">
        <v>1098</v>
      </c>
      <c r="K109" s="31" t="s">
        <v>377</v>
      </c>
      <c r="L109" s="124" t="s">
        <v>3820</v>
      </c>
      <c r="M109" s="26">
        <v>99</v>
      </c>
    </row>
    <row r="110" spans="1:13" s="31" customFormat="1" x14ac:dyDescent="0.3">
      <c r="A110" s="15">
        <v>42380</v>
      </c>
      <c r="B110" s="31" t="s">
        <v>1809</v>
      </c>
      <c r="C110" s="31" t="s">
        <v>12</v>
      </c>
      <c r="D110" s="31" t="s">
        <v>18</v>
      </c>
      <c r="E110" s="40"/>
      <c r="F110" s="40">
        <v>5000</v>
      </c>
      <c r="G110" s="19">
        <f t="shared" si="1"/>
        <v>-1138843.75</v>
      </c>
      <c r="H110" s="31" t="s">
        <v>23</v>
      </c>
      <c r="I110" s="31" t="s">
        <v>1787</v>
      </c>
      <c r="J110" s="36" t="s">
        <v>1098</v>
      </c>
      <c r="K110" s="31" t="s">
        <v>377</v>
      </c>
      <c r="L110" s="124" t="s">
        <v>2600</v>
      </c>
      <c r="M110" s="26">
        <v>100</v>
      </c>
    </row>
    <row r="111" spans="1:13" s="31" customFormat="1" x14ac:dyDescent="0.3">
      <c r="A111" s="15">
        <v>42380</v>
      </c>
      <c r="B111" s="31" t="s">
        <v>1801</v>
      </c>
      <c r="C111" s="27" t="s">
        <v>34</v>
      </c>
      <c r="D111" s="28" t="s">
        <v>821</v>
      </c>
      <c r="E111" s="40"/>
      <c r="F111" s="40">
        <v>10000</v>
      </c>
      <c r="G111" s="19">
        <f t="shared" si="1"/>
        <v>-1148843.75</v>
      </c>
      <c r="H111" s="31" t="s">
        <v>23</v>
      </c>
      <c r="I111" s="31" t="s">
        <v>1802</v>
      </c>
      <c r="J111" s="36" t="s">
        <v>1098</v>
      </c>
      <c r="K111" s="31" t="s">
        <v>377</v>
      </c>
      <c r="L111" s="31" t="s">
        <v>1824</v>
      </c>
      <c r="M111" s="26">
        <v>101</v>
      </c>
    </row>
    <row r="112" spans="1:13" s="31" customFormat="1" x14ac:dyDescent="0.3">
      <c r="A112" s="15">
        <v>42381</v>
      </c>
      <c r="B112" s="31" t="s">
        <v>794</v>
      </c>
      <c r="C112" s="31" t="s">
        <v>22</v>
      </c>
      <c r="D112" s="31" t="s">
        <v>18</v>
      </c>
      <c r="E112" s="40"/>
      <c r="F112" s="40">
        <v>2000</v>
      </c>
      <c r="G112" s="19">
        <f t="shared" si="1"/>
        <v>-1150843.75</v>
      </c>
      <c r="H112" s="31" t="s">
        <v>795</v>
      </c>
      <c r="I112" s="31" t="s">
        <v>812</v>
      </c>
      <c r="J112" s="36" t="s">
        <v>1098</v>
      </c>
      <c r="K112" s="31" t="s">
        <v>377</v>
      </c>
      <c r="L112" s="31" t="s">
        <v>1824</v>
      </c>
      <c r="M112" s="26">
        <v>102</v>
      </c>
    </row>
    <row r="113" spans="1:13" s="31" customFormat="1" x14ac:dyDescent="0.3">
      <c r="A113" s="15">
        <v>42381</v>
      </c>
      <c r="B113" s="31" t="s">
        <v>813</v>
      </c>
      <c r="C113" s="28" t="s">
        <v>12</v>
      </c>
      <c r="D113" s="31" t="s">
        <v>18</v>
      </c>
      <c r="E113" s="40"/>
      <c r="F113" s="40">
        <v>1000</v>
      </c>
      <c r="G113" s="19">
        <f t="shared" si="1"/>
        <v>-1151843.75</v>
      </c>
      <c r="H113" s="31" t="s">
        <v>795</v>
      </c>
      <c r="I113" s="31" t="s">
        <v>809</v>
      </c>
      <c r="J113" s="36" t="s">
        <v>1098</v>
      </c>
      <c r="K113" s="31" t="s">
        <v>377</v>
      </c>
      <c r="L113" s="124" t="s">
        <v>3820</v>
      </c>
      <c r="M113" s="31">
        <v>103</v>
      </c>
    </row>
    <row r="114" spans="1:13" s="31" customFormat="1" x14ac:dyDescent="0.3">
      <c r="A114" s="15">
        <v>42381</v>
      </c>
      <c r="B114" s="31" t="s">
        <v>814</v>
      </c>
      <c r="C114" s="28" t="s">
        <v>12</v>
      </c>
      <c r="D114" s="31" t="s">
        <v>18</v>
      </c>
      <c r="E114" s="40"/>
      <c r="F114" s="40">
        <v>1000</v>
      </c>
      <c r="G114" s="19">
        <f t="shared" si="1"/>
        <v>-1152843.75</v>
      </c>
      <c r="H114" s="31" t="s">
        <v>795</v>
      </c>
      <c r="I114" s="31" t="s">
        <v>809</v>
      </c>
      <c r="J114" s="36" t="s">
        <v>1098</v>
      </c>
      <c r="K114" s="31" t="s">
        <v>377</v>
      </c>
      <c r="L114" s="124" t="s">
        <v>3820</v>
      </c>
      <c r="M114" s="31">
        <v>104</v>
      </c>
    </row>
    <row r="115" spans="1:13" s="31" customFormat="1" x14ac:dyDescent="0.3">
      <c r="A115" s="15">
        <v>42381</v>
      </c>
      <c r="B115" s="31" t="s">
        <v>832</v>
      </c>
      <c r="C115" s="28" t="s">
        <v>12</v>
      </c>
      <c r="D115" s="31" t="s">
        <v>18</v>
      </c>
      <c r="E115" s="40"/>
      <c r="F115" s="40">
        <v>1000</v>
      </c>
      <c r="G115" s="19">
        <f t="shared" si="1"/>
        <v>-1153843.75</v>
      </c>
      <c r="H115" s="31" t="s">
        <v>795</v>
      </c>
      <c r="I115" s="31" t="s">
        <v>809</v>
      </c>
      <c r="J115" s="36" t="s">
        <v>1098</v>
      </c>
      <c r="K115" s="31" t="s">
        <v>377</v>
      </c>
      <c r="L115" s="124" t="s">
        <v>3820</v>
      </c>
      <c r="M115" s="26">
        <v>105</v>
      </c>
    </row>
    <row r="116" spans="1:13" s="31" customFormat="1" x14ac:dyDescent="0.3">
      <c r="A116" s="15">
        <v>42381</v>
      </c>
      <c r="B116" s="31" t="s">
        <v>833</v>
      </c>
      <c r="C116" s="28" t="s">
        <v>12</v>
      </c>
      <c r="D116" s="31" t="s">
        <v>18</v>
      </c>
      <c r="E116" s="40"/>
      <c r="F116" s="40">
        <v>1000</v>
      </c>
      <c r="G116" s="19">
        <f t="shared" si="1"/>
        <v>-1154843.75</v>
      </c>
      <c r="H116" s="31" t="s">
        <v>795</v>
      </c>
      <c r="I116" s="31" t="s">
        <v>809</v>
      </c>
      <c r="J116" s="36" t="s">
        <v>1098</v>
      </c>
      <c r="K116" s="31" t="s">
        <v>377</v>
      </c>
      <c r="L116" s="124" t="s">
        <v>3820</v>
      </c>
      <c r="M116" s="26">
        <v>106</v>
      </c>
    </row>
    <row r="117" spans="1:13" ht="16.5" customHeight="1" x14ac:dyDescent="0.3">
      <c r="A117" s="15">
        <v>42381</v>
      </c>
      <c r="B117" s="35" t="s">
        <v>76</v>
      </c>
      <c r="C117" s="31" t="s">
        <v>17</v>
      </c>
      <c r="D117" s="36" t="s">
        <v>20</v>
      </c>
      <c r="F117" s="41">
        <v>5000</v>
      </c>
      <c r="G117" s="19">
        <f t="shared" si="1"/>
        <v>-1159843.75</v>
      </c>
      <c r="H117" s="33" t="s">
        <v>21</v>
      </c>
      <c r="I117" s="26" t="s">
        <v>77</v>
      </c>
      <c r="J117" s="36" t="s">
        <v>1098</v>
      </c>
      <c r="K117" s="17" t="s">
        <v>377</v>
      </c>
      <c r="L117" s="122" t="s">
        <v>3817</v>
      </c>
      <c r="M117" s="26">
        <v>107</v>
      </c>
    </row>
    <row r="118" spans="1:13" ht="16.5" customHeight="1" x14ac:dyDescent="0.3">
      <c r="A118" s="15">
        <v>42381</v>
      </c>
      <c r="B118" s="35" t="s">
        <v>103</v>
      </c>
      <c r="C118" s="28" t="s">
        <v>12</v>
      </c>
      <c r="D118" s="36" t="s">
        <v>20</v>
      </c>
      <c r="F118" s="41">
        <v>3000</v>
      </c>
      <c r="G118" s="19">
        <f t="shared" si="1"/>
        <v>-1162843.75</v>
      </c>
      <c r="H118" s="33" t="s">
        <v>21</v>
      </c>
      <c r="I118" s="26" t="s">
        <v>61</v>
      </c>
      <c r="J118" s="36" t="s">
        <v>1098</v>
      </c>
      <c r="K118" s="17" t="s">
        <v>377</v>
      </c>
      <c r="L118" s="122" t="s">
        <v>3818</v>
      </c>
      <c r="M118" s="26">
        <v>108</v>
      </c>
    </row>
    <row r="119" spans="1:13" ht="16.5" customHeight="1" x14ac:dyDescent="0.3">
      <c r="A119" s="15">
        <v>42381</v>
      </c>
      <c r="B119" s="35" t="s">
        <v>2532</v>
      </c>
      <c r="C119" s="36" t="s">
        <v>1153</v>
      </c>
      <c r="D119" s="36" t="s">
        <v>20</v>
      </c>
      <c r="F119" s="41">
        <v>2600</v>
      </c>
      <c r="G119" s="19">
        <f t="shared" si="1"/>
        <v>-1165443.75</v>
      </c>
      <c r="H119" s="33" t="s">
        <v>21</v>
      </c>
      <c r="I119" s="26" t="s">
        <v>104</v>
      </c>
      <c r="J119" s="36" t="s">
        <v>1098</v>
      </c>
      <c r="K119" s="17" t="s">
        <v>377</v>
      </c>
      <c r="L119" s="26" t="s">
        <v>3823</v>
      </c>
      <c r="M119" s="26">
        <v>109</v>
      </c>
    </row>
    <row r="120" spans="1:13" ht="16.5" customHeight="1" x14ac:dyDescent="0.3">
      <c r="A120" s="15">
        <v>42382</v>
      </c>
      <c r="B120" s="35" t="s">
        <v>76</v>
      </c>
      <c r="C120" s="31" t="s">
        <v>17</v>
      </c>
      <c r="D120" s="36" t="s">
        <v>20</v>
      </c>
      <c r="F120" s="41">
        <v>5000</v>
      </c>
      <c r="G120" s="19">
        <f t="shared" si="1"/>
        <v>-1170443.75</v>
      </c>
      <c r="H120" s="33" t="s">
        <v>21</v>
      </c>
      <c r="I120" s="26" t="s">
        <v>77</v>
      </c>
      <c r="J120" s="36" t="s">
        <v>1098</v>
      </c>
      <c r="K120" s="17" t="s">
        <v>377</v>
      </c>
      <c r="L120" s="122" t="s">
        <v>3817</v>
      </c>
      <c r="M120" s="26">
        <v>110</v>
      </c>
    </row>
    <row r="121" spans="1:13" ht="16.5" customHeight="1" x14ac:dyDescent="0.3">
      <c r="A121" s="15">
        <v>42382</v>
      </c>
      <c r="B121" s="35" t="s">
        <v>105</v>
      </c>
      <c r="C121" s="28" t="s">
        <v>12</v>
      </c>
      <c r="D121" s="36" t="s">
        <v>20</v>
      </c>
      <c r="F121" s="41">
        <v>3000</v>
      </c>
      <c r="G121" s="19">
        <f t="shared" si="1"/>
        <v>-1173443.75</v>
      </c>
      <c r="H121" s="33" t="s">
        <v>21</v>
      </c>
      <c r="I121" s="26" t="s">
        <v>61</v>
      </c>
      <c r="J121" s="36" t="s">
        <v>1098</v>
      </c>
      <c r="K121" s="17" t="s">
        <v>377</v>
      </c>
      <c r="L121" s="122" t="s">
        <v>3818</v>
      </c>
      <c r="M121" s="31">
        <v>111</v>
      </c>
    </row>
    <row r="122" spans="1:13" ht="16.5" customHeight="1" x14ac:dyDescent="0.25">
      <c r="A122" s="15">
        <v>42382</v>
      </c>
      <c r="B122" s="35" t="s">
        <v>25</v>
      </c>
      <c r="C122" s="28" t="s">
        <v>1509</v>
      </c>
      <c r="D122" s="36" t="s">
        <v>20</v>
      </c>
      <c r="F122" s="41">
        <v>36450</v>
      </c>
      <c r="G122" s="19">
        <f t="shared" si="1"/>
        <v>-1209893.75</v>
      </c>
      <c r="H122" s="33" t="s">
        <v>21</v>
      </c>
      <c r="I122" s="26" t="s">
        <v>62</v>
      </c>
      <c r="J122" s="36" t="s">
        <v>1098</v>
      </c>
      <c r="K122" s="17" t="s">
        <v>377</v>
      </c>
      <c r="L122" s="26" t="s">
        <v>1824</v>
      </c>
      <c r="M122" s="31">
        <v>112</v>
      </c>
    </row>
    <row r="123" spans="1:13" ht="16.5" customHeight="1" x14ac:dyDescent="0.3">
      <c r="A123" s="15">
        <v>42383</v>
      </c>
      <c r="B123" s="35" t="s">
        <v>76</v>
      </c>
      <c r="C123" s="31" t="s">
        <v>17</v>
      </c>
      <c r="D123" s="36" t="s">
        <v>20</v>
      </c>
      <c r="F123" s="41">
        <v>5000</v>
      </c>
      <c r="G123" s="19">
        <f t="shared" si="1"/>
        <v>-1214893.75</v>
      </c>
      <c r="H123" s="33" t="s">
        <v>21</v>
      </c>
      <c r="I123" s="26" t="s">
        <v>77</v>
      </c>
      <c r="J123" s="36" t="s">
        <v>1098</v>
      </c>
      <c r="K123" s="17" t="s">
        <v>377</v>
      </c>
      <c r="L123" s="122" t="s">
        <v>3817</v>
      </c>
      <c r="M123" s="26">
        <v>113</v>
      </c>
    </row>
    <row r="124" spans="1:13" ht="16.5" customHeight="1" x14ac:dyDescent="0.3">
      <c r="A124" s="15">
        <v>42383</v>
      </c>
      <c r="B124" s="35" t="s">
        <v>2533</v>
      </c>
      <c r="C124" s="28" t="s">
        <v>12</v>
      </c>
      <c r="D124" s="36" t="s">
        <v>20</v>
      </c>
      <c r="F124" s="41">
        <v>5000</v>
      </c>
      <c r="G124" s="19">
        <f t="shared" si="1"/>
        <v>-1219893.75</v>
      </c>
      <c r="H124" s="33" t="s">
        <v>21</v>
      </c>
      <c r="I124" s="26" t="s">
        <v>61</v>
      </c>
      <c r="J124" s="36" t="s">
        <v>1098</v>
      </c>
      <c r="K124" s="17" t="s">
        <v>377</v>
      </c>
      <c r="L124" s="122" t="s">
        <v>3818</v>
      </c>
      <c r="M124" s="26">
        <v>114</v>
      </c>
    </row>
    <row r="125" spans="1:13" ht="16.5" customHeight="1" x14ac:dyDescent="0.3">
      <c r="A125" s="15">
        <v>42383</v>
      </c>
      <c r="B125" s="35" t="s">
        <v>2532</v>
      </c>
      <c r="C125" s="36" t="s">
        <v>1153</v>
      </c>
      <c r="D125" s="36" t="s">
        <v>20</v>
      </c>
      <c r="F125" s="41">
        <v>3600</v>
      </c>
      <c r="G125" s="19">
        <f t="shared" si="1"/>
        <v>-1223493.75</v>
      </c>
      <c r="H125" s="33" t="s">
        <v>21</v>
      </c>
      <c r="I125" s="26" t="s">
        <v>104</v>
      </c>
      <c r="J125" s="36" t="s">
        <v>1098</v>
      </c>
      <c r="K125" s="17" t="s">
        <v>377</v>
      </c>
      <c r="L125" s="26" t="s">
        <v>3823</v>
      </c>
      <c r="M125" s="26">
        <v>115</v>
      </c>
    </row>
    <row r="126" spans="1:13" s="31" customFormat="1" x14ac:dyDescent="0.3">
      <c r="A126" s="15">
        <v>42383</v>
      </c>
      <c r="B126" s="50" t="s">
        <v>1810</v>
      </c>
      <c r="C126" s="31" t="s">
        <v>12</v>
      </c>
      <c r="D126" s="31" t="s">
        <v>18</v>
      </c>
      <c r="E126" s="129"/>
      <c r="F126" s="40">
        <v>4000</v>
      </c>
      <c r="G126" s="19">
        <f t="shared" si="1"/>
        <v>-1227493.75</v>
      </c>
      <c r="H126" s="31" t="s">
        <v>23</v>
      </c>
      <c r="I126" s="130" t="s">
        <v>1787</v>
      </c>
      <c r="J126" s="36" t="s">
        <v>1098</v>
      </c>
      <c r="K126" s="31" t="s">
        <v>377</v>
      </c>
      <c r="L126" s="124" t="s">
        <v>2600</v>
      </c>
      <c r="M126" s="26">
        <v>116</v>
      </c>
    </row>
    <row r="127" spans="1:13" s="31" customFormat="1" x14ac:dyDescent="0.3">
      <c r="A127" s="15">
        <v>42383</v>
      </c>
      <c r="B127" s="50" t="s">
        <v>1811</v>
      </c>
      <c r="C127" s="31" t="s">
        <v>27</v>
      </c>
      <c r="D127" s="31" t="s">
        <v>18</v>
      </c>
      <c r="E127" s="129"/>
      <c r="F127" s="40">
        <v>10000</v>
      </c>
      <c r="G127" s="19">
        <f t="shared" si="1"/>
        <v>-1237493.75</v>
      </c>
      <c r="H127" s="31" t="s">
        <v>23</v>
      </c>
      <c r="I127" s="130" t="s">
        <v>1805</v>
      </c>
      <c r="J127" s="36" t="s">
        <v>1098</v>
      </c>
      <c r="K127" s="31" t="s">
        <v>377</v>
      </c>
      <c r="L127" s="31" t="s">
        <v>1824</v>
      </c>
      <c r="M127" s="26">
        <v>117</v>
      </c>
    </row>
    <row r="128" spans="1:13" ht="16.5" customHeight="1" x14ac:dyDescent="0.3">
      <c r="A128" s="15">
        <v>42384</v>
      </c>
      <c r="B128" s="35" t="s">
        <v>76</v>
      </c>
      <c r="C128" s="31" t="s">
        <v>17</v>
      </c>
      <c r="D128" s="36" t="s">
        <v>20</v>
      </c>
      <c r="F128" s="41">
        <v>5000</v>
      </c>
      <c r="G128" s="19">
        <f t="shared" si="1"/>
        <v>-1242493.75</v>
      </c>
      <c r="H128" s="33" t="s">
        <v>21</v>
      </c>
      <c r="I128" s="26" t="s">
        <v>77</v>
      </c>
      <c r="J128" s="36" t="s">
        <v>1098</v>
      </c>
      <c r="K128" s="17" t="s">
        <v>377</v>
      </c>
      <c r="L128" s="122" t="s">
        <v>3817</v>
      </c>
      <c r="M128" s="26">
        <v>118</v>
      </c>
    </row>
    <row r="129" spans="1:13" ht="16.5" customHeight="1" x14ac:dyDescent="0.3">
      <c r="A129" s="15">
        <v>42384</v>
      </c>
      <c r="B129" s="35" t="s">
        <v>106</v>
      </c>
      <c r="C129" s="28" t="s">
        <v>12</v>
      </c>
      <c r="D129" s="36" t="s">
        <v>20</v>
      </c>
      <c r="F129" s="41">
        <v>4500</v>
      </c>
      <c r="G129" s="19">
        <f t="shared" si="1"/>
        <v>-1246993.75</v>
      </c>
      <c r="H129" s="33" t="s">
        <v>21</v>
      </c>
      <c r="I129" s="26" t="s">
        <v>61</v>
      </c>
      <c r="J129" s="36" t="s">
        <v>1098</v>
      </c>
      <c r="K129" s="17" t="s">
        <v>377</v>
      </c>
      <c r="L129" s="122" t="s">
        <v>3818</v>
      </c>
      <c r="M129" s="31">
        <v>119</v>
      </c>
    </row>
    <row r="130" spans="1:13" ht="16.5" customHeight="1" x14ac:dyDescent="0.25">
      <c r="A130" s="15">
        <v>42384</v>
      </c>
      <c r="B130" s="35" t="s">
        <v>107</v>
      </c>
      <c r="C130" s="31" t="s">
        <v>24</v>
      </c>
      <c r="D130" s="31" t="s">
        <v>10</v>
      </c>
      <c r="F130" s="41">
        <v>22500</v>
      </c>
      <c r="G130" s="19">
        <f t="shared" si="1"/>
        <v>-1269493.75</v>
      </c>
      <c r="H130" s="33" t="s">
        <v>26</v>
      </c>
      <c r="I130" s="26" t="s">
        <v>56</v>
      </c>
      <c r="J130" s="36" t="s">
        <v>1098</v>
      </c>
      <c r="K130" s="17" t="s">
        <v>377</v>
      </c>
      <c r="L130" s="26" t="s">
        <v>1824</v>
      </c>
      <c r="M130" s="31">
        <v>120</v>
      </c>
    </row>
    <row r="131" spans="1:13" ht="16.5" customHeight="1" x14ac:dyDescent="0.3">
      <c r="A131" s="15">
        <v>42384</v>
      </c>
      <c r="B131" s="35" t="s">
        <v>101</v>
      </c>
      <c r="C131" s="28" t="s">
        <v>12</v>
      </c>
      <c r="D131" s="36" t="s">
        <v>13</v>
      </c>
      <c r="F131" s="41">
        <v>4000</v>
      </c>
      <c r="G131" s="19">
        <f t="shared" si="1"/>
        <v>-1273493.75</v>
      </c>
      <c r="H131" s="33" t="s">
        <v>26</v>
      </c>
      <c r="I131" s="26" t="s">
        <v>55</v>
      </c>
      <c r="J131" s="36" t="s">
        <v>1098</v>
      </c>
      <c r="K131" s="17" t="s">
        <v>377</v>
      </c>
      <c r="L131" s="122" t="s">
        <v>3819</v>
      </c>
      <c r="M131" s="26">
        <v>121</v>
      </c>
    </row>
    <row r="132" spans="1:13" ht="16.5" customHeight="1" x14ac:dyDescent="0.25">
      <c r="A132" s="15">
        <v>42384</v>
      </c>
      <c r="B132" s="35" t="s">
        <v>108</v>
      </c>
      <c r="C132" s="28" t="s">
        <v>35</v>
      </c>
      <c r="D132" s="31" t="s">
        <v>18</v>
      </c>
      <c r="F132" s="41">
        <v>50000</v>
      </c>
      <c r="G132" s="19">
        <f t="shared" si="1"/>
        <v>-1323493.75</v>
      </c>
      <c r="H132" s="33" t="s">
        <v>31</v>
      </c>
      <c r="I132" s="26" t="s">
        <v>109</v>
      </c>
      <c r="J132" s="36" t="s">
        <v>1098</v>
      </c>
      <c r="K132" s="17" t="s">
        <v>377</v>
      </c>
      <c r="L132" s="26" t="s">
        <v>1824</v>
      </c>
      <c r="M132" s="26">
        <v>122</v>
      </c>
    </row>
    <row r="133" spans="1:13" ht="16.5" customHeight="1" x14ac:dyDescent="0.3">
      <c r="A133" s="15">
        <v>42384</v>
      </c>
      <c r="B133" s="35" t="s">
        <v>110</v>
      </c>
      <c r="C133" s="31" t="s">
        <v>12</v>
      </c>
      <c r="D133" s="31" t="s">
        <v>18</v>
      </c>
      <c r="F133" s="41">
        <v>2000</v>
      </c>
      <c r="G133" s="19">
        <f t="shared" si="1"/>
        <v>-1325493.75</v>
      </c>
      <c r="H133" s="33" t="s">
        <v>31</v>
      </c>
      <c r="I133" s="26" t="s">
        <v>64</v>
      </c>
      <c r="J133" s="36" t="s">
        <v>1098</v>
      </c>
      <c r="K133" s="17" t="s">
        <v>377</v>
      </c>
      <c r="L133" s="123" t="s">
        <v>3821</v>
      </c>
      <c r="M133" s="26">
        <v>123</v>
      </c>
    </row>
    <row r="134" spans="1:13" s="31" customFormat="1" x14ac:dyDescent="0.3">
      <c r="A134" s="15">
        <v>42384</v>
      </c>
      <c r="B134" s="50" t="s">
        <v>1812</v>
      </c>
      <c r="C134" s="27" t="s">
        <v>34</v>
      </c>
      <c r="D134" s="28" t="s">
        <v>821</v>
      </c>
      <c r="E134" s="129"/>
      <c r="F134" s="40">
        <v>40000</v>
      </c>
      <c r="G134" s="19">
        <f t="shared" si="1"/>
        <v>-1365493.75</v>
      </c>
      <c r="H134" s="31" t="s">
        <v>23</v>
      </c>
      <c r="I134" s="130" t="s">
        <v>1787</v>
      </c>
      <c r="J134" s="36" t="s">
        <v>1098</v>
      </c>
      <c r="K134" s="31" t="s">
        <v>377</v>
      </c>
      <c r="L134" s="31" t="s">
        <v>1824</v>
      </c>
      <c r="M134" s="26">
        <v>124</v>
      </c>
    </row>
    <row r="135" spans="1:13" ht="16.5" customHeight="1" x14ac:dyDescent="0.25">
      <c r="A135" s="15">
        <v>42385</v>
      </c>
      <c r="B135" s="35" t="s">
        <v>111</v>
      </c>
      <c r="C135" s="31" t="s">
        <v>27</v>
      </c>
      <c r="D135" s="28" t="s">
        <v>10</v>
      </c>
      <c r="F135" s="41">
        <v>20000</v>
      </c>
      <c r="G135" s="19">
        <f t="shared" si="1"/>
        <v>-1385493.75</v>
      </c>
      <c r="H135" s="33" t="s">
        <v>26</v>
      </c>
      <c r="I135" s="26" t="s">
        <v>112</v>
      </c>
      <c r="J135" s="36" t="s">
        <v>1098</v>
      </c>
      <c r="K135" s="17" t="s">
        <v>377</v>
      </c>
      <c r="L135" s="26" t="s">
        <v>1824</v>
      </c>
      <c r="M135" s="26">
        <v>125</v>
      </c>
    </row>
    <row r="136" spans="1:13" ht="16.5" customHeight="1" x14ac:dyDescent="0.3">
      <c r="A136" s="15">
        <v>42385</v>
      </c>
      <c r="B136" s="35" t="s">
        <v>113</v>
      </c>
      <c r="C136" s="28" t="s">
        <v>12</v>
      </c>
      <c r="D136" s="36" t="s">
        <v>13</v>
      </c>
      <c r="F136" s="41">
        <v>12000</v>
      </c>
      <c r="G136" s="19">
        <f t="shared" si="1"/>
        <v>-1397493.75</v>
      </c>
      <c r="H136" s="33" t="s">
        <v>26</v>
      </c>
      <c r="I136" s="26" t="s">
        <v>55</v>
      </c>
      <c r="J136" s="36" t="s">
        <v>1098</v>
      </c>
      <c r="K136" s="17" t="s">
        <v>377</v>
      </c>
      <c r="L136" s="122" t="s">
        <v>3819</v>
      </c>
      <c r="M136" s="26">
        <v>126</v>
      </c>
    </row>
    <row r="137" spans="1:13" ht="16.5" customHeight="1" x14ac:dyDescent="0.25">
      <c r="A137" s="15">
        <v>42385</v>
      </c>
      <c r="B137" s="35" t="s">
        <v>42</v>
      </c>
      <c r="C137" s="28" t="s">
        <v>22</v>
      </c>
      <c r="D137" s="28" t="s">
        <v>10</v>
      </c>
      <c r="F137" s="41">
        <v>100000</v>
      </c>
      <c r="G137" s="19">
        <f t="shared" si="1"/>
        <v>-1497493.75</v>
      </c>
      <c r="H137" s="33" t="s">
        <v>26</v>
      </c>
      <c r="I137" s="26" t="s">
        <v>59</v>
      </c>
      <c r="J137" s="36" t="s">
        <v>1098</v>
      </c>
      <c r="K137" s="17" t="s">
        <v>377</v>
      </c>
      <c r="L137" s="26" t="s">
        <v>1824</v>
      </c>
      <c r="M137" s="31">
        <v>127</v>
      </c>
    </row>
    <row r="138" spans="1:13" ht="16.5" customHeight="1" x14ac:dyDescent="0.3">
      <c r="A138" s="15">
        <v>42385</v>
      </c>
      <c r="B138" s="35" t="s">
        <v>76</v>
      </c>
      <c r="C138" s="31" t="s">
        <v>17</v>
      </c>
      <c r="D138" s="36" t="s">
        <v>20</v>
      </c>
      <c r="F138" s="41">
        <v>5000</v>
      </c>
      <c r="G138" s="19">
        <f t="shared" si="1"/>
        <v>-1502493.75</v>
      </c>
      <c r="H138" s="33" t="s">
        <v>21</v>
      </c>
      <c r="I138" s="26" t="s">
        <v>77</v>
      </c>
      <c r="J138" s="36" t="s">
        <v>1098</v>
      </c>
      <c r="K138" s="17" t="s">
        <v>377</v>
      </c>
      <c r="L138" s="122" t="s">
        <v>3817</v>
      </c>
      <c r="M138" s="31">
        <v>128</v>
      </c>
    </row>
    <row r="139" spans="1:13" ht="16.5" customHeight="1" x14ac:dyDescent="0.3">
      <c r="A139" s="15">
        <v>42385</v>
      </c>
      <c r="B139" s="35" t="s">
        <v>79</v>
      </c>
      <c r="C139" s="28" t="s">
        <v>12</v>
      </c>
      <c r="D139" s="36" t="s">
        <v>20</v>
      </c>
      <c r="F139" s="41">
        <v>3750</v>
      </c>
      <c r="G139" s="19">
        <f t="shared" si="1"/>
        <v>-1506243.75</v>
      </c>
      <c r="H139" s="33" t="s">
        <v>21</v>
      </c>
      <c r="I139" s="26" t="s">
        <v>61</v>
      </c>
      <c r="J139" s="36" t="s">
        <v>1098</v>
      </c>
      <c r="K139" s="17" t="s">
        <v>377</v>
      </c>
      <c r="L139" s="122" t="s">
        <v>3818</v>
      </c>
      <c r="M139" s="26">
        <v>129</v>
      </c>
    </row>
    <row r="140" spans="1:13" s="31" customFormat="1" x14ac:dyDescent="0.3">
      <c r="A140" s="15">
        <v>42385</v>
      </c>
      <c r="B140" s="50" t="s">
        <v>1813</v>
      </c>
      <c r="C140" s="31" t="s">
        <v>12</v>
      </c>
      <c r="D140" s="31" t="s">
        <v>18</v>
      </c>
      <c r="E140" s="40"/>
      <c r="F140" s="129">
        <v>4500</v>
      </c>
      <c r="G140" s="19">
        <f t="shared" si="1"/>
        <v>-1510743.75</v>
      </c>
      <c r="H140" s="31" t="s">
        <v>23</v>
      </c>
      <c r="I140" s="130" t="s">
        <v>1787</v>
      </c>
      <c r="J140" s="36" t="s">
        <v>1098</v>
      </c>
      <c r="K140" s="31" t="s">
        <v>377</v>
      </c>
      <c r="L140" s="124" t="s">
        <v>2600</v>
      </c>
      <c r="M140" s="26">
        <v>130</v>
      </c>
    </row>
    <row r="141" spans="1:13" ht="16.5" customHeight="1" x14ac:dyDescent="0.3">
      <c r="A141" s="15">
        <v>42386</v>
      </c>
      <c r="B141" s="35" t="s">
        <v>3814</v>
      </c>
      <c r="C141" s="31" t="s">
        <v>17</v>
      </c>
      <c r="D141" s="36" t="s">
        <v>20</v>
      </c>
      <c r="F141" s="41">
        <v>165000</v>
      </c>
      <c r="G141" s="19">
        <f t="shared" ref="G141:G204" si="2">+G140+E141-F141</f>
        <v>-1675743.75</v>
      </c>
      <c r="H141" s="33" t="s">
        <v>21</v>
      </c>
      <c r="I141" s="26" t="s">
        <v>78</v>
      </c>
      <c r="J141" s="36" t="s">
        <v>1098</v>
      </c>
      <c r="K141" s="17" t="s">
        <v>377</v>
      </c>
      <c r="L141" s="26" t="s">
        <v>1824</v>
      </c>
      <c r="M141" s="26">
        <v>131</v>
      </c>
    </row>
    <row r="142" spans="1:13" ht="16.5" customHeight="1" x14ac:dyDescent="0.3">
      <c r="A142" s="15">
        <v>42386</v>
      </c>
      <c r="B142" s="35" t="s">
        <v>76</v>
      </c>
      <c r="C142" s="31" t="s">
        <v>17</v>
      </c>
      <c r="D142" s="36" t="s">
        <v>20</v>
      </c>
      <c r="F142" s="41">
        <v>5000</v>
      </c>
      <c r="G142" s="19">
        <f t="shared" si="2"/>
        <v>-1680743.75</v>
      </c>
      <c r="H142" s="33" t="s">
        <v>21</v>
      </c>
      <c r="I142" s="26" t="s">
        <v>77</v>
      </c>
      <c r="J142" s="36" t="s">
        <v>1098</v>
      </c>
      <c r="K142" s="17" t="s">
        <v>377</v>
      </c>
      <c r="L142" s="122" t="s">
        <v>3817</v>
      </c>
      <c r="M142" s="26">
        <v>132</v>
      </c>
    </row>
    <row r="143" spans="1:13" ht="16.5" customHeight="1" x14ac:dyDescent="0.3">
      <c r="A143" s="15">
        <v>42386</v>
      </c>
      <c r="B143" s="35" t="s">
        <v>114</v>
      </c>
      <c r="C143" s="28" t="s">
        <v>12</v>
      </c>
      <c r="D143" s="36" t="s">
        <v>20</v>
      </c>
      <c r="F143" s="41">
        <v>7000</v>
      </c>
      <c r="G143" s="19">
        <f t="shared" si="2"/>
        <v>-1687743.75</v>
      </c>
      <c r="H143" s="33" t="s">
        <v>21</v>
      </c>
      <c r="I143" s="26" t="s">
        <v>61</v>
      </c>
      <c r="J143" s="36" t="s">
        <v>1098</v>
      </c>
      <c r="K143" s="17" t="s">
        <v>377</v>
      </c>
      <c r="L143" s="122" t="s">
        <v>3818</v>
      </c>
      <c r="M143" s="26">
        <v>133</v>
      </c>
    </row>
    <row r="144" spans="1:13" ht="16.5" customHeight="1" x14ac:dyDescent="0.25">
      <c r="A144" s="15">
        <v>42386</v>
      </c>
      <c r="B144" s="35" t="s">
        <v>115</v>
      </c>
      <c r="C144" s="27" t="s">
        <v>1786</v>
      </c>
      <c r="D144" s="36" t="s">
        <v>10</v>
      </c>
      <c r="F144" s="41">
        <v>100000</v>
      </c>
      <c r="G144" s="19">
        <f t="shared" si="2"/>
        <v>-1787743.75</v>
      </c>
      <c r="H144" s="33" t="s">
        <v>14</v>
      </c>
      <c r="I144" s="26" t="s">
        <v>116</v>
      </c>
      <c r="J144" s="36" t="s">
        <v>1098</v>
      </c>
      <c r="K144" s="17" t="s">
        <v>377</v>
      </c>
      <c r="L144" s="26" t="s">
        <v>1824</v>
      </c>
      <c r="M144" s="26">
        <v>134</v>
      </c>
    </row>
    <row r="145" spans="1:13" ht="16.5" customHeight="1" x14ac:dyDescent="0.25">
      <c r="A145" s="15">
        <v>42386</v>
      </c>
      <c r="B145" s="35" t="s">
        <v>117</v>
      </c>
      <c r="C145" s="31" t="s">
        <v>17</v>
      </c>
      <c r="D145" s="36" t="s">
        <v>20</v>
      </c>
      <c r="F145" s="41">
        <v>38500</v>
      </c>
      <c r="G145" s="19">
        <f t="shared" si="2"/>
        <v>-1826243.75</v>
      </c>
      <c r="H145" s="33" t="s">
        <v>14</v>
      </c>
      <c r="I145" s="26" t="s">
        <v>116</v>
      </c>
      <c r="J145" s="36" t="s">
        <v>1098</v>
      </c>
      <c r="K145" s="17" t="s">
        <v>377</v>
      </c>
      <c r="L145" s="26" t="s">
        <v>1824</v>
      </c>
      <c r="M145" s="31">
        <v>135</v>
      </c>
    </row>
    <row r="146" spans="1:13" ht="16.5" customHeight="1" x14ac:dyDescent="0.3">
      <c r="A146" s="15">
        <v>42386</v>
      </c>
      <c r="B146" s="35" t="s">
        <v>118</v>
      </c>
      <c r="C146" s="28" t="s">
        <v>12</v>
      </c>
      <c r="D146" s="36" t="s">
        <v>13</v>
      </c>
      <c r="F146" s="41">
        <v>5000</v>
      </c>
      <c r="G146" s="19">
        <f t="shared" si="2"/>
        <v>-1831243.75</v>
      </c>
      <c r="H146" s="33" t="s">
        <v>26</v>
      </c>
      <c r="I146" s="26" t="s">
        <v>55</v>
      </c>
      <c r="J146" s="36" t="s">
        <v>1098</v>
      </c>
      <c r="K146" s="17" t="s">
        <v>377</v>
      </c>
      <c r="L146" s="122" t="s">
        <v>3819</v>
      </c>
      <c r="M146" s="31">
        <v>136</v>
      </c>
    </row>
    <row r="147" spans="1:13" s="31" customFormat="1" x14ac:dyDescent="0.3">
      <c r="A147" s="15">
        <v>42386</v>
      </c>
      <c r="B147" s="50" t="s">
        <v>1814</v>
      </c>
      <c r="C147" s="31" t="s">
        <v>12</v>
      </c>
      <c r="D147" s="31" t="s">
        <v>18</v>
      </c>
      <c r="E147" s="40"/>
      <c r="F147" s="129">
        <v>3000</v>
      </c>
      <c r="G147" s="19">
        <f t="shared" si="2"/>
        <v>-1834243.75</v>
      </c>
      <c r="H147" s="31" t="s">
        <v>23</v>
      </c>
      <c r="I147" s="130" t="s">
        <v>1787</v>
      </c>
      <c r="J147" s="36" t="s">
        <v>1098</v>
      </c>
      <c r="K147" s="31" t="s">
        <v>377</v>
      </c>
      <c r="L147" s="124" t="s">
        <v>2600</v>
      </c>
      <c r="M147" s="26">
        <v>137</v>
      </c>
    </row>
    <row r="148" spans="1:13" ht="16.5" customHeight="1" x14ac:dyDescent="0.3">
      <c r="A148" s="15">
        <v>42387</v>
      </c>
      <c r="B148" s="35" t="s">
        <v>86</v>
      </c>
      <c r="C148" s="28" t="s">
        <v>12</v>
      </c>
      <c r="D148" s="36" t="s">
        <v>13</v>
      </c>
      <c r="F148" s="41">
        <v>15000</v>
      </c>
      <c r="G148" s="19">
        <f t="shared" si="2"/>
        <v>-1849243.75</v>
      </c>
      <c r="H148" s="33" t="s">
        <v>14</v>
      </c>
      <c r="I148" s="26" t="s">
        <v>55</v>
      </c>
      <c r="J148" s="36" t="s">
        <v>1098</v>
      </c>
      <c r="K148" s="17" t="s">
        <v>377</v>
      </c>
      <c r="L148" s="122" t="s">
        <v>3819</v>
      </c>
      <c r="M148" s="26">
        <v>138</v>
      </c>
    </row>
    <row r="149" spans="1:13" ht="16.5" customHeight="1" x14ac:dyDescent="0.3">
      <c r="A149" s="15">
        <v>42387</v>
      </c>
      <c r="B149" s="35" t="s">
        <v>119</v>
      </c>
      <c r="C149" s="28" t="s">
        <v>12</v>
      </c>
      <c r="D149" s="36" t="s">
        <v>20</v>
      </c>
      <c r="F149" s="41">
        <v>25000</v>
      </c>
      <c r="G149" s="19">
        <f t="shared" si="2"/>
        <v>-1874243.75</v>
      </c>
      <c r="H149" s="33" t="s">
        <v>14</v>
      </c>
      <c r="I149" s="26" t="s">
        <v>120</v>
      </c>
      <c r="J149" s="36" t="s">
        <v>1098</v>
      </c>
      <c r="K149" s="17" t="s">
        <v>377</v>
      </c>
      <c r="L149" s="26" t="s">
        <v>1824</v>
      </c>
      <c r="M149" s="26">
        <v>139</v>
      </c>
    </row>
    <row r="150" spans="1:13" ht="16.5" customHeight="1" x14ac:dyDescent="0.25">
      <c r="A150" s="15">
        <v>42387</v>
      </c>
      <c r="B150" s="35" t="s">
        <v>3815</v>
      </c>
      <c r="C150" s="31" t="s">
        <v>17</v>
      </c>
      <c r="D150" s="36" t="s">
        <v>20</v>
      </c>
      <c r="F150" s="41">
        <v>25000</v>
      </c>
      <c r="G150" s="19">
        <f t="shared" si="2"/>
        <v>-1899243.75</v>
      </c>
      <c r="H150" s="33" t="s">
        <v>14</v>
      </c>
      <c r="I150" s="26" t="s">
        <v>116</v>
      </c>
      <c r="J150" s="36" t="s">
        <v>1098</v>
      </c>
      <c r="K150" s="17" t="s">
        <v>377</v>
      </c>
      <c r="L150" s="26" t="s">
        <v>1824</v>
      </c>
      <c r="M150" s="26">
        <v>140</v>
      </c>
    </row>
    <row r="151" spans="1:13" ht="16.5" customHeight="1" x14ac:dyDescent="0.3">
      <c r="A151" s="15">
        <v>42387</v>
      </c>
      <c r="B151" s="35" t="s">
        <v>118</v>
      </c>
      <c r="C151" s="28" t="s">
        <v>12</v>
      </c>
      <c r="D151" s="36" t="s">
        <v>13</v>
      </c>
      <c r="F151" s="41">
        <v>5000</v>
      </c>
      <c r="G151" s="19">
        <f t="shared" si="2"/>
        <v>-1904243.75</v>
      </c>
      <c r="H151" s="33" t="s">
        <v>26</v>
      </c>
      <c r="I151" s="26" t="s">
        <v>55</v>
      </c>
      <c r="J151" s="36" t="s">
        <v>1098</v>
      </c>
      <c r="K151" s="17" t="s">
        <v>377</v>
      </c>
      <c r="L151" s="122" t="s">
        <v>3819</v>
      </c>
      <c r="M151" s="26">
        <v>141</v>
      </c>
    </row>
    <row r="152" spans="1:13" ht="16.5" customHeight="1" x14ac:dyDescent="0.3">
      <c r="A152" s="15">
        <v>42387</v>
      </c>
      <c r="B152" s="35" t="s">
        <v>19</v>
      </c>
      <c r="C152" s="28" t="s">
        <v>12</v>
      </c>
      <c r="D152" s="36" t="s">
        <v>20</v>
      </c>
      <c r="F152" s="41">
        <v>8500</v>
      </c>
      <c r="G152" s="19">
        <f t="shared" si="2"/>
        <v>-1912743.75</v>
      </c>
      <c r="H152" s="33" t="s">
        <v>14</v>
      </c>
      <c r="I152" s="26" t="s">
        <v>55</v>
      </c>
      <c r="J152" s="36" t="s">
        <v>1098</v>
      </c>
      <c r="K152" s="17" t="s">
        <v>377</v>
      </c>
      <c r="L152" s="122" t="s">
        <v>3819</v>
      </c>
      <c r="M152" s="26">
        <v>142</v>
      </c>
    </row>
    <row r="153" spans="1:13" ht="16.5" customHeight="1" x14ac:dyDescent="0.25">
      <c r="A153" s="15">
        <v>42387</v>
      </c>
      <c r="B153" s="35" t="s">
        <v>111</v>
      </c>
      <c r="C153" s="31" t="s">
        <v>27</v>
      </c>
      <c r="D153" s="28" t="s">
        <v>10</v>
      </c>
      <c r="F153" s="41">
        <v>19600</v>
      </c>
      <c r="G153" s="19">
        <f t="shared" si="2"/>
        <v>-1932343.75</v>
      </c>
      <c r="H153" s="33" t="s">
        <v>26</v>
      </c>
      <c r="I153" s="26" t="s">
        <v>112</v>
      </c>
      <c r="J153" s="36" t="s">
        <v>1098</v>
      </c>
      <c r="K153" s="17" t="s">
        <v>377</v>
      </c>
      <c r="L153" s="26" t="s">
        <v>1824</v>
      </c>
      <c r="M153" s="31">
        <v>143</v>
      </c>
    </row>
    <row r="154" spans="1:13" ht="16.5" customHeight="1" x14ac:dyDescent="0.3">
      <c r="A154" s="15">
        <v>42387</v>
      </c>
      <c r="B154" s="35" t="s">
        <v>118</v>
      </c>
      <c r="C154" s="28" t="s">
        <v>12</v>
      </c>
      <c r="D154" s="36" t="s">
        <v>13</v>
      </c>
      <c r="F154" s="41">
        <v>2000</v>
      </c>
      <c r="G154" s="19">
        <f t="shared" si="2"/>
        <v>-1934343.75</v>
      </c>
      <c r="H154" s="33" t="s">
        <v>26</v>
      </c>
      <c r="I154" s="26" t="s">
        <v>55</v>
      </c>
      <c r="J154" s="36" t="s">
        <v>1098</v>
      </c>
      <c r="K154" s="17" t="s">
        <v>377</v>
      </c>
      <c r="L154" s="122" t="s">
        <v>3819</v>
      </c>
      <c r="M154" s="31">
        <v>144</v>
      </c>
    </row>
    <row r="155" spans="1:13" ht="16.5" customHeight="1" x14ac:dyDescent="0.3">
      <c r="A155" s="15">
        <v>42387</v>
      </c>
      <c r="B155" s="35" t="s">
        <v>121</v>
      </c>
      <c r="C155" s="31" t="s">
        <v>12</v>
      </c>
      <c r="D155" s="31" t="s">
        <v>18</v>
      </c>
      <c r="F155" s="41">
        <v>5000</v>
      </c>
      <c r="G155" s="19">
        <f t="shared" si="2"/>
        <v>-1939343.75</v>
      </c>
      <c r="H155" s="33" t="s">
        <v>31</v>
      </c>
      <c r="I155" s="26" t="s">
        <v>64</v>
      </c>
      <c r="J155" s="36" t="s">
        <v>1098</v>
      </c>
      <c r="K155" s="17" t="s">
        <v>377</v>
      </c>
      <c r="L155" s="123" t="s">
        <v>3821</v>
      </c>
      <c r="M155" s="26">
        <v>145</v>
      </c>
    </row>
    <row r="156" spans="1:13" ht="16.5" customHeight="1" x14ac:dyDescent="0.25">
      <c r="A156" s="15">
        <v>42387</v>
      </c>
      <c r="B156" s="35" t="s">
        <v>122</v>
      </c>
      <c r="C156" s="36" t="s">
        <v>1153</v>
      </c>
      <c r="D156" s="31" t="s">
        <v>18</v>
      </c>
      <c r="F156" s="41">
        <v>5000</v>
      </c>
      <c r="G156" s="19">
        <f t="shared" si="2"/>
        <v>-1944343.75</v>
      </c>
      <c r="H156" s="33" t="s">
        <v>31</v>
      </c>
      <c r="I156" s="26" t="s">
        <v>123</v>
      </c>
      <c r="J156" s="36" t="s">
        <v>1098</v>
      </c>
      <c r="K156" s="17" t="s">
        <v>377</v>
      </c>
      <c r="L156" s="26" t="s">
        <v>1824</v>
      </c>
      <c r="M156" s="26">
        <v>146</v>
      </c>
    </row>
    <row r="157" spans="1:13" ht="16.5" customHeight="1" x14ac:dyDescent="0.3">
      <c r="A157" s="15">
        <v>42387</v>
      </c>
      <c r="B157" s="35" t="s">
        <v>110</v>
      </c>
      <c r="C157" s="31" t="s">
        <v>12</v>
      </c>
      <c r="D157" s="31" t="s">
        <v>18</v>
      </c>
      <c r="F157" s="41">
        <v>2000</v>
      </c>
      <c r="G157" s="19">
        <f t="shared" si="2"/>
        <v>-1946343.75</v>
      </c>
      <c r="H157" s="33" t="s">
        <v>31</v>
      </c>
      <c r="I157" s="26" t="s">
        <v>64</v>
      </c>
      <c r="J157" s="36" t="s">
        <v>1098</v>
      </c>
      <c r="K157" s="17" t="s">
        <v>377</v>
      </c>
      <c r="L157" s="123" t="s">
        <v>3821</v>
      </c>
      <c r="M157" s="26">
        <v>147</v>
      </c>
    </row>
    <row r="158" spans="1:13" ht="16.5" customHeight="1" x14ac:dyDescent="0.3">
      <c r="A158" s="15">
        <v>42387</v>
      </c>
      <c r="B158" s="35" t="s">
        <v>124</v>
      </c>
      <c r="C158" s="28" t="s">
        <v>12</v>
      </c>
      <c r="D158" s="36" t="s">
        <v>20</v>
      </c>
      <c r="F158" s="41">
        <v>4500</v>
      </c>
      <c r="G158" s="19">
        <f t="shared" si="2"/>
        <v>-1950843.75</v>
      </c>
      <c r="H158" s="33" t="s">
        <v>21</v>
      </c>
      <c r="I158" s="26" t="s">
        <v>61</v>
      </c>
      <c r="J158" s="36" t="s">
        <v>1098</v>
      </c>
      <c r="K158" s="17" t="s">
        <v>377</v>
      </c>
      <c r="L158" s="122" t="s">
        <v>3818</v>
      </c>
      <c r="M158" s="26">
        <v>148</v>
      </c>
    </row>
    <row r="159" spans="1:13" ht="16.5" customHeight="1" x14ac:dyDescent="0.3">
      <c r="A159" s="15">
        <v>42387</v>
      </c>
      <c r="B159" s="35" t="s">
        <v>125</v>
      </c>
      <c r="C159" s="28" t="s">
        <v>12</v>
      </c>
      <c r="D159" s="36" t="s">
        <v>20</v>
      </c>
      <c r="F159" s="41">
        <v>6000</v>
      </c>
      <c r="G159" s="19">
        <f t="shared" si="2"/>
        <v>-1956843.75</v>
      </c>
      <c r="H159" s="33" t="s">
        <v>21</v>
      </c>
      <c r="I159" s="26" t="s">
        <v>61</v>
      </c>
      <c r="J159" s="36" t="s">
        <v>1098</v>
      </c>
      <c r="K159" s="17" t="s">
        <v>377</v>
      </c>
      <c r="L159" s="122" t="s">
        <v>3818</v>
      </c>
      <c r="M159" s="26">
        <v>149</v>
      </c>
    </row>
    <row r="160" spans="1:13" ht="16.5" customHeight="1" x14ac:dyDescent="0.3">
      <c r="A160" s="15">
        <v>42387</v>
      </c>
      <c r="B160" s="35" t="s">
        <v>124</v>
      </c>
      <c r="C160" s="28" t="s">
        <v>12</v>
      </c>
      <c r="D160" s="36" t="s">
        <v>20</v>
      </c>
      <c r="F160" s="41">
        <v>4500</v>
      </c>
      <c r="G160" s="19">
        <f t="shared" si="2"/>
        <v>-1961343.75</v>
      </c>
      <c r="H160" s="33" t="s">
        <v>21</v>
      </c>
      <c r="I160" s="26" t="s">
        <v>61</v>
      </c>
      <c r="J160" s="36" t="s">
        <v>1098</v>
      </c>
      <c r="K160" s="17" t="s">
        <v>377</v>
      </c>
      <c r="L160" s="122" t="s">
        <v>3818</v>
      </c>
      <c r="M160" s="26">
        <v>150</v>
      </c>
    </row>
    <row r="161" spans="1:13" s="31" customFormat="1" x14ac:dyDescent="0.3">
      <c r="A161" s="15">
        <v>42387</v>
      </c>
      <c r="B161" s="50" t="s">
        <v>1815</v>
      </c>
      <c r="C161" s="31" t="s">
        <v>12</v>
      </c>
      <c r="D161" s="31" t="s">
        <v>18</v>
      </c>
      <c r="E161" s="40"/>
      <c r="F161" s="129">
        <v>5500</v>
      </c>
      <c r="G161" s="19">
        <f t="shared" si="2"/>
        <v>-1966843.75</v>
      </c>
      <c r="H161" s="31" t="s">
        <v>23</v>
      </c>
      <c r="I161" s="130" t="s">
        <v>1787</v>
      </c>
      <c r="J161" s="36" t="s">
        <v>1098</v>
      </c>
      <c r="K161" s="31" t="s">
        <v>377</v>
      </c>
      <c r="L161" s="124" t="s">
        <v>2600</v>
      </c>
      <c r="M161" s="31">
        <v>151</v>
      </c>
    </row>
    <row r="162" spans="1:13" s="31" customFormat="1" x14ac:dyDescent="0.3">
      <c r="A162" s="15">
        <v>42387</v>
      </c>
      <c r="B162" s="50" t="s">
        <v>873</v>
      </c>
      <c r="C162" s="31" t="s">
        <v>24</v>
      </c>
      <c r="D162" s="31" t="s">
        <v>10</v>
      </c>
      <c r="E162" s="40"/>
      <c r="F162" s="129">
        <v>2500</v>
      </c>
      <c r="G162" s="19">
        <f t="shared" si="2"/>
        <v>-1969343.75</v>
      </c>
      <c r="H162" s="31" t="s">
        <v>23</v>
      </c>
      <c r="I162" s="130" t="s">
        <v>1816</v>
      </c>
      <c r="J162" s="36" t="s">
        <v>1098</v>
      </c>
      <c r="K162" s="31" t="s">
        <v>377</v>
      </c>
      <c r="L162" s="31" t="s">
        <v>1824</v>
      </c>
      <c r="M162" s="31">
        <v>152</v>
      </c>
    </row>
    <row r="163" spans="1:13" ht="16.5" customHeight="1" x14ac:dyDescent="0.3">
      <c r="A163" s="15">
        <v>42388</v>
      </c>
      <c r="B163" s="35" t="s">
        <v>126</v>
      </c>
      <c r="C163" s="28" t="s">
        <v>12</v>
      </c>
      <c r="D163" s="36" t="s">
        <v>20</v>
      </c>
      <c r="F163" s="41">
        <v>5000</v>
      </c>
      <c r="G163" s="19">
        <f t="shared" si="2"/>
        <v>-1974343.75</v>
      </c>
      <c r="H163" s="33" t="s">
        <v>21</v>
      </c>
      <c r="I163" s="26" t="s">
        <v>61</v>
      </c>
      <c r="J163" s="36" t="s">
        <v>1098</v>
      </c>
      <c r="K163" s="17" t="s">
        <v>377</v>
      </c>
      <c r="L163" s="122" t="s">
        <v>3818</v>
      </c>
      <c r="M163" s="26">
        <v>153</v>
      </c>
    </row>
    <row r="164" spans="1:13" ht="16.5" customHeight="1" x14ac:dyDescent="0.3">
      <c r="A164" s="15">
        <v>42388</v>
      </c>
      <c r="B164" s="50" t="s">
        <v>3811</v>
      </c>
      <c r="C164" s="31" t="s">
        <v>12</v>
      </c>
      <c r="D164" s="31" t="s">
        <v>18</v>
      </c>
      <c r="F164" s="41">
        <v>4000</v>
      </c>
      <c r="G164" s="19">
        <f t="shared" si="2"/>
        <v>-1978343.75</v>
      </c>
      <c r="H164" s="33" t="s">
        <v>31</v>
      </c>
      <c r="I164" s="26" t="s">
        <v>64</v>
      </c>
      <c r="J164" s="36" t="s">
        <v>1098</v>
      </c>
      <c r="K164" s="17" t="s">
        <v>377</v>
      </c>
      <c r="L164" s="123" t="s">
        <v>3821</v>
      </c>
      <c r="M164" s="26">
        <v>154</v>
      </c>
    </row>
    <row r="165" spans="1:13" ht="16.5" customHeight="1" x14ac:dyDescent="0.3">
      <c r="A165" s="15">
        <v>42388</v>
      </c>
      <c r="B165" s="35" t="s">
        <v>127</v>
      </c>
      <c r="C165" s="31" t="s">
        <v>12</v>
      </c>
      <c r="D165" s="31" t="s">
        <v>18</v>
      </c>
      <c r="F165" s="41">
        <v>2000</v>
      </c>
      <c r="G165" s="19">
        <f t="shared" si="2"/>
        <v>-1980343.75</v>
      </c>
      <c r="H165" s="33" t="s">
        <v>31</v>
      </c>
      <c r="I165" s="26" t="s">
        <v>64</v>
      </c>
      <c r="J165" s="36" t="s">
        <v>1098</v>
      </c>
      <c r="K165" s="17" t="s">
        <v>377</v>
      </c>
      <c r="L165" s="123" t="s">
        <v>3821</v>
      </c>
      <c r="M165" s="26">
        <v>155</v>
      </c>
    </row>
    <row r="166" spans="1:13" ht="16.5" customHeight="1" x14ac:dyDescent="0.3">
      <c r="A166" s="15">
        <v>42388</v>
      </c>
      <c r="B166" s="35" t="s">
        <v>128</v>
      </c>
      <c r="C166" s="31" t="s">
        <v>12</v>
      </c>
      <c r="D166" s="31" t="s">
        <v>18</v>
      </c>
      <c r="F166" s="41">
        <v>3000</v>
      </c>
      <c r="G166" s="19">
        <f t="shared" si="2"/>
        <v>-1983343.75</v>
      </c>
      <c r="H166" s="33" t="s">
        <v>31</v>
      </c>
      <c r="I166" s="26" t="s">
        <v>64</v>
      </c>
      <c r="J166" s="36" t="s">
        <v>1098</v>
      </c>
      <c r="K166" s="17" t="s">
        <v>377</v>
      </c>
      <c r="L166" s="123" t="s">
        <v>3821</v>
      </c>
      <c r="M166" s="26">
        <v>156</v>
      </c>
    </row>
    <row r="167" spans="1:13" ht="16.5" customHeight="1" x14ac:dyDescent="0.25">
      <c r="A167" s="15">
        <v>42388</v>
      </c>
      <c r="B167" s="35" t="s">
        <v>129</v>
      </c>
      <c r="C167" s="26" t="s">
        <v>9</v>
      </c>
      <c r="D167" s="28" t="s">
        <v>10</v>
      </c>
      <c r="F167" s="41">
        <v>2378</v>
      </c>
      <c r="G167" s="19">
        <f t="shared" si="2"/>
        <v>-1985721.75</v>
      </c>
      <c r="H167" s="33" t="s">
        <v>11</v>
      </c>
      <c r="I167" s="26" t="s">
        <v>84</v>
      </c>
      <c r="J167" s="36" t="s">
        <v>1098</v>
      </c>
      <c r="K167" s="17" t="s">
        <v>377</v>
      </c>
      <c r="M167" s="26">
        <v>157</v>
      </c>
    </row>
    <row r="168" spans="1:13" ht="16.5" customHeight="1" x14ac:dyDescent="0.3">
      <c r="A168" s="15">
        <v>42388</v>
      </c>
      <c r="B168" s="35" t="s">
        <v>118</v>
      </c>
      <c r="C168" s="28" t="s">
        <v>12</v>
      </c>
      <c r="D168" s="36" t="s">
        <v>13</v>
      </c>
      <c r="F168" s="41">
        <v>3000</v>
      </c>
      <c r="G168" s="19">
        <f t="shared" si="2"/>
        <v>-1988721.75</v>
      </c>
      <c r="H168" s="33" t="s">
        <v>26</v>
      </c>
      <c r="I168" s="26" t="s">
        <v>55</v>
      </c>
      <c r="J168" s="36" t="s">
        <v>1098</v>
      </c>
      <c r="K168" s="17" t="s">
        <v>377</v>
      </c>
      <c r="L168" s="122" t="s">
        <v>3819</v>
      </c>
      <c r="M168" s="26">
        <v>158</v>
      </c>
    </row>
    <row r="169" spans="1:13" ht="16.5" customHeight="1" x14ac:dyDescent="0.25">
      <c r="A169" s="15">
        <v>42388</v>
      </c>
      <c r="B169" s="35" t="s">
        <v>130</v>
      </c>
      <c r="C169" s="31" t="s">
        <v>24</v>
      </c>
      <c r="D169" s="31" t="s">
        <v>10</v>
      </c>
      <c r="F169" s="41">
        <v>73400</v>
      </c>
      <c r="G169" s="19">
        <f t="shared" si="2"/>
        <v>-2062121.75</v>
      </c>
      <c r="H169" s="33" t="s">
        <v>26</v>
      </c>
      <c r="I169" s="26" t="s">
        <v>56</v>
      </c>
      <c r="J169" s="36" t="s">
        <v>1098</v>
      </c>
      <c r="K169" s="17" t="s">
        <v>377</v>
      </c>
      <c r="L169" s="26" t="s">
        <v>1824</v>
      </c>
      <c r="M169" s="31">
        <v>159</v>
      </c>
    </row>
    <row r="170" spans="1:13" s="31" customFormat="1" x14ac:dyDescent="0.3">
      <c r="A170" s="15">
        <v>42388</v>
      </c>
      <c r="B170" s="50" t="s">
        <v>1817</v>
      </c>
      <c r="C170" s="31" t="s">
        <v>12</v>
      </c>
      <c r="D170" s="31" t="s">
        <v>18</v>
      </c>
      <c r="E170" s="40"/>
      <c r="F170" s="129">
        <v>3000</v>
      </c>
      <c r="G170" s="19">
        <f t="shared" si="2"/>
        <v>-2065121.75</v>
      </c>
      <c r="H170" s="31" t="s">
        <v>23</v>
      </c>
      <c r="I170" s="130" t="s">
        <v>1787</v>
      </c>
      <c r="J170" s="36" t="s">
        <v>1098</v>
      </c>
      <c r="K170" s="31" t="s">
        <v>377</v>
      </c>
      <c r="L170" s="124" t="s">
        <v>2600</v>
      </c>
      <c r="M170" s="31">
        <v>160</v>
      </c>
    </row>
    <row r="171" spans="1:13" s="31" customFormat="1" x14ac:dyDescent="0.3">
      <c r="A171" s="15">
        <v>42388</v>
      </c>
      <c r="B171" s="50" t="s">
        <v>1818</v>
      </c>
      <c r="C171" s="27" t="s">
        <v>34</v>
      </c>
      <c r="D171" s="28" t="s">
        <v>821</v>
      </c>
      <c r="E171" s="40"/>
      <c r="F171" s="129">
        <v>20000</v>
      </c>
      <c r="G171" s="19">
        <f t="shared" si="2"/>
        <v>-2085121.75</v>
      </c>
      <c r="H171" s="31" t="s">
        <v>23</v>
      </c>
      <c r="I171" s="130" t="s">
        <v>1802</v>
      </c>
      <c r="J171" s="36" t="s">
        <v>1098</v>
      </c>
      <c r="K171" s="31" t="s">
        <v>377</v>
      </c>
      <c r="L171" s="31" t="s">
        <v>1824</v>
      </c>
      <c r="M171" s="26">
        <v>161</v>
      </c>
    </row>
    <row r="172" spans="1:13" ht="16.5" customHeight="1" x14ac:dyDescent="0.3">
      <c r="A172" s="15">
        <v>42389</v>
      </c>
      <c r="B172" s="35" t="s">
        <v>118</v>
      </c>
      <c r="C172" s="28" t="s">
        <v>12</v>
      </c>
      <c r="D172" s="36" t="s">
        <v>13</v>
      </c>
      <c r="F172" s="41">
        <v>3000</v>
      </c>
      <c r="G172" s="19">
        <f t="shared" si="2"/>
        <v>-2088121.75</v>
      </c>
      <c r="H172" s="33" t="s">
        <v>26</v>
      </c>
      <c r="I172" s="26" t="s">
        <v>55</v>
      </c>
      <c r="J172" s="36" t="s">
        <v>1098</v>
      </c>
      <c r="K172" s="17" t="s">
        <v>377</v>
      </c>
      <c r="L172" s="122" t="s">
        <v>3819</v>
      </c>
      <c r="M172" s="26">
        <v>162</v>
      </c>
    </row>
    <row r="173" spans="1:13" ht="16.5" customHeight="1" x14ac:dyDescent="0.25">
      <c r="A173" s="15">
        <v>42389</v>
      </c>
      <c r="B173" s="35" t="s">
        <v>131</v>
      </c>
      <c r="C173" s="31" t="s">
        <v>17</v>
      </c>
      <c r="D173" s="36" t="s">
        <v>20</v>
      </c>
      <c r="F173" s="41">
        <v>100000</v>
      </c>
      <c r="G173" s="19">
        <f t="shared" si="2"/>
        <v>-2188121.75</v>
      </c>
      <c r="H173" s="33" t="s">
        <v>14</v>
      </c>
      <c r="I173" s="26" t="s">
        <v>116</v>
      </c>
      <c r="J173" s="36" t="s">
        <v>1098</v>
      </c>
      <c r="K173" s="17" t="s">
        <v>377</v>
      </c>
      <c r="L173" s="26" t="s">
        <v>1824</v>
      </c>
      <c r="M173" s="26">
        <v>163</v>
      </c>
    </row>
    <row r="174" spans="1:13" ht="16.5" customHeight="1" x14ac:dyDescent="0.25">
      <c r="A174" s="15">
        <v>42389</v>
      </c>
      <c r="B174" s="35" t="s">
        <v>132</v>
      </c>
      <c r="C174" s="27" t="s">
        <v>36</v>
      </c>
      <c r="D174" s="28" t="s">
        <v>10</v>
      </c>
      <c r="F174" s="41">
        <v>19800</v>
      </c>
      <c r="G174" s="19">
        <f t="shared" si="2"/>
        <v>-2207921.75</v>
      </c>
      <c r="H174" s="33" t="s">
        <v>26</v>
      </c>
      <c r="I174" s="26" t="s">
        <v>56</v>
      </c>
      <c r="J174" s="36" t="s">
        <v>1098</v>
      </c>
      <c r="K174" s="17" t="s">
        <v>377</v>
      </c>
      <c r="L174" s="26" t="s">
        <v>1824</v>
      </c>
      <c r="M174" s="26">
        <v>164</v>
      </c>
    </row>
    <row r="175" spans="1:13" ht="16.5" customHeight="1" x14ac:dyDescent="0.25">
      <c r="A175" s="15">
        <v>42389</v>
      </c>
      <c r="B175" s="35" t="s">
        <v>133</v>
      </c>
      <c r="C175" s="28" t="s">
        <v>35</v>
      </c>
      <c r="D175" s="28" t="s">
        <v>10</v>
      </c>
      <c r="F175" s="41">
        <v>3400</v>
      </c>
      <c r="G175" s="19">
        <f t="shared" si="2"/>
        <v>-2211321.75</v>
      </c>
      <c r="H175" s="33" t="s">
        <v>14</v>
      </c>
      <c r="I175" s="26" t="s">
        <v>134</v>
      </c>
      <c r="J175" s="36" t="s">
        <v>1098</v>
      </c>
      <c r="K175" s="17" t="s">
        <v>377</v>
      </c>
      <c r="L175" s="26" t="s">
        <v>1824</v>
      </c>
      <c r="M175" s="26">
        <v>165</v>
      </c>
    </row>
    <row r="176" spans="1:13" ht="16.5" customHeight="1" x14ac:dyDescent="0.3">
      <c r="A176" s="15">
        <v>42389</v>
      </c>
      <c r="B176" s="35" t="s">
        <v>135</v>
      </c>
      <c r="C176" s="31" t="s">
        <v>12</v>
      </c>
      <c r="D176" s="31" t="s">
        <v>18</v>
      </c>
      <c r="F176" s="41">
        <v>2000</v>
      </c>
      <c r="G176" s="19">
        <f t="shared" si="2"/>
        <v>-2213321.75</v>
      </c>
      <c r="H176" s="33" t="s">
        <v>31</v>
      </c>
      <c r="I176" s="26" t="s">
        <v>64</v>
      </c>
      <c r="J176" s="36" t="s">
        <v>1098</v>
      </c>
      <c r="K176" s="17" t="s">
        <v>377</v>
      </c>
      <c r="L176" s="123" t="s">
        <v>3821</v>
      </c>
      <c r="M176" s="26">
        <v>166</v>
      </c>
    </row>
    <row r="177" spans="1:13" ht="16.5" customHeight="1" x14ac:dyDescent="0.25">
      <c r="A177" s="15">
        <v>42389</v>
      </c>
      <c r="B177" s="35" t="s">
        <v>136</v>
      </c>
      <c r="C177" s="36" t="s">
        <v>1153</v>
      </c>
      <c r="D177" s="31" t="s">
        <v>18</v>
      </c>
      <c r="F177" s="41">
        <v>5600</v>
      </c>
      <c r="G177" s="19">
        <f t="shared" si="2"/>
        <v>-2218921.75</v>
      </c>
      <c r="H177" s="33" t="s">
        <v>31</v>
      </c>
      <c r="I177" s="26" t="s">
        <v>123</v>
      </c>
      <c r="J177" s="36" t="s">
        <v>1098</v>
      </c>
      <c r="K177" s="17" t="s">
        <v>377</v>
      </c>
      <c r="L177" s="26" t="s">
        <v>1824</v>
      </c>
      <c r="M177" s="31">
        <v>167</v>
      </c>
    </row>
    <row r="178" spans="1:13" ht="16.5" customHeight="1" x14ac:dyDescent="0.3">
      <c r="A178" s="15">
        <v>42389</v>
      </c>
      <c r="B178" s="35" t="s">
        <v>137</v>
      </c>
      <c r="C178" s="28" t="s">
        <v>12</v>
      </c>
      <c r="D178" s="36" t="s">
        <v>20</v>
      </c>
      <c r="F178" s="41">
        <v>5000</v>
      </c>
      <c r="G178" s="19">
        <f t="shared" si="2"/>
        <v>-2223921.75</v>
      </c>
      <c r="H178" s="33" t="s">
        <v>21</v>
      </c>
      <c r="I178" s="26" t="s">
        <v>61</v>
      </c>
      <c r="J178" s="36" t="s">
        <v>1098</v>
      </c>
      <c r="K178" s="17" t="s">
        <v>377</v>
      </c>
      <c r="L178" s="122" t="s">
        <v>3818</v>
      </c>
      <c r="M178" s="31">
        <v>168</v>
      </c>
    </row>
    <row r="179" spans="1:13" s="31" customFormat="1" x14ac:dyDescent="0.3">
      <c r="A179" s="15">
        <v>42389</v>
      </c>
      <c r="B179" s="50" t="s">
        <v>1819</v>
      </c>
      <c r="C179" s="31" t="s">
        <v>12</v>
      </c>
      <c r="D179" s="31" t="s">
        <v>18</v>
      </c>
      <c r="E179" s="40"/>
      <c r="F179" s="129">
        <v>5000</v>
      </c>
      <c r="G179" s="19">
        <f t="shared" si="2"/>
        <v>-2228921.75</v>
      </c>
      <c r="H179" s="31" t="s">
        <v>23</v>
      </c>
      <c r="I179" s="130" t="s">
        <v>1787</v>
      </c>
      <c r="J179" s="36" t="s">
        <v>1098</v>
      </c>
      <c r="K179" s="31" t="s">
        <v>377</v>
      </c>
      <c r="L179" s="124" t="s">
        <v>2600</v>
      </c>
      <c r="M179" s="26">
        <v>169</v>
      </c>
    </row>
    <row r="180" spans="1:13" ht="16.5" customHeight="1" x14ac:dyDescent="0.3">
      <c r="A180" s="15">
        <v>42390</v>
      </c>
      <c r="B180" s="35" t="s">
        <v>138</v>
      </c>
      <c r="C180" s="28" t="s">
        <v>12</v>
      </c>
      <c r="D180" s="36" t="s">
        <v>20</v>
      </c>
      <c r="F180" s="41">
        <v>4000</v>
      </c>
      <c r="G180" s="19">
        <f t="shared" si="2"/>
        <v>-2232921.75</v>
      </c>
      <c r="H180" s="33" t="s">
        <v>21</v>
      </c>
      <c r="I180" s="26" t="s">
        <v>61</v>
      </c>
      <c r="J180" s="36" t="s">
        <v>1098</v>
      </c>
      <c r="K180" s="17" t="s">
        <v>377</v>
      </c>
      <c r="L180" s="122" t="s">
        <v>3818</v>
      </c>
      <c r="M180" s="26">
        <v>170</v>
      </c>
    </row>
    <row r="181" spans="1:13" ht="16.5" customHeight="1" x14ac:dyDescent="0.3">
      <c r="A181" s="15">
        <v>42390</v>
      </c>
      <c r="B181" s="35" t="s">
        <v>135</v>
      </c>
      <c r="C181" s="31" t="s">
        <v>12</v>
      </c>
      <c r="D181" s="31" t="s">
        <v>18</v>
      </c>
      <c r="F181" s="41">
        <v>2000</v>
      </c>
      <c r="G181" s="19">
        <f t="shared" si="2"/>
        <v>-2234921.75</v>
      </c>
      <c r="H181" s="33" t="s">
        <v>31</v>
      </c>
      <c r="I181" s="26" t="s">
        <v>64</v>
      </c>
      <c r="J181" s="36" t="s">
        <v>1098</v>
      </c>
      <c r="K181" s="17" t="s">
        <v>377</v>
      </c>
      <c r="L181" s="123" t="s">
        <v>3821</v>
      </c>
      <c r="M181" s="26">
        <v>171</v>
      </c>
    </row>
    <row r="182" spans="1:13" ht="16.5" customHeight="1" x14ac:dyDescent="0.25">
      <c r="A182" s="15">
        <v>42390</v>
      </c>
      <c r="B182" s="35" t="s">
        <v>32</v>
      </c>
      <c r="C182" s="28" t="s">
        <v>22</v>
      </c>
      <c r="D182" s="31" t="s">
        <v>18</v>
      </c>
      <c r="F182" s="41">
        <v>1000</v>
      </c>
      <c r="G182" s="19">
        <f t="shared" si="2"/>
        <v>-2235921.75</v>
      </c>
      <c r="H182" s="33" t="s">
        <v>31</v>
      </c>
      <c r="I182" s="26" t="s">
        <v>139</v>
      </c>
      <c r="J182" s="36" t="s">
        <v>1098</v>
      </c>
      <c r="K182" s="17" t="s">
        <v>377</v>
      </c>
      <c r="L182" s="26" t="s">
        <v>1824</v>
      </c>
      <c r="M182" s="26">
        <v>172</v>
      </c>
    </row>
    <row r="183" spans="1:13" ht="16.5" customHeight="1" x14ac:dyDescent="0.25">
      <c r="A183" s="15">
        <v>42390</v>
      </c>
      <c r="B183" s="35" t="s">
        <v>140</v>
      </c>
      <c r="C183" s="36" t="s">
        <v>1153</v>
      </c>
      <c r="D183" s="31" t="s">
        <v>18</v>
      </c>
      <c r="F183" s="41">
        <v>2000</v>
      </c>
      <c r="G183" s="19">
        <f t="shared" si="2"/>
        <v>-2237921.75</v>
      </c>
      <c r="H183" s="33" t="s">
        <v>31</v>
      </c>
      <c r="I183" s="26" t="s">
        <v>123</v>
      </c>
      <c r="J183" s="36" t="s">
        <v>1098</v>
      </c>
      <c r="K183" s="17" t="s">
        <v>377</v>
      </c>
      <c r="L183" s="26" t="s">
        <v>1824</v>
      </c>
      <c r="M183" s="26">
        <v>173</v>
      </c>
    </row>
    <row r="184" spans="1:13" ht="16.5" customHeight="1" x14ac:dyDescent="0.3">
      <c r="A184" s="15">
        <v>42390</v>
      </c>
      <c r="B184" s="35" t="s">
        <v>119</v>
      </c>
      <c r="C184" s="28" t="s">
        <v>12</v>
      </c>
      <c r="D184" s="36" t="s">
        <v>20</v>
      </c>
      <c r="F184" s="41">
        <v>25000</v>
      </c>
      <c r="G184" s="19">
        <f t="shared" si="2"/>
        <v>-2262921.75</v>
      </c>
      <c r="H184" s="33" t="s">
        <v>14</v>
      </c>
      <c r="I184" s="26" t="s">
        <v>120</v>
      </c>
      <c r="J184" s="36" t="s">
        <v>1098</v>
      </c>
      <c r="K184" s="17" t="s">
        <v>377</v>
      </c>
      <c r="L184" s="26" t="s">
        <v>1824</v>
      </c>
      <c r="M184" s="26">
        <v>174</v>
      </c>
    </row>
    <row r="185" spans="1:13" ht="16.5" customHeight="1" x14ac:dyDescent="0.3">
      <c r="A185" s="15">
        <v>42390</v>
      </c>
      <c r="B185" s="35" t="s">
        <v>118</v>
      </c>
      <c r="C185" s="28" t="s">
        <v>12</v>
      </c>
      <c r="D185" s="36" t="s">
        <v>13</v>
      </c>
      <c r="F185" s="41">
        <v>8000</v>
      </c>
      <c r="G185" s="19">
        <f t="shared" si="2"/>
        <v>-2270921.75</v>
      </c>
      <c r="H185" s="33" t="s">
        <v>26</v>
      </c>
      <c r="I185" s="26" t="s">
        <v>55</v>
      </c>
      <c r="J185" s="36" t="s">
        <v>1098</v>
      </c>
      <c r="K185" s="17" t="s">
        <v>377</v>
      </c>
      <c r="L185" s="122" t="s">
        <v>3819</v>
      </c>
      <c r="M185" s="31">
        <v>175</v>
      </c>
    </row>
    <row r="186" spans="1:13" ht="16.5" customHeight="1" x14ac:dyDescent="0.25">
      <c r="A186" s="15">
        <v>42390</v>
      </c>
      <c r="B186" s="35" t="s">
        <v>141</v>
      </c>
      <c r="C186" s="31" t="s">
        <v>1509</v>
      </c>
      <c r="D186" s="31" t="s">
        <v>18</v>
      </c>
      <c r="F186" s="41">
        <v>67300</v>
      </c>
      <c r="G186" s="19">
        <f t="shared" si="2"/>
        <v>-2338221.75</v>
      </c>
      <c r="H186" s="33" t="s">
        <v>14</v>
      </c>
      <c r="I186" s="26" t="s">
        <v>142</v>
      </c>
      <c r="J186" s="36" t="s">
        <v>1098</v>
      </c>
      <c r="K186" s="17" t="s">
        <v>377</v>
      </c>
      <c r="L186" s="26" t="s">
        <v>1824</v>
      </c>
      <c r="M186" s="31">
        <v>176</v>
      </c>
    </row>
    <row r="187" spans="1:13" ht="16.5" customHeight="1" x14ac:dyDescent="0.25">
      <c r="A187" s="15">
        <v>42390</v>
      </c>
      <c r="B187" s="35" t="s">
        <v>40</v>
      </c>
      <c r="C187" s="28" t="s">
        <v>17</v>
      </c>
      <c r="D187" s="28" t="s">
        <v>10</v>
      </c>
      <c r="F187" s="41">
        <v>5000</v>
      </c>
      <c r="G187" s="19">
        <f t="shared" si="2"/>
        <v>-2343221.75</v>
      </c>
      <c r="H187" s="33" t="s">
        <v>14</v>
      </c>
      <c r="I187" s="26" t="s">
        <v>134</v>
      </c>
      <c r="J187" s="36" t="s">
        <v>1098</v>
      </c>
      <c r="K187" s="17" t="s">
        <v>377</v>
      </c>
      <c r="L187" s="26" t="s">
        <v>1824</v>
      </c>
      <c r="M187" s="26">
        <v>177</v>
      </c>
    </row>
    <row r="188" spans="1:13" ht="16.5" customHeight="1" x14ac:dyDescent="0.3">
      <c r="A188" s="15">
        <v>42390</v>
      </c>
      <c r="B188" s="35" t="s">
        <v>143</v>
      </c>
      <c r="C188" s="28" t="s">
        <v>12</v>
      </c>
      <c r="D188" s="36" t="s">
        <v>20</v>
      </c>
      <c r="F188" s="41">
        <v>2000</v>
      </c>
      <c r="G188" s="19">
        <f t="shared" si="2"/>
        <v>-2345221.75</v>
      </c>
      <c r="H188" s="33" t="s">
        <v>102</v>
      </c>
      <c r="I188" s="26" t="s">
        <v>3076</v>
      </c>
      <c r="J188" s="36" t="s">
        <v>1098</v>
      </c>
      <c r="K188" s="17" t="s">
        <v>377</v>
      </c>
      <c r="L188" s="122" t="s">
        <v>3822</v>
      </c>
      <c r="M188" s="26">
        <v>178</v>
      </c>
    </row>
    <row r="189" spans="1:13" s="31" customFormat="1" x14ac:dyDescent="0.3">
      <c r="A189" s="15">
        <v>42390</v>
      </c>
      <c r="B189" s="52" t="s">
        <v>1820</v>
      </c>
      <c r="C189" s="31" t="s">
        <v>12</v>
      </c>
      <c r="D189" s="31" t="s">
        <v>18</v>
      </c>
      <c r="F189" s="129">
        <v>4000</v>
      </c>
      <c r="G189" s="19">
        <f t="shared" si="2"/>
        <v>-2349221.75</v>
      </c>
      <c r="H189" s="31" t="s">
        <v>23</v>
      </c>
      <c r="I189" s="130" t="s">
        <v>1787</v>
      </c>
      <c r="J189" s="36" t="s">
        <v>1098</v>
      </c>
      <c r="K189" s="31" t="s">
        <v>377</v>
      </c>
      <c r="L189" s="124" t="s">
        <v>2600</v>
      </c>
      <c r="M189" s="26">
        <v>179</v>
      </c>
    </row>
    <row r="190" spans="1:13" ht="16.5" customHeight="1" x14ac:dyDescent="0.3">
      <c r="A190" s="15">
        <v>42391</v>
      </c>
      <c r="B190" s="35" t="s">
        <v>144</v>
      </c>
      <c r="C190" s="28" t="s">
        <v>12</v>
      </c>
      <c r="D190" s="36" t="s">
        <v>20</v>
      </c>
      <c r="F190" s="41">
        <v>2000</v>
      </c>
      <c r="G190" s="19">
        <f t="shared" si="2"/>
        <v>-2351221.75</v>
      </c>
      <c r="H190" s="33" t="s">
        <v>102</v>
      </c>
      <c r="I190" s="26" t="s">
        <v>3076</v>
      </c>
      <c r="J190" s="36" t="s">
        <v>1098</v>
      </c>
      <c r="K190" s="17" t="s">
        <v>377</v>
      </c>
      <c r="L190" s="122" t="s">
        <v>3822</v>
      </c>
      <c r="M190" s="26">
        <v>180</v>
      </c>
    </row>
    <row r="191" spans="1:13" ht="16.5" customHeight="1" x14ac:dyDescent="0.3">
      <c r="A191" s="15">
        <v>42391</v>
      </c>
      <c r="B191" s="35" t="s">
        <v>118</v>
      </c>
      <c r="C191" s="28" t="s">
        <v>12</v>
      </c>
      <c r="D191" s="36" t="s">
        <v>13</v>
      </c>
      <c r="F191" s="41">
        <v>5000</v>
      </c>
      <c r="G191" s="19">
        <f t="shared" si="2"/>
        <v>-2356221.75</v>
      </c>
      <c r="H191" s="33" t="s">
        <v>26</v>
      </c>
      <c r="I191" s="26" t="s">
        <v>55</v>
      </c>
      <c r="J191" s="36" t="s">
        <v>1098</v>
      </c>
      <c r="K191" s="17" t="s">
        <v>377</v>
      </c>
      <c r="L191" s="122" t="s">
        <v>3819</v>
      </c>
      <c r="M191" s="26">
        <v>181</v>
      </c>
    </row>
    <row r="192" spans="1:13" ht="16.5" customHeight="1" x14ac:dyDescent="0.25">
      <c r="A192" s="15">
        <v>42391</v>
      </c>
      <c r="B192" s="35" t="s">
        <v>145</v>
      </c>
      <c r="C192" s="28" t="s">
        <v>3032</v>
      </c>
      <c r="D192" s="31" t="s">
        <v>10</v>
      </c>
      <c r="F192" s="41">
        <v>325000</v>
      </c>
      <c r="G192" s="19">
        <f t="shared" si="2"/>
        <v>-2681221.75</v>
      </c>
      <c r="H192" s="33" t="s">
        <v>26</v>
      </c>
      <c r="I192" s="26" t="s">
        <v>56</v>
      </c>
      <c r="J192" s="36" t="s">
        <v>1098</v>
      </c>
      <c r="K192" s="17" t="s">
        <v>377</v>
      </c>
      <c r="L192" s="26" t="s">
        <v>1824</v>
      </c>
      <c r="M192" s="26">
        <v>182</v>
      </c>
    </row>
    <row r="193" spans="1:13" ht="16.5" customHeight="1" x14ac:dyDescent="0.3">
      <c r="A193" s="15">
        <v>42391</v>
      </c>
      <c r="B193" s="35" t="s">
        <v>63</v>
      </c>
      <c r="C193" s="31" t="s">
        <v>12</v>
      </c>
      <c r="D193" s="31" t="s">
        <v>18</v>
      </c>
      <c r="F193" s="41">
        <v>3000</v>
      </c>
      <c r="G193" s="19">
        <f t="shared" si="2"/>
        <v>-2684221.75</v>
      </c>
      <c r="H193" s="33" t="s">
        <v>31</v>
      </c>
      <c r="I193" s="26" t="s">
        <v>64</v>
      </c>
      <c r="J193" s="36" t="s">
        <v>1098</v>
      </c>
      <c r="K193" s="17" t="s">
        <v>377</v>
      </c>
      <c r="L193" s="123" t="s">
        <v>3821</v>
      </c>
      <c r="M193" s="31">
        <v>183</v>
      </c>
    </row>
    <row r="194" spans="1:13" ht="16.5" customHeight="1" x14ac:dyDescent="0.3">
      <c r="A194" s="15">
        <v>42391</v>
      </c>
      <c r="B194" s="35" t="s">
        <v>146</v>
      </c>
      <c r="C194" s="31" t="s">
        <v>12</v>
      </c>
      <c r="D194" s="31" t="s">
        <v>18</v>
      </c>
      <c r="F194" s="41">
        <v>2500</v>
      </c>
      <c r="G194" s="19">
        <f t="shared" si="2"/>
        <v>-2686721.75</v>
      </c>
      <c r="H194" s="33" t="s">
        <v>31</v>
      </c>
      <c r="I194" s="26" t="s">
        <v>64</v>
      </c>
      <c r="J194" s="36" t="s">
        <v>1098</v>
      </c>
      <c r="K194" s="17" t="s">
        <v>377</v>
      </c>
      <c r="L194" s="123" t="s">
        <v>3821</v>
      </c>
      <c r="M194" s="31">
        <v>184</v>
      </c>
    </row>
    <row r="195" spans="1:13" ht="16.5" customHeight="1" x14ac:dyDescent="0.3">
      <c r="A195" s="15">
        <v>42391</v>
      </c>
      <c r="B195" s="35" t="s">
        <v>147</v>
      </c>
      <c r="C195" s="31" t="s">
        <v>12</v>
      </c>
      <c r="D195" s="31" t="s">
        <v>18</v>
      </c>
      <c r="F195" s="41">
        <v>2000</v>
      </c>
      <c r="G195" s="19">
        <f t="shared" si="2"/>
        <v>-2688721.75</v>
      </c>
      <c r="H195" s="33" t="s">
        <v>31</v>
      </c>
      <c r="I195" s="26" t="s">
        <v>64</v>
      </c>
      <c r="J195" s="36" t="s">
        <v>1098</v>
      </c>
      <c r="K195" s="17" t="s">
        <v>377</v>
      </c>
      <c r="L195" s="123" t="s">
        <v>3821</v>
      </c>
      <c r="M195" s="26">
        <v>185</v>
      </c>
    </row>
    <row r="196" spans="1:13" ht="16.5" customHeight="1" x14ac:dyDescent="0.25">
      <c r="A196" s="15">
        <v>42391</v>
      </c>
      <c r="B196" s="35" t="s">
        <v>32</v>
      </c>
      <c r="C196" s="28" t="s">
        <v>22</v>
      </c>
      <c r="D196" s="31" t="s">
        <v>18</v>
      </c>
      <c r="F196" s="41">
        <v>1000</v>
      </c>
      <c r="G196" s="19">
        <f t="shared" si="2"/>
        <v>-2689721.75</v>
      </c>
      <c r="H196" s="33" t="s">
        <v>31</v>
      </c>
      <c r="I196" s="26" t="s">
        <v>139</v>
      </c>
      <c r="J196" s="36" t="s">
        <v>1098</v>
      </c>
      <c r="K196" s="17" t="s">
        <v>377</v>
      </c>
      <c r="L196" s="26" t="s">
        <v>1824</v>
      </c>
      <c r="M196" s="26">
        <v>186</v>
      </c>
    </row>
    <row r="197" spans="1:13" ht="16.5" customHeight="1" x14ac:dyDescent="0.25">
      <c r="A197" s="15">
        <v>42391</v>
      </c>
      <c r="B197" s="35" t="s">
        <v>39</v>
      </c>
      <c r="C197" s="31" t="s">
        <v>17</v>
      </c>
      <c r="D197" s="31" t="s">
        <v>18</v>
      </c>
      <c r="F197" s="41">
        <v>15000</v>
      </c>
      <c r="G197" s="19">
        <f t="shared" si="2"/>
        <v>-2704721.75</v>
      </c>
      <c r="H197" s="33" t="s">
        <v>31</v>
      </c>
      <c r="I197" s="26" t="s">
        <v>148</v>
      </c>
      <c r="J197" s="36" t="s">
        <v>1098</v>
      </c>
      <c r="K197" s="17" t="s">
        <v>377</v>
      </c>
      <c r="L197" s="26" t="s">
        <v>1824</v>
      </c>
      <c r="M197" s="26">
        <v>187</v>
      </c>
    </row>
    <row r="198" spans="1:13" ht="16.5" customHeight="1" x14ac:dyDescent="0.3">
      <c r="A198" s="15">
        <v>42391</v>
      </c>
      <c r="B198" s="35" t="s">
        <v>149</v>
      </c>
      <c r="C198" s="28" t="s">
        <v>12</v>
      </c>
      <c r="D198" s="36" t="s">
        <v>20</v>
      </c>
      <c r="F198" s="41">
        <v>3000</v>
      </c>
      <c r="G198" s="19">
        <f t="shared" si="2"/>
        <v>-2707721.75</v>
      </c>
      <c r="H198" s="33" t="s">
        <v>21</v>
      </c>
      <c r="I198" s="26" t="s">
        <v>61</v>
      </c>
      <c r="J198" s="36" t="s">
        <v>1098</v>
      </c>
      <c r="K198" s="17" t="s">
        <v>377</v>
      </c>
      <c r="L198" s="122" t="s">
        <v>3818</v>
      </c>
      <c r="M198" s="26">
        <v>188</v>
      </c>
    </row>
    <row r="199" spans="1:13" ht="16.5" customHeight="1" x14ac:dyDescent="0.25">
      <c r="A199" s="15">
        <v>42392</v>
      </c>
      <c r="B199" s="35" t="s">
        <v>2534</v>
      </c>
      <c r="C199" s="36" t="s">
        <v>1153</v>
      </c>
      <c r="D199" s="36" t="s">
        <v>20</v>
      </c>
      <c r="F199" s="41">
        <v>7000</v>
      </c>
      <c r="G199" s="19">
        <f t="shared" si="2"/>
        <v>-2714721.75</v>
      </c>
      <c r="H199" s="33" t="s">
        <v>21</v>
      </c>
      <c r="I199" s="26" t="s">
        <v>104</v>
      </c>
      <c r="J199" s="36" t="s">
        <v>1098</v>
      </c>
      <c r="K199" s="17" t="s">
        <v>377</v>
      </c>
      <c r="L199" s="26" t="s">
        <v>3823</v>
      </c>
      <c r="M199" s="26">
        <v>189</v>
      </c>
    </row>
    <row r="200" spans="1:13" ht="16.5" customHeight="1" x14ac:dyDescent="0.3">
      <c r="A200" s="15">
        <v>42392</v>
      </c>
      <c r="B200" s="35" t="s">
        <v>150</v>
      </c>
      <c r="C200" s="31" t="s">
        <v>12</v>
      </c>
      <c r="D200" s="31" t="s">
        <v>18</v>
      </c>
      <c r="F200" s="41">
        <v>1000</v>
      </c>
      <c r="G200" s="19">
        <f t="shared" si="2"/>
        <v>-2715721.75</v>
      </c>
      <c r="H200" s="33" t="s">
        <v>31</v>
      </c>
      <c r="I200" s="26" t="s">
        <v>64</v>
      </c>
      <c r="J200" s="36" t="s">
        <v>1098</v>
      </c>
      <c r="K200" s="17" t="s">
        <v>377</v>
      </c>
      <c r="L200" s="123" t="s">
        <v>3821</v>
      </c>
      <c r="M200" s="26">
        <v>190</v>
      </c>
    </row>
    <row r="201" spans="1:13" ht="16.5" customHeight="1" x14ac:dyDescent="0.3">
      <c r="A201" s="15">
        <v>42392</v>
      </c>
      <c r="B201" s="35" t="s">
        <v>151</v>
      </c>
      <c r="C201" s="31" t="s">
        <v>12</v>
      </c>
      <c r="D201" s="31" t="s">
        <v>18</v>
      </c>
      <c r="F201" s="41">
        <v>3000</v>
      </c>
      <c r="G201" s="19">
        <f t="shared" si="2"/>
        <v>-2718721.75</v>
      </c>
      <c r="H201" s="33" t="s">
        <v>31</v>
      </c>
      <c r="I201" s="26" t="s">
        <v>64</v>
      </c>
      <c r="J201" s="36" t="s">
        <v>1098</v>
      </c>
      <c r="K201" s="17" t="s">
        <v>377</v>
      </c>
      <c r="L201" s="123" t="s">
        <v>3821</v>
      </c>
      <c r="M201" s="31">
        <v>191</v>
      </c>
    </row>
    <row r="202" spans="1:13" ht="16.5" customHeight="1" x14ac:dyDescent="0.25">
      <c r="A202" s="15">
        <v>42392</v>
      </c>
      <c r="B202" s="35" t="s">
        <v>152</v>
      </c>
      <c r="C202" s="28" t="s">
        <v>12</v>
      </c>
      <c r="D202" s="36" t="s">
        <v>13</v>
      </c>
      <c r="F202" s="41">
        <v>9000</v>
      </c>
      <c r="G202" s="19">
        <f t="shared" si="2"/>
        <v>-2727721.75</v>
      </c>
      <c r="H202" s="33" t="s">
        <v>26</v>
      </c>
      <c r="I202" s="26" t="s">
        <v>55</v>
      </c>
      <c r="J202" s="36" t="s">
        <v>1098</v>
      </c>
      <c r="K202" s="17" t="s">
        <v>377</v>
      </c>
      <c r="L202" s="26" t="s">
        <v>1824</v>
      </c>
      <c r="M202" s="31">
        <v>192</v>
      </c>
    </row>
    <row r="203" spans="1:13" ht="16.5" customHeight="1" x14ac:dyDescent="0.3">
      <c r="A203" s="15">
        <v>42392</v>
      </c>
      <c r="B203" s="35" t="s">
        <v>118</v>
      </c>
      <c r="C203" s="28" t="s">
        <v>12</v>
      </c>
      <c r="D203" s="36" t="s">
        <v>13</v>
      </c>
      <c r="F203" s="41">
        <v>22500</v>
      </c>
      <c r="G203" s="19">
        <f t="shared" si="2"/>
        <v>-2750221.75</v>
      </c>
      <c r="H203" s="33" t="s">
        <v>26</v>
      </c>
      <c r="I203" s="26" t="s">
        <v>55</v>
      </c>
      <c r="J203" s="36" t="s">
        <v>1098</v>
      </c>
      <c r="K203" s="17" t="s">
        <v>377</v>
      </c>
      <c r="L203" s="122" t="s">
        <v>3819</v>
      </c>
      <c r="M203" s="26">
        <v>193</v>
      </c>
    </row>
    <row r="204" spans="1:13" ht="16.5" customHeight="1" x14ac:dyDescent="0.25">
      <c r="A204" s="15">
        <v>42393</v>
      </c>
      <c r="B204" s="35" t="s">
        <v>153</v>
      </c>
      <c r="C204" s="31" t="s">
        <v>17</v>
      </c>
      <c r="D204" s="36" t="s">
        <v>20</v>
      </c>
      <c r="F204" s="41">
        <v>100000</v>
      </c>
      <c r="G204" s="19">
        <f t="shared" si="2"/>
        <v>-2850221.75</v>
      </c>
      <c r="H204" s="33" t="s">
        <v>14</v>
      </c>
      <c r="I204" s="26" t="s">
        <v>116</v>
      </c>
      <c r="J204" s="36" t="s">
        <v>1098</v>
      </c>
      <c r="K204" s="17" t="s">
        <v>377</v>
      </c>
      <c r="L204" s="26" t="s">
        <v>1824</v>
      </c>
      <c r="M204" s="26">
        <v>194</v>
      </c>
    </row>
    <row r="205" spans="1:13" ht="16.5" customHeight="1" x14ac:dyDescent="0.25">
      <c r="A205" s="15">
        <v>42393</v>
      </c>
      <c r="B205" s="35" t="s">
        <v>28</v>
      </c>
      <c r="C205" s="31" t="s">
        <v>17</v>
      </c>
      <c r="D205" s="31" t="s">
        <v>18</v>
      </c>
      <c r="F205" s="41">
        <v>10000</v>
      </c>
      <c r="G205" s="19">
        <f t="shared" ref="G205:G268" si="3">+G204+E205-F205</f>
        <v>-2860221.75</v>
      </c>
      <c r="H205" s="33" t="s">
        <v>31</v>
      </c>
      <c r="I205" s="26" t="s">
        <v>68</v>
      </c>
      <c r="J205" s="36" t="s">
        <v>1098</v>
      </c>
      <c r="K205" s="17" t="s">
        <v>377</v>
      </c>
      <c r="L205" s="26" t="s">
        <v>1824</v>
      </c>
      <c r="M205" s="26">
        <v>195</v>
      </c>
    </row>
    <row r="206" spans="1:13" ht="16.5" customHeight="1" x14ac:dyDescent="0.3">
      <c r="A206" s="15">
        <v>42393</v>
      </c>
      <c r="B206" s="35" t="s">
        <v>118</v>
      </c>
      <c r="C206" s="28" t="s">
        <v>12</v>
      </c>
      <c r="D206" s="36" t="s">
        <v>13</v>
      </c>
      <c r="F206" s="41">
        <v>10500</v>
      </c>
      <c r="G206" s="19">
        <f t="shared" si="3"/>
        <v>-2870721.75</v>
      </c>
      <c r="H206" s="33" t="s">
        <v>26</v>
      </c>
      <c r="I206" s="26" t="s">
        <v>55</v>
      </c>
      <c r="J206" s="36" t="s">
        <v>1098</v>
      </c>
      <c r="K206" s="17" t="s">
        <v>377</v>
      </c>
      <c r="L206" s="122" t="s">
        <v>3819</v>
      </c>
      <c r="M206" s="26">
        <v>196</v>
      </c>
    </row>
    <row r="207" spans="1:13" ht="16.5" customHeight="1" x14ac:dyDescent="0.3">
      <c r="A207" s="15">
        <v>42394</v>
      </c>
      <c r="B207" s="35" t="s">
        <v>118</v>
      </c>
      <c r="C207" s="28" t="s">
        <v>12</v>
      </c>
      <c r="D207" s="36" t="s">
        <v>13</v>
      </c>
      <c r="F207" s="41">
        <v>6500</v>
      </c>
      <c r="G207" s="19">
        <f t="shared" si="3"/>
        <v>-2877221.75</v>
      </c>
      <c r="H207" s="33" t="s">
        <v>26</v>
      </c>
      <c r="I207" s="26" t="s">
        <v>55</v>
      </c>
      <c r="J207" s="36" t="s">
        <v>1098</v>
      </c>
      <c r="K207" s="17" t="s">
        <v>377</v>
      </c>
      <c r="L207" s="122" t="s">
        <v>3819</v>
      </c>
      <c r="M207" s="26">
        <v>197</v>
      </c>
    </row>
    <row r="208" spans="1:13" ht="16.5" customHeight="1" x14ac:dyDescent="0.3">
      <c r="A208" s="15">
        <v>42394</v>
      </c>
      <c r="B208" s="35" t="s">
        <v>154</v>
      </c>
      <c r="C208" s="31" t="s">
        <v>12</v>
      </c>
      <c r="D208" s="31" t="s">
        <v>18</v>
      </c>
      <c r="F208" s="41">
        <v>2000</v>
      </c>
      <c r="G208" s="19">
        <f t="shared" si="3"/>
        <v>-2879221.75</v>
      </c>
      <c r="H208" s="33" t="s">
        <v>31</v>
      </c>
      <c r="I208" s="26" t="s">
        <v>64</v>
      </c>
      <c r="J208" s="36" t="s">
        <v>1098</v>
      </c>
      <c r="K208" s="17" t="s">
        <v>377</v>
      </c>
      <c r="L208" s="123" t="s">
        <v>3821</v>
      </c>
      <c r="M208" s="26">
        <v>198</v>
      </c>
    </row>
    <row r="209" spans="1:13" ht="16.5" customHeight="1" x14ac:dyDescent="0.3">
      <c r="A209" s="15">
        <v>42394</v>
      </c>
      <c r="B209" s="35" t="s">
        <v>155</v>
      </c>
      <c r="C209" s="31" t="s">
        <v>12</v>
      </c>
      <c r="D209" s="31" t="s">
        <v>18</v>
      </c>
      <c r="F209" s="41">
        <v>2000</v>
      </c>
      <c r="G209" s="19">
        <f t="shared" si="3"/>
        <v>-2881221.75</v>
      </c>
      <c r="H209" s="33" t="s">
        <v>31</v>
      </c>
      <c r="I209" s="26" t="s">
        <v>64</v>
      </c>
      <c r="J209" s="36" t="s">
        <v>1098</v>
      </c>
      <c r="K209" s="17" t="s">
        <v>377</v>
      </c>
      <c r="L209" s="123" t="s">
        <v>3821</v>
      </c>
      <c r="M209" s="31">
        <v>199</v>
      </c>
    </row>
    <row r="210" spans="1:13" ht="16.5" customHeight="1" x14ac:dyDescent="0.3">
      <c r="A210" s="15">
        <v>42394</v>
      </c>
      <c r="B210" s="35" t="s">
        <v>144</v>
      </c>
      <c r="C210" s="28" t="s">
        <v>12</v>
      </c>
      <c r="D210" s="36" t="s">
        <v>20</v>
      </c>
      <c r="F210" s="41">
        <v>2000</v>
      </c>
      <c r="G210" s="19">
        <f t="shared" si="3"/>
        <v>-2883221.75</v>
      </c>
      <c r="H210" s="33" t="s">
        <v>102</v>
      </c>
      <c r="I210" s="26" t="s">
        <v>3076</v>
      </c>
      <c r="J210" s="36" t="s">
        <v>1098</v>
      </c>
      <c r="K210" s="17" t="s">
        <v>377</v>
      </c>
      <c r="L210" s="122" t="s">
        <v>3822</v>
      </c>
      <c r="M210" s="31">
        <v>200</v>
      </c>
    </row>
    <row r="211" spans="1:13" ht="16.5" customHeight="1" x14ac:dyDescent="0.3">
      <c r="A211" s="15">
        <v>42394</v>
      </c>
      <c r="B211" s="35" t="s">
        <v>46</v>
      </c>
      <c r="C211" s="28" t="s">
        <v>12</v>
      </c>
      <c r="D211" s="36" t="s">
        <v>20</v>
      </c>
      <c r="F211" s="41">
        <v>4000</v>
      </c>
      <c r="G211" s="19">
        <f t="shared" si="3"/>
        <v>-2887221.75</v>
      </c>
      <c r="H211" s="33" t="s">
        <v>21</v>
      </c>
      <c r="I211" s="26" t="s">
        <v>61</v>
      </c>
      <c r="J211" s="36" t="s">
        <v>1098</v>
      </c>
      <c r="K211" s="17" t="s">
        <v>377</v>
      </c>
      <c r="L211" s="122" t="s">
        <v>3818</v>
      </c>
      <c r="M211" s="26">
        <v>201</v>
      </c>
    </row>
    <row r="212" spans="1:13" ht="16.5" customHeight="1" x14ac:dyDescent="0.3">
      <c r="A212" s="15">
        <v>42395</v>
      </c>
      <c r="B212" s="35" t="s">
        <v>124</v>
      </c>
      <c r="C212" s="28" t="s">
        <v>12</v>
      </c>
      <c r="D212" s="36" t="s">
        <v>20</v>
      </c>
      <c r="F212" s="41">
        <v>4500</v>
      </c>
      <c r="G212" s="19">
        <f t="shared" si="3"/>
        <v>-2891721.75</v>
      </c>
      <c r="H212" s="33" t="s">
        <v>21</v>
      </c>
      <c r="I212" s="26" t="s">
        <v>61</v>
      </c>
      <c r="J212" s="36" t="s">
        <v>1098</v>
      </c>
      <c r="K212" s="17" t="s">
        <v>377</v>
      </c>
      <c r="L212" s="122" t="s">
        <v>3818</v>
      </c>
      <c r="M212" s="26">
        <v>202</v>
      </c>
    </row>
    <row r="213" spans="1:13" ht="16.5" customHeight="1" x14ac:dyDescent="0.3">
      <c r="A213" s="15">
        <v>42395</v>
      </c>
      <c r="B213" s="35" t="s">
        <v>144</v>
      </c>
      <c r="C213" s="28" t="s">
        <v>12</v>
      </c>
      <c r="D213" s="36" t="s">
        <v>20</v>
      </c>
      <c r="F213" s="41">
        <v>2000</v>
      </c>
      <c r="G213" s="19">
        <f t="shared" si="3"/>
        <v>-2893721.75</v>
      </c>
      <c r="H213" s="33" t="s">
        <v>102</v>
      </c>
      <c r="I213" s="26" t="s">
        <v>3076</v>
      </c>
      <c r="J213" s="36" t="s">
        <v>1098</v>
      </c>
      <c r="K213" s="17" t="s">
        <v>377</v>
      </c>
      <c r="L213" s="122" t="s">
        <v>3822</v>
      </c>
      <c r="M213" s="26">
        <v>203</v>
      </c>
    </row>
    <row r="214" spans="1:13" ht="16.5" customHeight="1" x14ac:dyDescent="0.3">
      <c r="A214" s="15">
        <v>42395</v>
      </c>
      <c r="B214" s="35" t="s">
        <v>156</v>
      </c>
      <c r="C214" s="27" t="s">
        <v>1786</v>
      </c>
      <c r="D214" s="36" t="s">
        <v>20</v>
      </c>
      <c r="F214" s="41">
        <v>60000</v>
      </c>
      <c r="G214" s="19">
        <f t="shared" si="3"/>
        <v>-2953721.75</v>
      </c>
      <c r="H214" s="33" t="s">
        <v>14</v>
      </c>
      <c r="I214" s="26" t="s">
        <v>58</v>
      </c>
      <c r="J214" s="36" t="s">
        <v>1098</v>
      </c>
      <c r="K214" s="17" t="s">
        <v>377</v>
      </c>
      <c r="L214" s="26" t="s">
        <v>1824</v>
      </c>
      <c r="M214" s="26">
        <v>204</v>
      </c>
    </row>
    <row r="215" spans="1:13" ht="16.5" customHeight="1" x14ac:dyDescent="0.25">
      <c r="A215" s="15">
        <v>42395</v>
      </c>
      <c r="B215" s="35" t="s">
        <v>157</v>
      </c>
      <c r="C215" s="31" t="s">
        <v>24</v>
      </c>
      <c r="D215" s="31" t="s">
        <v>10</v>
      </c>
      <c r="F215" s="41">
        <v>33500</v>
      </c>
      <c r="G215" s="19">
        <f t="shared" si="3"/>
        <v>-2987221.75</v>
      </c>
      <c r="H215" s="33" t="s">
        <v>26</v>
      </c>
      <c r="I215" s="26" t="s">
        <v>56</v>
      </c>
      <c r="J215" s="36" t="s">
        <v>1098</v>
      </c>
      <c r="K215" s="17" t="s">
        <v>377</v>
      </c>
      <c r="L215" s="26" t="s">
        <v>1824</v>
      </c>
      <c r="M215" s="26">
        <v>205</v>
      </c>
    </row>
    <row r="216" spans="1:13" ht="16.5" customHeight="1" x14ac:dyDescent="0.3">
      <c r="A216" s="15">
        <v>42395</v>
      </c>
      <c r="B216" s="35" t="s">
        <v>118</v>
      </c>
      <c r="C216" s="28" t="s">
        <v>12</v>
      </c>
      <c r="D216" s="36" t="s">
        <v>13</v>
      </c>
      <c r="F216" s="41">
        <v>10500</v>
      </c>
      <c r="G216" s="19">
        <f t="shared" si="3"/>
        <v>-2997721.75</v>
      </c>
      <c r="H216" s="33" t="s">
        <v>26</v>
      </c>
      <c r="I216" s="26" t="s">
        <v>55</v>
      </c>
      <c r="J216" s="36" t="s">
        <v>1098</v>
      </c>
      <c r="K216" s="17" t="s">
        <v>377</v>
      </c>
      <c r="L216" s="122" t="s">
        <v>3819</v>
      </c>
      <c r="M216" s="26">
        <v>206</v>
      </c>
    </row>
    <row r="217" spans="1:13" ht="16.5" customHeight="1" x14ac:dyDescent="0.25">
      <c r="A217" s="15">
        <v>42395</v>
      </c>
      <c r="B217" s="35" t="s">
        <v>42</v>
      </c>
      <c r="C217" s="28" t="s">
        <v>22</v>
      </c>
      <c r="D217" s="28" t="s">
        <v>10</v>
      </c>
      <c r="F217" s="41">
        <v>80000</v>
      </c>
      <c r="G217" s="19">
        <f t="shared" si="3"/>
        <v>-3077721.75</v>
      </c>
      <c r="H217" s="33" t="s">
        <v>26</v>
      </c>
      <c r="I217" s="26" t="s">
        <v>59</v>
      </c>
      <c r="J217" s="36" t="s">
        <v>1098</v>
      </c>
      <c r="K217" s="17" t="s">
        <v>377</v>
      </c>
      <c r="L217" s="26" t="s">
        <v>1824</v>
      </c>
      <c r="M217" s="31">
        <v>207</v>
      </c>
    </row>
    <row r="218" spans="1:13" ht="16.5" customHeight="1" x14ac:dyDescent="0.25">
      <c r="A218" s="15">
        <v>42395</v>
      </c>
      <c r="B218" s="35" t="s">
        <v>158</v>
      </c>
      <c r="C218" s="31" t="s">
        <v>17</v>
      </c>
      <c r="D218" s="36" t="s">
        <v>20</v>
      </c>
      <c r="F218" s="41">
        <v>364800</v>
      </c>
      <c r="G218" s="19">
        <f t="shared" si="3"/>
        <v>-3442521.75</v>
      </c>
      <c r="H218" s="33" t="s">
        <v>14</v>
      </c>
      <c r="I218" s="26" t="s">
        <v>159</v>
      </c>
      <c r="J218" s="36" t="s">
        <v>1098</v>
      </c>
      <c r="K218" s="17" t="s">
        <v>377</v>
      </c>
      <c r="L218" s="26" t="s">
        <v>1824</v>
      </c>
      <c r="M218" s="31">
        <v>208</v>
      </c>
    </row>
    <row r="219" spans="1:13" ht="16.5" customHeight="1" x14ac:dyDescent="0.3">
      <c r="A219" s="15">
        <v>42395</v>
      </c>
      <c r="B219" s="35" t="s">
        <v>118</v>
      </c>
      <c r="C219" s="28" t="s">
        <v>12</v>
      </c>
      <c r="D219" s="36" t="s">
        <v>13</v>
      </c>
      <c r="F219" s="41">
        <v>8000</v>
      </c>
      <c r="G219" s="19">
        <f t="shared" si="3"/>
        <v>-3450521.75</v>
      </c>
      <c r="H219" s="33" t="s">
        <v>26</v>
      </c>
      <c r="I219" s="26" t="s">
        <v>55</v>
      </c>
      <c r="J219" s="36" t="s">
        <v>1098</v>
      </c>
      <c r="K219" s="17" t="s">
        <v>377</v>
      </c>
      <c r="L219" s="122" t="s">
        <v>3819</v>
      </c>
      <c r="M219" s="26">
        <v>209</v>
      </c>
    </row>
    <row r="220" spans="1:13" ht="16.5" customHeight="1" x14ac:dyDescent="0.25">
      <c r="A220" s="15">
        <v>42395</v>
      </c>
      <c r="B220" s="35" t="s">
        <v>32</v>
      </c>
      <c r="C220" s="28" t="s">
        <v>22</v>
      </c>
      <c r="D220" s="31" t="s">
        <v>18</v>
      </c>
      <c r="F220" s="41">
        <v>1000</v>
      </c>
      <c r="G220" s="19">
        <f t="shared" si="3"/>
        <v>-3451521.75</v>
      </c>
      <c r="H220" s="33" t="s">
        <v>31</v>
      </c>
      <c r="I220" s="26" t="s">
        <v>139</v>
      </c>
      <c r="J220" s="36" t="s">
        <v>1098</v>
      </c>
      <c r="K220" s="17" t="s">
        <v>377</v>
      </c>
      <c r="L220" s="26" t="s">
        <v>1824</v>
      </c>
      <c r="M220" s="26">
        <v>210</v>
      </c>
    </row>
    <row r="221" spans="1:13" ht="16.5" customHeight="1" x14ac:dyDescent="0.25">
      <c r="A221" s="15">
        <v>42396</v>
      </c>
      <c r="B221" s="35" t="s">
        <v>160</v>
      </c>
      <c r="C221" s="28" t="s">
        <v>22</v>
      </c>
      <c r="D221" s="28" t="s">
        <v>10</v>
      </c>
      <c r="F221" s="41">
        <v>4500</v>
      </c>
      <c r="G221" s="19">
        <f t="shared" si="3"/>
        <v>-3456021.75</v>
      </c>
      <c r="H221" s="33" t="s">
        <v>26</v>
      </c>
      <c r="I221" s="26" t="s">
        <v>59</v>
      </c>
      <c r="J221" s="36" t="s">
        <v>1098</v>
      </c>
      <c r="K221" s="17" t="s">
        <v>377</v>
      </c>
      <c r="L221" s="26" t="s">
        <v>1824</v>
      </c>
      <c r="M221" s="26">
        <v>211</v>
      </c>
    </row>
    <row r="222" spans="1:13" ht="16.5" customHeight="1" x14ac:dyDescent="0.3">
      <c r="A222" s="15">
        <v>42396</v>
      </c>
      <c r="B222" s="35" t="s">
        <v>118</v>
      </c>
      <c r="C222" s="28" t="s">
        <v>12</v>
      </c>
      <c r="D222" s="36" t="s">
        <v>13</v>
      </c>
      <c r="F222" s="41">
        <v>16000</v>
      </c>
      <c r="G222" s="19">
        <f t="shared" si="3"/>
        <v>-3472021.75</v>
      </c>
      <c r="H222" s="33" t="s">
        <v>26</v>
      </c>
      <c r="I222" s="26" t="s">
        <v>55</v>
      </c>
      <c r="J222" s="36" t="s">
        <v>1098</v>
      </c>
      <c r="K222" s="17" t="s">
        <v>377</v>
      </c>
      <c r="L222" s="122" t="s">
        <v>3819</v>
      </c>
      <c r="M222" s="26">
        <v>212</v>
      </c>
    </row>
    <row r="223" spans="1:13" ht="16.5" customHeight="1" x14ac:dyDescent="0.3">
      <c r="A223" s="15">
        <v>42396</v>
      </c>
      <c r="B223" s="35" t="s">
        <v>144</v>
      </c>
      <c r="C223" s="28" t="s">
        <v>12</v>
      </c>
      <c r="D223" s="36" t="s">
        <v>20</v>
      </c>
      <c r="F223" s="41">
        <v>2000</v>
      </c>
      <c r="G223" s="19">
        <f t="shared" si="3"/>
        <v>-3474021.75</v>
      </c>
      <c r="H223" s="33" t="s">
        <v>102</v>
      </c>
      <c r="I223" s="26" t="s">
        <v>3076</v>
      </c>
      <c r="J223" s="36" t="s">
        <v>1098</v>
      </c>
      <c r="K223" s="17" t="s">
        <v>377</v>
      </c>
      <c r="L223" s="122" t="s">
        <v>3822</v>
      </c>
      <c r="M223" s="26">
        <v>213</v>
      </c>
    </row>
    <row r="224" spans="1:13" ht="16.5" customHeight="1" x14ac:dyDescent="0.25">
      <c r="A224" s="15">
        <v>42396</v>
      </c>
      <c r="B224" s="35" t="s">
        <v>161</v>
      </c>
      <c r="C224" s="28" t="s">
        <v>3032</v>
      </c>
      <c r="D224" s="31" t="s">
        <v>10</v>
      </c>
      <c r="F224" s="41">
        <v>18000</v>
      </c>
      <c r="G224" s="19">
        <f t="shared" si="3"/>
        <v>-3492021.75</v>
      </c>
      <c r="H224" s="33" t="s">
        <v>21</v>
      </c>
      <c r="I224" s="26" t="s">
        <v>162</v>
      </c>
      <c r="J224" s="36" t="s">
        <v>1098</v>
      </c>
      <c r="K224" s="17" t="s">
        <v>377</v>
      </c>
      <c r="L224" s="26" t="s">
        <v>1824</v>
      </c>
      <c r="M224" s="26">
        <v>214</v>
      </c>
    </row>
    <row r="225" spans="1:13" ht="16.5" customHeight="1" x14ac:dyDescent="0.3">
      <c r="A225" s="15">
        <v>42396</v>
      </c>
      <c r="B225" s="35" t="s">
        <v>149</v>
      </c>
      <c r="C225" s="28" t="s">
        <v>12</v>
      </c>
      <c r="D225" s="36" t="s">
        <v>20</v>
      </c>
      <c r="F225" s="41">
        <v>3000</v>
      </c>
      <c r="G225" s="19">
        <f t="shared" si="3"/>
        <v>-3495021.75</v>
      </c>
      <c r="H225" s="33" t="s">
        <v>21</v>
      </c>
      <c r="I225" s="26" t="s">
        <v>61</v>
      </c>
      <c r="J225" s="36" t="s">
        <v>1098</v>
      </c>
      <c r="K225" s="17" t="s">
        <v>377</v>
      </c>
      <c r="L225" s="122" t="s">
        <v>3818</v>
      </c>
      <c r="M225" s="31">
        <v>215</v>
      </c>
    </row>
    <row r="226" spans="1:13" s="31" customFormat="1" x14ac:dyDescent="0.3">
      <c r="A226" s="15">
        <v>42396</v>
      </c>
      <c r="B226" s="52" t="s">
        <v>1821</v>
      </c>
      <c r="C226" s="31" t="s">
        <v>12</v>
      </c>
      <c r="D226" s="31" t="s">
        <v>18</v>
      </c>
      <c r="E226" s="40"/>
      <c r="F226" s="40">
        <v>2000</v>
      </c>
      <c r="G226" s="19">
        <f t="shared" si="3"/>
        <v>-3497021.75</v>
      </c>
      <c r="H226" s="31" t="s">
        <v>23</v>
      </c>
      <c r="I226" s="130" t="s">
        <v>1787</v>
      </c>
      <c r="J226" s="36" t="s">
        <v>1098</v>
      </c>
      <c r="K226" s="31" t="s">
        <v>377</v>
      </c>
      <c r="L226" s="124" t="s">
        <v>2600</v>
      </c>
      <c r="M226" s="31">
        <v>216</v>
      </c>
    </row>
    <row r="227" spans="1:13" ht="16.5" customHeight="1" x14ac:dyDescent="0.3">
      <c r="A227" s="15">
        <v>42397</v>
      </c>
      <c r="B227" s="35" t="s">
        <v>124</v>
      </c>
      <c r="C227" s="28" t="s">
        <v>12</v>
      </c>
      <c r="D227" s="36" t="s">
        <v>20</v>
      </c>
      <c r="F227" s="41">
        <v>4000</v>
      </c>
      <c r="G227" s="19">
        <f t="shared" si="3"/>
        <v>-3501021.75</v>
      </c>
      <c r="H227" s="33" t="s">
        <v>21</v>
      </c>
      <c r="I227" s="26" t="s">
        <v>61</v>
      </c>
      <c r="J227" s="36" t="s">
        <v>1098</v>
      </c>
      <c r="K227" s="17" t="s">
        <v>377</v>
      </c>
      <c r="L227" s="122" t="s">
        <v>3818</v>
      </c>
      <c r="M227" s="26">
        <v>217</v>
      </c>
    </row>
    <row r="228" spans="1:13" ht="16.5" customHeight="1" x14ac:dyDescent="0.3">
      <c r="A228" s="15">
        <v>42397</v>
      </c>
      <c r="B228" s="35" t="s">
        <v>163</v>
      </c>
      <c r="C228" s="28" t="s">
        <v>12</v>
      </c>
      <c r="D228" s="36" t="s">
        <v>20</v>
      </c>
      <c r="F228" s="41">
        <v>2000</v>
      </c>
      <c r="G228" s="19">
        <f t="shared" si="3"/>
        <v>-3503021.75</v>
      </c>
      <c r="H228" s="33" t="s">
        <v>102</v>
      </c>
      <c r="I228" s="26" t="s">
        <v>3076</v>
      </c>
      <c r="J228" s="36" t="s">
        <v>1098</v>
      </c>
      <c r="K228" s="17" t="s">
        <v>377</v>
      </c>
      <c r="L228" s="122" t="s">
        <v>3822</v>
      </c>
      <c r="M228" s="26">
        <v>218</v>
      </c>
    </row>
    <row r="229" spans="1:13" ht="16.5" customHeight="1" x14ac:dyDescent="0.3">
      <c r="A229" s="15">
        <v>42397</v>
      </c>
      <c r="B229" s="35" t="s">
        <v>118</v>
      </c>
      <c r="C229" s="28" t="s">
        <v>12</v>
      </c>
      <c r="D229" s="36" t="s">
        <v>13</v>
      </c>
      <c r="F229" s="41">
        <v>4500</v>
      </c>
      <c r="G229" s="19">
        <f t="shared" si="3"/>
        <v>-3507521.75</v>
      </c>
      <c r="H229" s="33" t="s">
        <v>26</v>
      </c>
      <c r="I229" s="26" t="s">
        <v>55</v>
      </c>
      <c r="J229" s="36" t="s">
        <v>1098</v>
      </c>
      <c r="K229" s="17" t="s">
        <v>377</v>
      </c>
      <c r="L229" s="122" t="s">
        <v>3819</v>
      </c>
      <c r="M229" s="26">
        <v>219</v>
      </c>
    </row>
    <row r="230" spans="1:13" ht="16.5" customHeight="1" x14ac:dyDescent="0.25">
      <c r="A230" s="15">
        <v>42397</v>
      </c>
      <c r="B230" s="35" t="s">
        <v>42</v>
      </c>
      <c r="C230" s="28" t="s">
        <v>22</v>
      </c>
      <c r="D230" s="28" t="s">
        <v>10</v>
      </c>
      <c r="F230" s="41">
        <v>4000</v>
      </c>
      <c r="G230" s="19">
        <f t="shared" si="3"/>
        <v>-3511521.75</v>
      </c>
      <c r="H230" s="33" t="s">
        <v>26</v>
      </c>
      <c r="I230" s="26" t="s">
        <v>59</v>
      </c>
      <c r="J230" s="36" t="s">
        <v>1098</v>
      </c>
      <c r="K230" s="17" t="s">
        <v>377</v>
      </c>
      <c r="L230" s="26" t="s">
        <v>1824</v>
      </c>
      <c r="M230" s="26">
        <v>220</v>
      </c>
    </row>
    <row r="231" spans="1:13" ht="16.5" customHeight="1" x14ac:dyDescent="0.25">
      <c r="A231" s="15">
        <v>42397</v>
      </c>
      <c r="B231" s="35" t="s">
        <v>164</v>
      </c>
      <c r="C231" s="31" t="s">
        <v>24</v>
      </c>
      <c r="D231" s="31" t="s">
        <v>10</v>
      </c>
      <c r="F231" s="41">
        <v>17950</v>
      </c>
      <c r="G231" s="19">
        <f t="shared" si="3"/>
        <v>-3529471.75</v>
      </c>
      <c r="H231" s="33" t="s">
        <v>26</v>
      </c>
      <c r="I231" s="26" t="s">
        <v>56</v>
      </c>
      <c r="J231" s="36" t="s">
        <v>1098</v>
      </c>
      <c r="K231" s="17" t="s">
        <v>377</v>
      </c>
      <c r="L231" s="26" t="s">
        <v>1824</v>
      </c>
      <c r="M231" s="26">
        <v>221</v>
      </c>
    </row>
    <row r="232" spans="1:13" ht="16.5" customHeight="1" x14ac:dyDescent="0.3">
      <c r="A232" s="15">
        <v>42397</v>
      </c>
      <c r="B232" s="35" t="s">
        <v>165</v>
      </c>
      <c r="C232" s="31" t="s">
        <v>12</v>
      </c>
      <c r="D232" s="31" t="s">
        <v>18</v>
      </c>
      <c r="F232" s="41">
        <v>2000</v>
      </c>
      <c r="G232" s="19">
        <f t="shared" si="3"/>
        <v>-3531471.75</v>
      </c>
      <c r="H232" s="33" t="s">
        <v>31</v>
      </c>
      <c r="I232" s="26" t="s">
        <v>64</v>
      </c>
      <c r="J232" s="36" t="s">
        <v>1098</v>
      </c>
      <c r="K232" s="17" t="s">
        <v>377</v>
      </c>
      <c r="L232" s="123" t="s">
        <v>3821</v>
      </c>
      <c r="M232" s="26">
        <v>222</v>
      </c>
    </row>
    <row r="233" spans="1:13" ht="16.5" customHeight="1" x14ac:dyDescent="0.25">
      <c r="A233" s="15">
        <v>42397</v>
      </c>
      <c r="B233" s="35" t="s">
        <v>122</v>
      </c>
      <c r="C233" s="31" t="s">
        <v>35</v>
      </c>
      <c r="D233" s="31" t="s">
        <v>18</v>
      </c>
      <c r="F233" s="41">
        <v>2100</v>
      </c>
      <c r="G233" s="19">
        <f t="shared" si="3"/>
        <v>-3533571.75</v>
      </c>
      <c r="H233" s="33" t="s">
        <v>31</v>
      </c>
      <c r="I233" s="26" t="s">
        <v>123</v>
      </c>
      <c r="J233" s="36" t="s">
        <v>1098</v>
      </c>
      <c r="K233" s="17" t="s">
        <v>377</v>
      </c>
      <c r="L233" s="26" t="s">
        <v>1824</v>
      </c>
      <c r="M233" s="31">
        <v>223</v>
      </c>
    </row>
    <row r="234" spans="1:13" ht="16.5" customHeight="1" x14ac:dyDescent="0.25">
      <c r="A234" s="15">
        <v>42397</v>
      </c>
      <c r="B234" s="35" t="s">
        <v>32</v>
      </c>
      <c r="C234" s="28" t="s">
        <v>22</v>
      </c>
      <c r="D234" s="31" t="s">
        <v>18</v>
      </c>
      <c r="F234" s="41">
        <v>1000</v>
      </c>
      <c r="G234" s="19">
        <f t="shared" si="3"/>
        <v>-3534571.75</v>
      </c>
      <c r="H234" s="33" t="s">
        <v>31</v>
      </c>
      <c r="I234" s="26" t="s">
        <v>139</v>
      </c>
      <c r="J234" s="36" t="s">
        <v>1098</v>
      </c>
      <c r="K234" s="17" t="s">
        <v>377</v>
      </c>
      <c r="L234" s="26" t="s">
        <v>1824</v>
      </c>
      <c r="M234" s="31">
        <v>224</v>
      </c>
    </row>
    <row r="235" spans="1:13" s="31" customFormat="1" x14ac:dyDescent="0.3">
      <c r="A235" s="15">
        <v>42397</v>
      </c>
      <c r="B235" s="53" t="s">
        <v>1822</v>
      </c>
      <c r="C235" s="31" t="s">
        <v>12</v>
      </c>
      <c r="D235" s="31" t="s">
        <v>18</v>
      </c>
      <c r="E235" s="40"/>
      <c r="F235" s="40">
        <v>1000</v>
      </c>
      <c r="G235" s="19">
        <f t="shared" si="3"/>
        <v>-3535571.75</v>
      </c>
      <c r="H235" s="31" t="s">
        <v>23</v>
      </c>
      <c r="I235" s="130" t="s">
        <v>1787</v>
      </c>
      <c r="J235" s="36" t="s">
        <v>1098</v>
      </c>
      <c r="K235" s="31" t="s">
        <v>377</v>
      </c>
      <c r="L235" s="124" t="s">
        <v>2600</v>
      </c>
      <c r="M235" s="26">
        <v>225</v>
      </c>
    </row>
    <row r="236" spans="1:13" ht="16.5" customHeight="1" x14ac:dyDescent="0.25">
      <c r="A236" s="15">
        <v>42398</v>
      </c>
      <c r="B236" s="35" t="s">
        <v>175</v>
      </c>
      <c r="C236" s="28"/>
      <c r="D236" s="36" t="s">
        <v>13</v>
      </c>
      <c r="E236" s="41">
        <v>11840000</v>
      </c>
      <c r="G236" s="19">
        <f t="shared" si="3"/>
        <v>8304428.25</v>
      </c>
      <c r="H236" s="33" t="s">
        <v>11</v>
      </c>
      <c r="I236" s="26" t="s">
        <v>787</v>
      </c>
      <c r="J236" s="26" t="s">
        <v>3033</v>
      </c>
      <c r="K236" s="17" t="s">
        <v>377</v>
      </c>
      <c r="M236" s="26">
        <v>226</v>
      </c>
    </row>
    <row r="237" spans="1:13" ht="16.5" customHeight="1" x14ac:dyDescent="0.3">
      <c r="A237" s="15">
        <v>42398</v>
      </c>
      <c r="B237" s="35" t="s">
        <v>166</v>
      </c>
      <c r="C237" s="26" t="s">
        <v>9</v>
      </c>
      <c r="D237" s="28" t="s">
        <v>10</v>
      </c>
      <c r="F237" s="41">
        <v>4756</v>
      </c>
      <c r="G237" s="19">
        <f t="shared" si="3"/>
        <v>8299672.25</v>
      </c>
      <c r="H237" s="33" t="s">
        <v>11</v>
      </c>
      <c r="I237" s="26" t="s">
        <v>84</v>
      </c>
      <c r="J237" s="26" t="s">
        <v>3033</v>
      </c>
      <c r="K237" s="17" t="s">
        <v>377</v>
      </c>
      <c r="L237" s="26" t="s">
        <v>1824</v>
      </c>
      <c r="M237" s="26">
        <v>227</v>
      </c>
    </row>
    <row r="238" spans="1:13" ht="16.5" customHeight="1" x14ac:dyDescent="0.3">
      <c r="A238" s="15">
        <v>42398</v>
      </c>
      <c r="B238" s="35" t="s">
        <v>118</v>
      </c>
      <c r="C238" s="28" t="s">
        <v>12</v>
      </c>
      <c r="D238" s="36" t="s">
        <v>13</v>
      </c>
      <c r="F238" s="41">
        <v>9000</v>
      </c>
      <c r="G238" s="19">
        <f t="shared" si="3"/>
        <v>8290672.25</v>
      </c>
      <c r="H238" s="33" t="s">
        <v>26</v>
      </c>
      <c r="I238" s="26" t="s">
        <v>55</v>
      </c>
      <c r="J238" s="26" t="s">
        <v>3033</v>
      </c>
      <c r="K238" s="17" t="s">
        <v>377</v>
      </c>
      <c r="L238" s="122" t="s">
        <v>3819</v>
      </c>
      <c r="M238" s="26">
        <v>228</v>
      </c>
    </row>
    <row r="239" spans="1:13" ht="16.5" customHeight="1" x14ac:dyDescent="0.3">
      <c r="A239" s="15">
        <v>42398</v>
      </c>
      <c r="B239" s="35" t="s">
        <v>167</v>
      </c>
      <c r="C239" s="28" t="s">
        <v>12</v>
      </c>
      <c r="D239" s="36" t="s">
        <v>20</v>
      </c>
      <c r="F239" s="41">
        <v>2000</v>
      </c>
      <c r="G239" s="19">
        <f t="shared" si="3"/>
        <v>8288672.25</v>
      </c>
      <c r="H239" s="33" t="s">
        <v>102</v>
      </c>
      <c r="I239" s="26" t="s">
        <v>3076</v>
      </c>
      <c r="J239" s="36" t="s">
        <v>1098</v>
      </c>
      <c r="K239" s="17" t="s">
        <v>377</v>
      </c>
      <c r="L239" s="122" t="s">
        <v>3822</v>
      </c>
      <c r="M239" s="26">
        <v>229</v>
      </c>
    </row>
    <row r="240" spans="1:13" ht="16.5" customHeight="1" x14ac:dyDescent="0.25">
      <c r="A240" s="15">
        <v>42398</v>
      </c>
      <c r="B240" s="35" t="s">
        <v>168</v>
      </c>
      <c r="C240" s="36" t="s">
        <v>1153</v>
      </c>
      <c r="D240" s="36" t="s">
        <v>20</v>
      </c>
      <c r="F240" s="41">
        <v>11700</v>
      </c>
      <c r="G240" s="19">
        <f t="shared" si="3"/>
        <v>8276972.25</v>
      </c>
      <c r="H240" s="33" t="s">
        <v>21</v>
      </c>
      <c r="I240" s="26" t="s">
        <v>104</v>
      </c>
      <c r="J240" s="36" t="s">
        <v>1098</v>
      </c>
      <c r="K240" s="17" t="s">
        <v>377</v>
      </c>
      <c r="L240" s="26" t="s">
        <v>3823</v>
      </c>
      <c r="M240" s="26">
        <v>230</v>
      </c>
    </row>
    <row r="241" spans="1:13" ht="16.5" customHeight="1" x14ac:dyDescent="0.3">
      <c r="A241" s="15">
        <v>42398</v>
      </c>
      <c r="B241" s="35" t="s">
        <v>169</v>
      </c>
      <c r="C241" s="28" t="s">
        <v>12</v>
      </c>
      <c r="D241" s="36" t="s">
        <v>20</v>
      </c>
      <c r="F241" s="41">
        <v>4000</v>
      </c>
      <c r="G241" s="19">
        <f t="shared" si="3"/>
        <v>8272972.25</v>
      </c>
      <c r="H241" s="33" t="s">
        <v>21</v>
      </c>
      <c r="I241" s="26" t="s">
        <v>61</v>
      </c>
      <c r="J241" s="36" t="s">
        <v>1098</v>
      </c>
      <c r="K241" s="17" t="s">
        <v>377</v>
      </c>
      <c r="L241" s="122" t="s">
        <v>3818</v>
      </c>
      <c r="M241" s="31">
        <v>231</v>
      </c>
    </row>
    <row r="242" spans="1:13" ht="16.5" customHeight="1" x14ac:dyDescent="0.3">
      <c r="A242" s="15">
        <v>42399</v>
      </c>
      <c r="B242" s="35" t="s">
        <v>170</v>
      </c>
      <c r="C242" s="28" t="s">
        <v>12</v>
      </c>
      <c r="D242" s="36" t="s">
        <v>20</v>
      </c>
      <c r="F242" s="41">
        <v>2000</v>
      </c>
      <c r="G242" s="19">
        <f t="shared" si="3"/>
        <v>8270972.25</v>
      </c>
      <c r="H242" s="33" t="s">
        <v>21</v>
      </c>
      <c r="I242" s="26" t="s">
        <v>61</v>
      </c>
      <c r="J242" s="36" t="s">
        <v>1098</v>
      </c>
      <c r="K242" s="17" t="s">
        <v>377</v>
      </c>
      <c r="L242" s="122" t="s">
        <v>3818</v>
      </c>
      <c r="M242" s="31">
        <v>232</v>
      </c>
    </row>
    <row r="243" spans="1:13" ht="16.5" customHeight="1" x14ac:dyDescent="0.3">
      <c r="A243" s="15">
        <v>42399</v>
      </c>
      <c r="B243" s="35" t="s">
        <v>118</v>
      </c>
      <c r="C243" s="28" t="s">
        <v>12</v>
      </c>
      <c r="D243" s="36" t="s">
        <v>13</v>
      </c>
      <c r="F243" s="41">
        <v>3500</v>
      </c>
      <c r="G243" s="19">
        <f t="shared" si="3"/>
        <v>8267472.25</v>
      </c>
      <c r="H243" s="33" t="s">
        <v>26</v>
      </c>
      <c r="I243" s="26" t="s">
        <v>55</v>
      </c>
      <c r="J243" s="26" t="s">
        <v>3033</v>
      </c>
      <c r="K243" s="17" t="s">
        <v>377</v>
      </c>
      <c r="L243" s="122" t="s">
        <v>3819</v>
      </c>
      <c r="M243" s="26">
        <v>233</v>
      </c>
    </row>
    <row r="244" spans="1:13" s="31" customFormat="1" ht="15.6" customHeight="1" x14ac:dyDescent="0.25">
      <c r="A244" s="15">
        <v>42401</v>
      </c>
      <c r="B244" s="31" t="s">
        <v>176</v>
      </c>
      <c r="C244" s="28" t="s">
        <v>12</v>
      </c>
      <c r="D244" s="31" t="s">
        <v>18</v>
      </c>
      <c r="E244" s="40"/>
      <c r="F244" s="40">
        <v>2000</v>
      </c>
      <c r="G244" s="19">
        <f t="shared" si="3"/>
        <v>8265472.25</v>
      </c>
      <c r="H244" s="31" t="s">
        <v>31</v>
      </c>
      <c r="I244" s="31" t="s">
        <v>177</v>
      </c>
      <c r="J244" s="26" t="s">
        <v>3033</v>
      </c>
      <c r="K244" s="17" t="s">
        <v>377</v>
      </c>
      <c r="M244" s="26">
        <v>234</v>
      </c>
    </row>
    <row r="245" spans="1:13" s="51" customFormat="1" ht="15.6" customHeight="1" x14ac:dyDescent="0.25">
      <c r="A245" s="15">
        <v>42401</v>
      </c>
      <c r="B245" s="31" t="s">
        <v>179</v>
      </c>
      <c r="C245" s="28" t="s">
        <v>12</v>
      </c>
      <c r="D245" s="31" t="s">
        <v>18</v>
      </c>
      <c r="E245" s="49"/>
      <c r="F245" s="40">
        <v>2000</v>
      </c>
      <c r="G245" s="19">
        <f t="shared" si="3"/>
        <v>8263472.25</v>
      </c>
      <c r="H245" s="31" t="s">
        <v>31</v>
      </c>
      <c r="I245" s="50" t="s">
        <v>177</v>
      </c>
      <c r="J245" s="26" t="s">
        <v>3033</v>
      </c>
      <c r="K245" s="17" t="s">
        <v>377</v>
      </c>
      <c r="M245" s="26">
        <v>235</v>
      </c>
    </row>
    <row r="246" spans="1:13" s="31" customFormat="1" ht="15.6" customHeight="1" x14ac:dyDescent="0.25">
      <c r="A246" s="15">
        <v>42401</v>
      </c>
      <c r="B246" s="31" t="s">
        <v>180</v>
      </c>
      <c r="C246" s="31" t="s">
        <v>22</v>
      </c>
      <c r="D246" s="31" t="s">
        <v>18</v>
      </c>
      <c r="E246" s="40"/>
      <c r="F246" s="41">
        <v>1000</v>
      </c>
      <c r="G246" s="19">
        <f t="shared" si="3"/>
        <v>8262472.25</v>
      </c>
      <c r="H246" s="31" t="s">
        <v>31</v>
      </c>
      <c r="I246" s="31" t="s">
        <v>181</v>
      </c>
      <c r="J246" s="26" t="s">
        <v>3033</v>
      </c>
      <c r="K246" s="17" t="s">
        <v>377</v>
      </c>
      <c r="L246" s="31" t="s">
        <v>1824</v>
      </c>
      <c r="M246" s="26">
        <v>236</v>
      </c>
    </row>
    <row r="247" spans="1:13" s="31" customFormat="1" ht="15.6" customHeight="1" x14ac:dyDescent="0.25">
      <c r="A247" s="15">
        <v>42401</v>
      </c>
      <c r="B247" s="54" t="s">
        <v>47</v>
      </c>
      <c r="C247" s="28" t="s">
        <v>12</v>
      </c>
      <c r="D247" s="36" t="s">
        <v>20</v>
      </c>
      <c r="E247" s="41"/>
      <c r="F247" s="41">
        <v>6500</v>
      </c>
      <c r="G247" s="19">
        <f t="shared" si="3"/>
        <v>8255972.25</v>
      </c>
      <c r="H247" s="31" t="s">
        <v>21</v>
      </c>
      <c r="I247" s="31" t="s">
        <v>182</v>
      </c>
      <c r="J247" s="36" t="s">
        <v>1098</v>
      </c>
      <c r="K247" s="17" t="s">
        <v>377</v>
      </c>
      <c r="M247" s="26">
        <v>237</v>
      </c>
    </row>
    <row r="248" spans="1:13" s="30" customFormat="1" ht="15.6" customHeight="1" x14ac:dyDescent="0.3">
      <c r="A248" s="15">
        <v>42401</v>
      </c>
      <c r="B248" s="30" t="s">
        <v>29</v>
      </c>
      <c r="C248" s="28" t="s">
        <v>12</v>
      </c>
      <c r="D248" s="36" t="s">
        <v>13</v>
      </c>
      <c r="E248" s="40"/>
      <c r="F248" s="40">
        <v>2000</v>
      </c>
      <c r="G248" s="19">
        <f t="shared" si="3"/>
        <v>8253972.25</v>
      </c>
      <c r="H248" s="30" t="s">
        <v>26</v>
      </c>
      <c r="I248" s="30" t="s">
        <v>184</v>
      </c>
      <c r="J248" s="26" t="s">
        <v>3033</v>
      </c>
      <c r="K248" s="17" t="s">
        <v>377</v>
      </c>
      <c r="M248" s="26">
        <v>238</v>
      </c>
    </row>
    <row r="249" spans="1:13" s="31" customFormat="1" ht="15.6" customHeight="1" x14ac:dyDescent="0.25">
      <c r="A249" s="15">
        <v>42401</v>
      </c>
      <c r="B249" s="31" t="s">
        <v>42</v>
      </c>
      <c r="C249" s="31" t="s">
        <v>22</v>
      </c>
      <c r="D249" s="28" t="s">
        <v>10</v>
      </c>
      <c r="E249" s="40"/>
      <c r="F249" s="40">
        <v>100000</v>
      </c>
      <c r="G249" s="19">
        <f t="shared" si="3"/>
        <v>8153972.25</v>
      </c>
      <c r="H249" s="40" t="s">
        <v>26</v>
      </c>
      <c r="I249" s="31" t="s">
        <v>185</v>
      </c>
      <c r="J249" s="26" t="s">
        <v>3033</v>
      </c>
      <c r="K249" s="17" t="s">
        <v>377</v>
      </c>
      <c r="M249" s="31">
        <v>239</v>
      </c>
    </row>
    <row r="250" spans="1:13" s="31" customFormat="1" ht="15" customHeight="1" x14ac:dyDescent="0.3">
      <c r="A250" s="15">
        <v>42401</v>
      </c>
      <c r="B250" s="30" t="s">
        <v>2535</v>
      </c>
      <c r="C250" s="55" t="s">
        <v>35</v>
      </c>
      <c r="D250" s="36" t="s">
        <v>20</v>
      </c>
      <c r="E250" s="56"/>
      <c r="F250" s="40">
        <v>100000</v>
      </c>
      <c r="G250" s="19">
        <f t="shared" si="3"/>
        <v>8053972.25</v>
      </c>
      <c r="H250" s="26" t="s">
        <v>14</v>
      </c>
      <c r="I250" s="31" t="s">
        <v>186</v>
      </c>
      <c r="J250" s="36" t="s">
        <v>1098</v>
      </c>
      <c r="K250" s="17" t="s">
        <v>377</v>
      </c>
      <c r="L250" s="31" t="s">
        <v>1824</v>
      </c>
      <c r="M250" s="31">
        <v>240</v>
      </c>
    </row>
    <row r="251" spans="1:13" s="50" customFormat="1" ht="15.6" customHeight="1" x14ac:dyDescent="0.3">
      <c r="A251" s="15">
        <v>42402</v>
      </c>
      <c r="B251" s="50" t="s">
        <v>192</v>
      </c>
      <c r="C251" s="31" t="s">
        <v>24</v>
      </c>
      <c r="D251" s="31" t="s">
        <v>10</v>
      </c>
      <c r="E251" s="57"/>
      <c r="F251" s="40">
        <v>3000</v>
      </c>
      <c r="G251" s="19">
        <f t="shared" si="3"/>
        <v>8050972.25</v>
      </c>
      <c r="H251" s="50" t="s">
        <v>26</v>
      </c>
      <c r="I251" s="50" t="s">
        <v>188</v>
      </c>
      <c r="J251" s="26" t="s">
        <v>3033</v>
      </c>
      <c r="K251" s="17" t="s">
        <v>377</v>
      </c>
      <c r="L251" s="50" t="s">
        <v>1824</v>
      </c>
      <c r="M251" s="26">
        <v>241</v>
      </c>
    </row>
    <row r="252" spans="1:13" s="30" customFormat="1" ht="15.6" customHeight="1" x14ac:dyDescent="0.3">
      <c r="A252" s="15">
        <v>42402</v>
      </c>
      <c r="B252" s="30" t="s">
        <v>187</v>
      </c>
      <c r="C252" s="28" t="s">
        <v>12</v>
      </c>
      <c r="D252" s="36" t="s">
        <v>13</v>
      </c>
      <c r="E252" s="40"/>
      <c r="F252" s="40">
        <v>2000</v>
      </c>
      <c r="G252" s="19">
        <f t="shared" si="3"/>
        <v>8048972.25</v>
      </c>
      <c r="H252" s="30" t="s">
        <v>26</v>
      </c>
      <c r="I252" s="30" t="s">
        <v>184</v>
      </c>
      <c r="J252" s="26" t="s">
        <v>3033</v>
      </c>
      <c r="K252" s="17" t="s">
        <v>377</v>
      </c>
      <c r="M252" s="26">
        <v>242</v>
      </c>
    </row>
    <row r="253" spans="1:13" s="30" customFormat="1" ht="15.6" customHeight="1" x14ac:dyDescent="0.3">
      <c r="A253" s="15">
        <v>42402</v>
      </c>
      <c r="B253" s="30" t="s">
        <v>189</v>
      </c>
      <c r="C253" s="28" t="s">
        <v>12</v>
      </c>
      <c r="D253" s="36" t="s">
        <v>13</v>
      </c>
      <c r="E253" s="40"/>
      <c r="F253" s="40">
        <v>2000</v>
      </c>
      <c r="G253" s="19">
        <f t="shared" si="3"/>
        <v>8046972.25</v>
      </c>
      <c r="H253" s="30" t="s">
        <v>26</v>
      </c>
      <c r="I253" s="30" t="s">
        <v>184</v>
      </c>
      <c r="J253" s="26" t="s">
        <v>3033</v>
      </c>
      <c r="K253" s="17" t="s">
        <v>377</v>
      </c>
      <c r="L253" s="22"/>
      <c r="M253" s="26">
        <v>243</v>
      </c>
    </row>
    <row r="254" spans="1:13" s="31" customFormat="1" ht="16.5" customHeight="1" x14ac:dyDescent="0.3">
      <c r="A254" s="15">
        <v>42402</v>
      </c>
      <c r="B254" s="31" t="s">
        <v>190</v>
      </c>
      <c r="C254" s="28" t="s">
        <v>1509</v>
      </c>
      <c r="D254" s="31" t="s">
        <v>18</v>
      </c>
      <c r="E254" s="40"/>
      <c r="F254" s="40">
        <v>72000</v>
      </c>
      <c r="G254" s="19">
        <f t="shared" si="3"/>
        <v>7974972.25</v>
      </c>
      <c r="H254" s="31" t="s">
        <v>14</v>
      </c>
      <c r="I254" s="31" t="s">
        <v>191</v>
      </c>
      <c r="J254" s="26" t="s">
        <v>3033</v>
      </c>
      <c r="K254" s="17" t="s">
        <v>377</v>
      </c>
      <c r="L254" s="31" t="s">
        <v>1824</v>
      </c>
      <c r="M254" s="26">
        <v>244</v>
      </c>
    </row>
    <row r="255" spans="1:13" s="50" customFormat="1" ht="15.6" customHeight="1" x14ac:dyDescent="0.3">
      <c r="A255" s="15">
        <v>42402</v>
      </c>
      <c r="B255" s="50" t="s">
        <v>193</v>
      </c>
      <c r="C255" s="31" t="s">
        <v>35</v>
      </c>
      <c r="D255" s="36" t="s">
        <v>13</v>
      </c>
      <c r="E255" s="57"/>
      <c r="F255" s="40">
        <v>4600</v>
      </c>
      <c r="G255" s="19">
        <f t="shared" si="3"/>
        <v>7970372.25</v>
      </c>
      <c r="H255" s="50" t="s">
        <v>26</v>
      </c>
      <c r="I255" s="50" t="s">
        <v>194</v>
      </c>
      <c r="J255" s="26" t="s">
        <v>3033</v>
      </c>
      <c r="K255" s="17" t="s">
        <v>377</v>
      </c>
      <c r="L255" s="50" t="s">
        <v>1824</v>
      </c>
      <c r="M255" s="26">
        <v>245</v>
      </c>
    </row>
    <row r="256" spans="1:13" s="31" customFormat="1" ht="14.45" customHeight="1" x14ac:dyDescent="0.25">
      <c r="A256" s="34">
        <v>42402</v>
      </c>
      <c r="B256" s="26" t="s">
        <v>195</v>
      </c>
      <c r="C256" s="26" t="s">
        <v>9</v>
      </c>
      <c r="D256" s="28" t="s">
        <v>10</v>
      </c>
      <c r="E256" s="40"/>
      <c r="F256" s="40">
        <v>2378</v>
      </c>
      <c r="G256" s="19">
        <f t="shared" si="3"/>
        <v>7967994.25</v>
      </c>
      <c r="H256" s="26" t="s">
        <v>11</v>
      </c>
      <c r="I256" s="26" t="s">
        <v>196</v>
      </c>
      <c r="J256" s="26" t="s">
        <v>3033</v>
      </c>
      <c r="K256" s="17" t="s">
        <v>377</v>
      </c>
      <c r="L256" s="31" t="s">
        <v>1824</v>
      </c>
      <c r="M256" s="26">
        <v>246</v>
      </c>
    </row>
    <row r="257" spans="1:13" s="31" customFormat="1" ht="15.6" customHeight="1" x14ac:dyDescent="0.3">
      <c r="A257" s="15">
        <v>42402</v>
      </c>
      <c r="B257" s="31" t="s">
        <v>197</v>
      </c>
      <c r="C257" s="28" t="s">
        <v>12</v>
      </c>
      <c r="D257" s="31" t="s">
        <v>18</v>
      </c>
      <c r="E257" s="40"/>
      <c r="F257" s="40">
        <v>6000</v>
      </c>
      <c r="G257" s="19">
        <f t="shared" si="3"/>
        <v>7961994.25</v>
      </c>
      <c r="H257" s="31" t="s">
        <v>23</v>
      </c>
      <c r="I257" s="31" t="s">
        <v>198</v>
      </c>
      <c r="J257" s="26" t="s">
        <v>3033</v>
      </c>
      <c r="K257" s="17" t="s">
        <v>377</v>
      </c>
      <c r="M257" s="31">
        <v>247</v>
      </c>
    </row>
    <row r="258" spans="1:13" s="31" customFormat="1" ht="15.6" customHeight="1" x14ac:dyDescent="0.25">
      <c r="A258" s="15">
        <v>42402</v>
      </c>
      <c r="B258" s="54" t="s">
        <v>199</v>
      </c>
      <c r="C258" s="28" t="s">
        <v>12</v>
      </c>
      <c r="D258" s="36" t="s">
        <v>20</v>
      </c>
      <c r="E258" s="41"/>
      <c r="F258" s="40">
        <v>6000</v>
      </c>
      <c r="G258" s="19">
        <f t="shared" si="3"/>
        <v>7955994.25</v>
      </c>
      <c r="H258" s="31" t="s">
        <v>21</v>
      </c>
      <c r="I258" s="31" t="s">
        <v>182</v>
      </c>
      <c r="J258" s="36" t="s">
        <v>1098</v>
      </c>
      <c r="K258" s="17" t="s">
        <v>377</v>
      </c>
      <c r="M258" s="31">
        <v>248</v>
      </c>
    </row>
    <row r="259" spans="1:13" s="31" customFormat="1" ht="15.6" customHeight="1" x14ac:dyDescent="0.25">
      <c r="A259" s="15">
        <v>42402</v>
      </c>
      <c r="B259" s="31" t="s">
        <v>63</v>
      </c>
      <c r="C259" s="28" t="s">
        <v>12</v>
      </c>
      <c r="D259" s="31" t="s">
        <v>18</v>
      </c>
      <c r="E259" s="40"/>
      <c r="F259" s="40">
        <v>3000</v>
      </c>
      <c r="G259" s="19">
        <f t="shared" si="3"/>
        <v>7952994.25</v>
      </c>
      <c r="H259" s="31" t="s">
        <v>31</v>
      </c>
      <c r="I259" s="31" t="s">
        <v>177</v>
      </c>
      <c r="J259" s="26" t="s">
        <v>3033</v>
      </c>
      <c r="K259" s="17" t="s">
        <v>377</v>
      </c>
      <c r="M259" s="26">
        <v>249</v>
      </c>
    </row>
    <row r="260" spans="1:13" s="31" customFormat="1" ht="15.6" customHeight="1" x14ac:dyDescent="0.25">
      <c r="A260" s="15">
        <v>42402</v>
      </c>
      <c r="B260" s="31" t="s">
        <v>200</v>
      </c>
      <c r="C260" s="31" t="s">
        <v>12</v>
      </c>
      <c r="D260" s="31" t="s">
        <v>18</v>
      </c>
      <c r="E260" s="40"/>
      <c r="F260" s="40">
        <v>1000</v>
      </c>
      <c r="G260" s="19">
        <f t="shared" si="3"/>
        <v>7951994.25</v>
      </c>
      <c r="H260" s="31" t="s">
        <v>31</v>
      </c>
      <c r="I260" s="31" t="s">
        <v>177</v>
      </c>
      <c r="J260" s="26" t="s">
        <v>3033</v>
      </c>
      <c r="K260" s="17" t="s">
        <v>377</v>
      </c>
      <c r="M260" s="26">
        <v>250</v>
      </c>
    </row>
    <row r="261" spans="1:13" s="31" customFormat="1" ht="15.6" customHeight="1" x14ac:dyDescent="0.3">
      <c r="A261" s="15">
        <v>42403</v>
      </c>
      <c r="B261" s="31" t="s">
        <v>203</v>
      </c>
      <c r="C261" s="28" t="s">
        <v>12</v>
      </c>
      <c r="D261" s="31" t="s">
        <v>18</v>
      </c>
      <c r="E261" s="40"/>
      <c r="F261" s="40">
        <v>5000</v>
      </c>
      <c r="G261" s="19">
        <f t="shared" si="3"/>
        <v>7946994.25</v>
      </c>
      <c r="H261" s="31" t="s">
        <v>204</v>
      </c>
      <c r="I261" s="50" t="s">
        <v>531</v>
      </c>
      <c r="J261" s="26" t="s">
        <v>3033</v>
      </c>
      <c r="K261" s="17" t="s">
        <v>377</v>
      </c>
      <c r="L261" s="124" t="s">
        <v>3844</v>
      </c>
      <c r="M261" s="26">
        <v>251</v>
      </c>
    </row>
    <row r="262" spans="1:13" s="31" customFormat="1" ht="15.6" customHeight="1" x14ac:dyDescent="0.25">
      <c r="A262" s="15">
        <v>42403</v>
      </c>
      <c r="B262" s="31" t="s">
        <v>205</v>
      </c>
      <c r="C262" s="28" t="s">
        <v>12</v>
      </c>
      <c r="D262" s="31" t="s">
        <v>18</v>
      </c>
      <c r="E262" s="41"/>
      <c r="F262" s="40">
        <v>2000</v>
      </c>
      <c r="G262" s="19">
        <f t="shared" si="3"/>
        <v>7944994.25</v>
      </c>
      <c r="H262" s="31" t="s">
        <v>31</v>
      </c>
      <c r="I262" s="31" t="s">
        <v>177</v>
      </c>
      <c r="J262" s="26" t="s">
        <v>3033</v>
      </c>
      <c r="K262" s="17" t="s">
        <v>377</v>
      </c>
      <c r="M262" s="26">
        <v>252</v>
      </c>
    </row>
    <row r="263" spans="1:13" s="31" customFormat="1" ht="15.6" customHeight="1" x14ac:dyDescent="0.25">
      <c r="A263" s="15">
        <v>42403</v>
      </c>
      <c r="B263" s="31" t="s">
        <v>74</v>
      </c>
      <c r="C263" s="31" t="s">
        <v>12</v>
      </c>
      <c r="D263" s="31" t="s">
        <v>18</v>
      </c>
      <c r="E263" s="41"/>
      <c r="F263" s="40">
        <v>1000</v>
      </c>
      <c r="G263" s="19">
        <f t="shared" si="3"/>
        <v>7943994.25</v>
      </c>
      <c r="H263" s="31" t="s">
        <v>31</v>
      </c>
      <c r="I263" s="31" t="s">
        <v>177</v>
      </c>
      <c r="J263" s="26" t="s">
        <v>3033</v>
      </c>
      <c r="K263" s="17" t="s">
        <v>377</v>
      </c>
      <c r="M263" s="26">
        <v>253</v>
      </c>
    </row>
    <row r="264" spans="1:13" s="31" customFormat="1" ht="15.6" customHeight="1" x14ac:dyDescent="0.25">
      <c r="A264" s="15">
        <v>42403</v>
      </c>
      <c r="B264" s="31" t="s">
        <v>206</v>
      </c>
      <c r="C264" s="27" t="s">
        <v>36</v>
      </c>
      <c r="D264" s="28" t="s">
        <v>10</v>
      </c>
      <c r="E264" s="40"/>
      <c r="F264" s="40">
        <v>5000</v>
      </c>
      <c r="G264" s="19">
        <f t="shared" si="3"/>
        <v>7938994.25</v>
      </c>
      <c r="H264" s="31" t="s">
        <v>31</v>
      </c>
      <c r="I264" s="31" t="s">
        <v>207</v>
      </c>
      <c r="J264" s="26" t="s">
        <v>3033</v>
      </c>
      <c r="K264" s="17" t="s">
        <v>377</v>
      </c>
      <c r="L264" s="31" t="s">
        <v>1824</v>
      </c>
      <c r="M264" s="26">
        <v>254</v>
      </c>
    </row>
    <row r="265" spans="1:13" s="31" customFormat="1" ht="15.6" customHeight="1" x14ac:dyDescent="0.25">
      <c r="A265" s="15">
        <v>42403</v>
      </c>
      <c r="B265" s="54" t="s">
        <v>47</v>
      </c>
      <c r="C265" s="28" t="s">
        <v>12</v>
      </c>
      <c r="D265" s="36" t="s">
        <v>20</v>
      </c>
      <c r="E265" s="41"/>
      <c r="F265" s="40">
        <v>3000</v>
      </c>
      <c r="G265" s="19">
        <f t="shared" si="3"/>
        <v>7935994.25</v>
      </c>
      <c r="H265" s="31" t="s">
        <v>21</v>
      </c>
      <c r="I265" s="31" t="s">
        <v>182</v>
      </c>
      <c r="J265" s="36" t="s">
        <v>1098</v>
      </c>
      <c r="K265" s="17" t="s">
        <v>377</v>
      </c>
      <c r="M265" s="31">
        <v>255</v>
      </c>
    </row>
    <row r="266" spans="1:13" s="31" customFormat="1" ht="15.6" customHeight="1" x14ac:dyDescent="0.3">
      <c r="A266" s="15">
        <v>42403</v>
      </c>
      <c r="B266" s="31" t="s">
        <v>208</v>
      </c>
      <c r="C266" s="28" t="s">
        <v>12</v>
      </c>
      <c r="D266" s="31" t="s">
        <v>18</v>
      </c>
      <c r="E266" s="40"/>
      <c r="F266" s="40">
        <v>3000</v>
      </c>
      <c r="G266" s="19">
        <f t="shared" si="3"/>
        <v>7932994.25</v>
      </c>
      <c r="H266" s="31" t="s">
        <v>23</v>
      </c>
      <c r="I266" s="31" t="s">
        <v>198</v>
      </c>
      <c r="J266" s="26" t="s">
        <v>3033</v>
      </c>
      <c r="K266" s="17" t="s">
        <v>377</v>
      </c>
      <c r="M266" s="31">
        <v>256</v>
      </c>
    </row>
    <row r="267" spans="1:13" s="31" customFormat="1" ht="15.6" customHeight="1" x14ac:dyDescent="0.3">
      <c r="A267" s="15">
        <v>42403</v>
      </c>
      <c r="B267" s="31" t="s">
        <v>209</v>
      </c>
      <c r="C267" s="31" t="s">
        <v>24</v>
      </c>
      <c r="D267" s="31" t="s">
        <v>10</v>
      </c>
      <c r="E267" s="40"/>
      <c r="F267" s="40">
        <v>5000</v>
      </c>
      <c r="G267" s="19">
        <f t="shared" si="3"/>
        <v>7927994.25</v>
      </c>
      <c r="H267" s="31" t="s">
        <v>23</v>
      </c>
      <c r="I267" s="31" t="s">
        <v>210</v>
      </c>
      <c r="J267" s="26" t="s">
        <v>3033</v>
      </c>
      <c r="K267" s="17" t="s">
        <v>377</v>
      </c>
      <c r="L267" s="31" t="s">
        <v>1824</v>
      </c>
      <c r="M267" s="26">
        <v>257</v>
      </c>
    </row>
    <row r="268" spans="1:13" s="30" customFormat="1" ht="15.6" customHeight="1" x14ac:dyDescent="0.3">
      <c r="A268" s="15">
        <v>42403</v>
      </c>
      <c r="B268" s="30" t="s">
        <v>183</v>
      </c>
      <c r="C268" s="28" t="s">
        <v>12</v>
      </c>
      <c r="D268" s="36" t="s">
        <v>13</v>
      </c>
      <c r="E268" s="40"/>
      <c r="F268" s="40">
        <v>2000</v>
      </c>
      <c r="G268" s="19">
        <f t="shared" si="3"/>
        <v>7925994.25</v>
      </c>
      <c r="H268" s="30" t="s">
        <v>26</v>
      </c>
      <c r="I268" s="30" t="s">
        <v>184</v>
      </c>
      <c r="J268" s="26" t="s">
        <v>3033</v>
      </c>
      <c r="K268" s="17" t="s">
        <v>377</v>
      </c>
      <c r="M268" s="26">
        <v>258</v>
      </c>
    </row>
    <row r="269" spans="1:13" s="50" customFormat="1" ht="15.6" customHeight="1" x14ac:dyDescent="0.25">
      <c r="A269" s="15">
        <v>42404</v>
      </c>
      <c r="B269" s="50" t="s">
        <v>213</v>
      </c>
      <c r="C269" s="31" t="s">
        <v>24</v>
      </c>
      <c r="D269" s="31" t="s">
        <v>10</v>
      </c>
      <c r="E269" s="57"/>
      <c r="F269" s="40">
        <v>4000</v>
      </c>
      <c r="G269" s="19">
        <f t="shared" ref="G269:G332" si="4">+G268+E269-F269</f>
        <v>7921994.25</v>
      </c>
      <c r="H269" s="50" t="s">
        <v>26</v>
      </c>
      <c r="I269" s="50" t="s">
        <v>188</v>
      </c>
      <c r="J269" s="26" t="s">
        <v>3033</v>
      </c>
      <c r="K269" s="17" t="s">
        <v>377</v>
      </c>
      <c r="L269" s="50" t="s">
        <v>1824</v>
      </c>
      <c r="M269" s="26">
        <v>259</v>
      </c>
    </row>
    <row r="270" spans="1:13" s="31" customFormat="1" ht="14.45" customHeight="1" x14ac:dyDescent="0.25">
      <c r="A270" s="34">
        <v>42404</v>
      </c>
      <c r="B270" s="26" t="s">
        <v>214</v>
      </c>
      <c r="C270" s="26" t="s">
        <v>35</v>
      </c>
      <c r="D270" s="36" t="s">
        <v>13</v>
      </c>
      <c r="E270" s="41"/>
      <c r="F270" s="40">
        <v>450000</v>
      </c>
      <c r="G270" s="19">
        <f t="shared" si="4"/>
        <v>7471994.25</v>
      </c>
      <c r="H270" s="26" t="s">
        <v>11</v>
      </c>
      <c r="I270" s="26" t="s">
        <v>215</v>
      </c>
      <c r="J270" s="26" t="s">
        <v>3033</v>
      </c>
      <c r="K270" s="17" t="s">
        <v>377</v>
      </c>
      <c r="M270" s="26">
        <v>260</v>
      </c>
    </row>
    <row r="271" spans="1:13" s="31" customFormat="1" ht="14.45" customHeight="1" x14ac:dyDescent="0.25">
      <c r="A271" s="34">
        <v>42404</v>
      </c>
      <c r="B271" s="26" t="s">
        <v>216</v>
      </c>
      <c r="C271" s="26" t="s">
        <v>35</v>
      </c>
      <c r="D271" s="36" t="s">
        <v>20</v>
      </c>
      <c r="E271" s="41"/>
      <c r="F271" s="40">
        <v>180000</v>
      </c>
      <c r="G271" s="19">
        <f t="shared" si="4"/>
        <v>7291994.25</v>
      </c>
      <c r="H271" s="26" t="s">
        <v>11</v>
      </c>
      <c r="I271" s="26" t="s">
        <v>217</v>
      </c>
      <c r="J271" s="36" t="s">
        <v>1098</v>
      </c>
      <c r="K271" s="17" t="s">
        <v>377</v>
      </c>
      <c r="M271" s="26">
        <v>261</v>
      </c>
    </row>
    <row r="272" spans="1:13" s="31" customFormat="1" ht="14.45" customHeight="1" x14ac:dyDescent="0.3">
      <c r="A272" s="34">
        <v>42404</v>
      </c>
      <c r="B272" s="26" t="s">
        <v>218</v>
      </c>
      <c r="C272" s="26" t="s">
        <v>35</v>
      </c>
      <c r="D272" s="31" t="s">
        <v>18</v>
      </c>
      <c r="E272" s="41"/>
      <c r="F272" s="40">
        <v>230000</v>
      </c>
      <c r="G272" s="19">
        <f t="shared" si="4"/>
        <v>7061994.25</v>
      </c>
      <c r="H272" s="26" t="s">
        <v>11</v>
      </c>
      <c r="I272" s="26" t="s">
        <v>219</v>
      </c>
      <c r="J272" s="26" t="s">
        <v>3033</v>
      </c>
      <c r="K272" s="17" t="s">
        <v>377</v>
      </c>
      <c r="M272" s="26">
        <v>262</v>
      </c>
    </row>
    <row r="273" spans="1:13" s="31" customFormat="1" ht="14.45" customHeight="1" x14ac:dyDescent="0.3">
      <c r="A273" s="34">
        <v>42404</v>
      </c>
      <c r="B273" s="26" t="s">
        <v>220</v>
      </c>
      <c r="C273" s="26" t="s">
        <v>35</v>
      </c>
      <c r="D273" s="31" t="s">
        <v>18</v>
      </c>
      <c r="E273" s="41"/>
      <c r="F273" s="40">
        <v>170000</v>
      </c>
      <c r="G273" s="19">
        <f t="shared" si="4"/>
        <v>6891994.25</v>
      </c>
      <c r="H273" s="26" t="s">
        <v>11</v>
      </c>
      <c r="I273" s="16" t="s">
        <v>221</v>
      </c>
      <c r="J273" s="26" t="s">
        <v>3033</v>
      </c>
      <c r="K273" s="17" t="s">
        <v>377</v>
      </c>
      <c r="M273" s="31">
        <v>263</v>
      </c>
    </row>
    <row r="274" spans="1:13" s="31" customFormat="1" ht="14.45" customHeight="1" x14ac:dyDescent="0.25">
      <c r="A274" s="34">
        <v>42404</v>
      </c>
      <c r="B274" s="26" t="s">
        <v>37</v>
      </c>
      <c r="C274" s="26" t="s">
        <v>9</v>
      </c>
      <c r="D274" s="28" t="s">
        <v>10</v>
      </c>
      <c r="E274" s="41"/>
      <c r="F274" s="40">
        <v>10701</v>
      </c>
      <c r="G274" s="19">
        <f t="shared" si="4"/>
        <v>6881293.25</v>
      </c>
      <c r="H274" s="26" t="s">
        <v>11</v>
      </c>
      <c r="I274" s="26" t="s">
        <v>196</v>
      </c>
      <c r="J274" s="26" t="s">
        <v>3033</v>
      </c>
      <c r="K274" s="17" t="s">
        <v>377</v>
      </c>
      <c r="M274" s="31">
        <v>264</v>
      </c>
    </row>
    <row r="275" spans="1:13" s="31" customFormat="1" ht="15.6" customHeight="1" x14ac:dyDescent="0.3">
      <c r="A275" s="15">
        <v>42404</v>
      </c>
      <c r="B275" s="31" t="s">
        <v>222</v>
      </c>
      <c r="C275" s="28" t="s">
        <v>12</v>
      </c>
      <c r="D275" s="31" t="s">
        <v>18</v>
      </c>
      <c r="E275" s="40"/>
      <c r="F275" s="40">
        <v>4000</v>
      </c>
      <c r="G275" s="19">
        <f t="shared" si="4"/>
        <v>6877293.25</v>
      </c>
      <c r="H275" s="31" t="s">
        <v>23</v>
      </c>
      <c r="I275" s="31" t="s">
        <v>198</v>
      </c>
      <c r="J275" s="26" t="s">
        <v>3033</v>
      </c>
      <c r="K275" s="17" t="s">
        <v>377</v>
      </c>
      <c r="M275" s="26">
        <v>265</v>
      </c>
    </row>
    <row r="276" spans="1:13" s="31" customFormat="1" ht="15.6" customHeight="1" x14ac:dyDescent="0.3">
      <c r="A276" s="15">
        <v>42404</v>
      </c>
      <c r="B276" s="58" t="s">
        <v>223</v>
      </c>
      <c r="C276" s="27" t="s">
        <v>34</v>
      </c>
      <c r="D276" s="31" t="s">
        <v>18</v>
      </c>
      <c r="E276" s="40"/>
      <c r="F276" s="40">
        <v>25000</v>
      </c>
      <c r="G276" s="19">
        <f t="shared" si="4"/>
        <v>6852293.25</v>
      </c>
      <c r="H276" s="31" t="s">
        <v>23</v>
      </c>
      <c r="I276" s="31" t="s">
        <v>224</v>
      </c>
      <c r="J276" s="26" t="s">
        <v>3033</v>
      </c>
      <c r="K276" s="17" t="s">
        <v>377</v>
      </c>
      <c r="L276" s="31" t="s">
        <v>1824</v>
      </c>
      <c r="M276" s="26">
        <v>266</v>
      </c>
    </row>
    <row r="277" spans="1:13" s="31" customFormat="1" ht="15.6" customHeight="1" x14ac:dyDescent="0.3">
      <c r="A277" s="15">
        <v>42404</v>
      </c>
      <c r="B277" s="50" t="s">
        <v>3836</v>
      </c>
      <c r="C277" s="27" t="s">
        <v>16</v>
      </c>
      <c r="D277" s="31" t="s">
        <v>10</v>
      </c>
      <c r="E277" s="40"/>
      <c r="F277" s="40">
        <v>4400</v>
      </c>
      <c r="G277" s="19">
        <f t="shared" si="4"/>
        <v>6847893.25</v>
      </c>
      <c r="H277" s="31" t="s">
        <v>14</v>
      </c>
      <c r="I277" s="31" t="s">
        <v>211</v>
      </c>
      <c r="J277" s="26" t="s">
        <v>3033</v>
      </c>
      <c r="K277" s="17" t="s">
        <v>377</v>
      </c>
      <c r="L277" s="31" t="s">
        <v>1824</v>
      </c>
      <c r="M277" s="26">
        <v>267</v>
      </c>
    </row>
    <row r="278" spans="1:13" s="31" customFormat="1" ht="15.6" customHeight="1" x14ac:dyDescent="0.3">
      <c r="A278" s="15">
        <v>42404</v>
      </c>
      <c r="B278" s="50" t="s">
        <v>3837</v>
      </c>
      <c r="C278" s="27" t="s">
        <v>16</v>
      </c>
      <c r="D278" s="31" t="s">
        <v>10</v>
      </c>
      <c r="E278" s="40"/>
      <c r="F278" s="40">
        <v>2400</v>
      </c>
      <c r="G278" s="19">
        <f t="shared" si="4"/>
        <v>6845493.25</v>
      </c>
      <c r="H278" s="31" t="s">
        <v>14</v>
      </c>
      <c r="I278" s="31" t="s">
        <v>211</v>
      </c>
      <c r="J278" s="26" t="s">
        <v>3033</v>
      </c>
      <c r="K278" s="17" t="s">
        <v>377</v>
      </c>
      <c r="L278" s="31" t="s">
        <v>1824</v>
      </c>
      <c r="M278" s="26">
        <v>268</v>
      </c>
    </row>
    <row r="279" spans="1:13" s="31" customFormat="1" ht="15.6" customHeight="1" x14ac:dyDescent="0.3">
      <c r="A279" s="15">
        <v>42404</v>
      </c>
      <c r="B279" s="31" t="s">
        <v>39</v>
      </c>
      <c r="C279" s="31" t="s">
        <v>17</v>
      </c>
      <c r="D279" s="31" t="s">
        <v>18</v>
      </c>
      <c r="E279" s="40"/>
      <c r="F279" s="40">
        <v>45000</v>
      </c>
      <c r="G279" s="19">
        <f t="shared" si="4"/>
        <v>6800493.25</v>
      </c>
      <c r="H279" s="31" t="s">
        <v>23</v>
      </c>
      <c r="I279" s="31" t="s">
        <v>225</v>
      </c>
      <c r="J279" s="26" t="s">
        <v>3033</v>
      </c>
      <c r="K279" s="17" t="s">
        <v>377</v>
      </c>
      <c r="L279" s="31" t="s">
        <v>1824</v>
      </c>
      <c r="M279" s="26">
        <v>269</v>
      </c>
    </row>
    <row r="280" spans="1:13" s="31" customFormat="1" ht="15.6" customHeight="1" x14ac:dyDescent="0.25">
      <c r="A280" s="15">
        <v>42404</v>
      </c>
      <c r="B280" s="54" t="s">
        <v>124</v>
      </c>
      <c r="C280" s="28" t="s">
        <v>12</v>
      </c>
      <c r="D280" s="36" t="s">
        <v>20</v>
      </c>
      <c r="E280" s="40"/>
      <c r="F280" s="40">
        <v>4000</v>
      </c>
      <c r="G280" s="19">
        <f t="shared" si="4"/>
        <v>6796493.25</v>
      </c>
      <c r="H280" s="53" t="s">
        <v>21</v>
      </c>
      <c r="I280" s="31" t="s">
        <v>182</v>
      </c>
      <c r="J280" s="36" t="s">
        <v>1098</v>
      </c>
      <c r="K280" s="17" t="s">
        <v>377</v>
      </c>
      <c r="M280" s="26">
        <v>270</v>
      </c>
    </row>
    <row r="281" spans="1:13" s="31" customFormat="1" ht="15.6" customHeight="1" x14ac:dyDescent="0.25">
      <c r="A281" s="15">
        <v>42404</v>
      </c>
      <c r="B281" s="31" t="s">
        <v>226</v>
      </c>
      <c r="C281" s="31" t="s">
        <v>12</v>
      </c>
      <c r="D281" s="31" t="s">
        <v>18</v>
      </c>
      <c r="E281" s="40"/>
      <c r="F281" s="40">
        <v>1000</v>
      </c>
      <c r="G281" s="19">
        <f t="shared" si="4"/>
        <v>6795493.25</v>
      </c>
      <c r="H281" s="31" t="s">
        <v>31</v>
      </c>
      <c r="I281" s="31" t="s">
        <v>177</v>
      </c>
      <c r="J281" s="26" t="s">
        <v>3033</v>
      </c>
      <c r="K281" s="17" t="s">
        <v>377</v>
      </c>
      <c r="M281" s="31">
        <v>271</v>
      </c>
    </row>
    <row r="282" spans="1:13" s="31" customFormat="1" ht="15.6" customHeight="1" x14ac:dyDescent="0.25">
      <c r="A282" s="15">
        <v>42404</v>
      </c>
      <c r="B282" s="31" t="s">
        <v>227</v>
      </c>
      <c r="C282" s="31" t="s">
        <v>12</v>
      </c>
      <c r="D282" s="31" t="s">
        <v>18</v>
      </c>
      <c r="E282" s="40"/>
      <c r="F282" s="40">
        <v>2000</v>
      </c>
      <c r="G282" s="19">
        <f t="shared" si="4"/>
        <v>6793493.25</v>
      </c>
      <c r="H282" s="31" t="s">
        <v>31</v>
      </c>
      <c r="I282" s="31" t="s">
        <v>177</v>
      </c>
      <c r="J282" s="26" t="s">
        <v>3033</v>
      </c>
      <c r="K282" s="17" t="s">
        <v>377</v>
      </c>
      <c r="M282" s="31">
        <v>272</v>
      </c>
    </row>
    <row r="283" spans="1:13" s="31" customFormat="1" ht="15.6" customHeight="1" x14ac:dyDescent="0.25">
      <c r="A283" s="15">
        <v>42404</v>
      </c>
      <c r="B283" s="50" t="s">
        <v>180</v>
      </c>
      <c r="C283" s="31" t="s">
        <v>22</v>
      </c>
      <c r="D283" s="31" t="s">
        <v>18</v>
      </c>
      <c r="E283" s="40"/>
      <c r="F283" s="40">
        <v>1000</v>
      </c>
      <c r="G283" s="19">
        <f t="shared" si="4"/>
        <v>6792493.25</v>
      </c>
      <c r="H283" s="31" t="s">
        <v>31</v>
      </c>
      <c r="I283" s="31" t="s">
        <v>181</v>
      </c>
      <c r="J283" s="26" t="s">
        <v>3033</v>
      </c>
      <c r="K283" s="17" t="s">
        <v>377</v>
      </c>
      <c r="L283" s="31" t="s">
        <v>1824</v>
      </c>
      <c r="M283" s="26">
        <v>273</v>
      </c>
    </row>
    <row r="284" spans="1:13" s="31" customFormat="1" ht="15.6" customHeight="1" x14ac:dyDescent="0.3">
      <c r="A284" s="15">
        <v>42404</v>
      </c>
      <c r="B284" s="31" t="s">
        <v>228</v>
      </c>
      <c r="C284" s="31" t="s">
        <v>27</v>
      </c>
      <c r="D284" s="31" t="s">
        <v>18</v>
      </c>
      <c r="E284" s="40"/>
      <c r="F284" s="40">
        <v>1000</v>
      </c>
      <c r="G284" s="19">
        <f t="shared" si="4"/>
        <v>6791493.25</v>
      </c>
      <c r="H284" s="31" t="s">
        <v>204</v>
      </c>
      <c r="I284" s="50" t="s">
        <v>229</v>
      </c>
      <c r="J284" s="26" t="s">
        <v>3033</v>
      </c>
      <c r="K284" s="17" t="s">
        <v>377</v>
      </c>
      <c r="L284" s="31" t="s">
        <v>1824</v>
      </c>
      <c r="M284" s="26">
        <v>274</v>
      </c>
    </row>
    <row r="285" spans="1:13" s="30" customFormat="1" ht="15.6" customHeight="1" x14ac:dyDescent="0.3">
      <c r="A285" s="15">
        <v>42405</v>
      </c>
      <c r="B285" s="30" t="s">
        <v>230</v>
      </c>
      <c r="C285" s="27" t="s">
        <v>1786</v>
      </c>
      <c r="D285" s="28" t="s">
        <v>10</v>
      </c>
      <c r="E285" s="40"/>
      <c r="F285" s="40">
        <v>40000</v>
      </c>
      <c r="G285" s="19">
        <f t="shared" si="4"/>
        <v>6751493.25</v>
      </c>
      <c r="H285" s="31" t="s">
        <v>14</v>
      </c>
      <c r="I285" s="50" t="s">
        <v>212</v>
      </c>
      <c r="J285" s="26" t="s">
        <v>3033</v>
      </c>
      <c r="K285" s="17" t="s">
        <v>377</v>
      </c>
      <c r="L285" s="30" t="s">
        <v>1824</v>
      </c>
      <c r="M285" s="26">
        <v>275</v>
      </c>
    </row>
    <row r="286" spans="1:13" s="50" customFormat="1" ht="16.5" customHeight="1" x14ac:dyDescent="0.25">
      <c r="A286" s="15">
        <v>42405</v>
      </c>
      <c r="B286" s="50" t="s">
        <v>231</v>
      </c>
      <c r="C286" s="27" t="s">
        <v>36</v>
      </c>
      <c r="D286" s="28" t="s">
        <v>10</v>
      </c>
      <c r="E286" s="57"/>
      <c r="F286" s="40">
        <v>52500</v>
      </c>
      <c r="G286" s="19">
        <f t="shared" si="4"/>
        <v>6698993.25</v>
      </c>
      <c r="H286" s="50" t="s">
        <v>14</v>
      </c>
      <c r="I286" s="50" t="s">
        <v>232</v>
      </c>
      <c r="J286" s="26" t="s">
        <v>3033</v>
      </c>
      <c r="K286" s="17" t="s">
        <v>377</v>
      </c>
      <c r="L286" s="50" t="s">
        <v>1824</v>
      </c>
      <c r="M286" s="26">
        <v>276</v>
      </c>
    </row>
    <row r="287" spans="1:13" s="50" customFormat="1" ht="16.5" customHeight="1" x14ac:dyDescent="0.25">
      <c r="A287" s="15">
        <v>42405</v>
      </c>
      <c r="B287" s="50" t="s">
        <v>233</v>
      </c>
      <c r="C287" s="27" t="s">
        <v>36</v>
      </c>
      <c r="D287" s="28" t="s">
        <v>10</v>
      </c>
      <c r="E287" s="57"/>
      <c r="F287" s="40">
        <v>52500</v>
      </c>
      <c r="G287" s="19">
        <f t="shared" si="4"/>
        <v>6646493.25</v>
      </c>
      <c r="H287" s="50" t="s">
        <v>14</v>
      </c>
      <c r="I287" s="50" t="s">
        <v>232</v>
      </c>
      <c r="J287" s="26" t="s">
        <v>3033</v>
      </c>
      <c r="K287" s="17" t="s">
        <v>377</v>
      </c>
      <c r="L287" s="50" t="s">
        <v>1824</v>
      </c>
      <c r="M287" s="26">
        <v>277</v>
      </c>
    </row>
    <row r="288" spans="1:13" s="30" customFormat="1" ht="15.6" customHeight="1" x14ac:dyDescent="0.3">
      <c r="A288" s="15">
        <v>42405</v>
      </c>
      <c r="B288" s="30" t="s">
        <v>234</v>
      </c>
      <c r="C288" s="28" t="s">
        <v>12</v>
      </c>
      <c r="D288" s="36" t="s">
        <v>13</v>
      </c>
      <c r="E288" s="40"/>
      <c r="F288" s="40">
        <v>2500</v>
      </c>
      <c r="G288" s="19">
        <f t="shared" si="4"/>
        <v>6643993.25</v>
      </c>
      <c r="H288" s="30" t="s">
        <v>26</v>
      </c>
      <c r="I288" s="30" t="s">
        <v>184</v>
      </c>
      <c r="J288" s="26" t="s">
        <v>3033</v>
      </c>
      <c r="K288" s="17" t="s">
        <v>377</v>
      </c>
      <c r="M288" s="26">
        <v>278</v>
      </c>
    </row>
    <row r="289" spans="1:13" s="31" customFormat="1" ht="16.5" customHeight="1" x14ac:dyDescent="0.3">
      <c r="A289" s="15">
        <v>42405</v>
      </c>
      <c r="B289" s="31" t="s">
        <v>235</v>
      </c>
      <c r="C289" s="28" t="s">
        <v>1509</v>
      </c>
      <c r="D289" s="31" t="s">
        <v>18</v>
      </c>
      <c r="E289" s="40"/>
      <c r="F289" s="40">
        <v>72000</v>
      </c>
      <c r="G289" s="19">
        <f t="shared" si="4"/>
        <v>6571993.25</v>
      </c>
      <c r="H289" s="50" t="s">
        <v>14</v>
      </c>
      <c r="I289" s="31" t="s">
        <v>191</v>
      </c>
      <c r="J289" s="26" t="s">
        <v>3033</v>
      </c>
      <c r="K289" s="17" t="s">
        <v>377</v>
      </c>
      <c r="L289" s="31" t="s">
        <v>1824</v>
      </c>
      <c r="M289" s="31">
        <v>279</v>
      </c>
    </row>
    <row r="290" spans="1:13" s="31" customFormat="1" ht="15.6" customHeight="1" x14ac:dyDescent="0.3">
      <c r="A290" s="15">
        <v>42405</v>
      </c>
      <c r="B290" s="31" t="s">
        <v>236</v>
      </c>
      <c r="C290" s="31" t="s">
        <v>22</v>
      </c>
      <c r="D290" s="31" t="s">
        <v>18</v>
      </c>
      <c r="E290" s="40"/>
      <c r="F290" s="40">
        <v>3000</v>
      </c>
      <c r="G290" s="19">
        <f t="shared" si="4"/>
        <v>6568993.25</v>
      </c>
      <c r="H290" s="31" t="s">
        <v>204</v>
      </c>
      <c r="I290" s="50" t="s">
        <v>229</v>
      </c>
      <c r="J290" s="26" t="s">
        <v>3033</v>
      </c>
      <c r="K290" s="17" t="s">
        <v>377</v>
      </c>
      <c r="L290" s="31" t="s">
        <v>1824</v>
      </c>
      <c r="M290" s="31">
        <v>280</v>
      </c>
    </row>
    <row r="291" spans="1:13" s="31" customFormat="1" ht="15.6" customHeight="1" x14ac:dyDescent="0.3">
      <c r="A291" s="15">
        <v>42406</v>
      </c>
      <c r="B291" s="50" t="s">
        <v>3843</v>
      </c>
      <c r="C291" s="31" t="s">
        <v>17</v>
      </c>
      <c r="D291" s="31" t="s">
        <v>18</v>
      </c>
      <c r="E291" s="40"/>
      <c r="F291" s="40">
        <v>60000</v>
      </c>
      <c r="G291" s="19">
        <f t="shared" si="4"/>
        <v>6508993.25</v>
      </c>
      <c r="H291" s="31" t="s">
        <v>31</v>
      </c>
      <c r="I291" s="31" t="s">
        <v>201</v>
      </c>
      <c r="J291" s="26" t="s">
        <v>3033</v>
      </c>
      <c r="K291" s="17" t="s">
        <v>377</v>
      </c>
      <c r="L291" s="31" t="s">
        <v>1824</v>
      </c>
      <c r="M291" s="26">
        <v>281</v>
      </c>
    </row>
    <row r="292" spans="1:13" s="31" customFormat="1" ht="15.6" customHeight="1" x14ac:dyDescent="0.25">
      <c r="A292" s="15">
        <v>42405</v>
      </c>
      <c r="B292" s="50" t="s">
        <v>180</v>
      </c>
      <c r="C292" s="31" t="s">
        <v>22</v>
      </c>
      <c r="D292" s="31" t="s">
        <v>18</v>
      </c>
      <c r="E292" s="40"/>
      <c r="F292" s="40">
        <v>1000</v>
      </c>
      <c r="G292" s="19">
        <f t="shared" si="4"/>
        <v>6507993.25</v>
      </c>
      <c r="H292" s="31" t="s">
        <v>31</v>
      </c>
      <c r="I292" s="31" t="s">
        <v>181</v>
      </c>
      <c r="J292" s="26" t="s">
        <v>3033</v>
      </c>
      <c r="K292" s="17" t="s">
        <v>377</v>
      </c>
      <c r="M292" s="26">
        <v>282</v>
      </c>
    </row>
    <row r="293" spans="1:13" s="31" customFormat="1" ht="15.6" customHeight="1" x14ac:dyDescent="0.25">
      <c r="A293" s="15">
        <v>42405</v>
      </c>
      <c r="B293" s="50" t="s">
        <v>237</v>
      </c>
      <c r="C293" s="28" t="s">
        <v>12</v>
      </c>
      <c r="D293" s="31" t="s">
        <v>18</v>
      </c>
      <c r="E293" s="40"/>
      <c r="F293" s="40">
        <v>2000</v>
      </c>
      <c r="G293" s="19">
        <f t="shared" si="4"/>
        <v>6505993.25</v>
      </c>
      <c r="H293" s="31" t="s">
        <v>31</v>
      </c>
      <c r="I293" s="31" t="s">
        <v>177</v>
      </c>
      <c r="J293" s="26" t="s">
        <v>3033</v>
      </c>
      <c r="K293" s="17" t="s">
        <v>377</v>
      </c>
      <c r="M293" s="26">
        <v>283</v>
      </c>
    </row>
    <row r="294" spans="1:13" s="31" customFormat="1" ht="15.6" customHeight="1" x14ac:dyDescent="0.25">
      <c r="A294" s="15">
        <v>42405</v>
      </c>
      <c r="B294" s="54" t="s">
        <v>126</v>
      </c>
      <c r="C294" s="28" t="s">
        <v>12</v>
      </c>
      <c r="D294" s="36" t="s">
        <v>20</v>
      </c>
      <c r="E294" s="40"/>
      <c r="F294" s="40">
        <v>5000</v>
      </c>
      <c r="G294" s="19">
        <f t="shared" si="4"/>
        <v>6500993.25</v>
      </c>
      <c r="H294" s="53" t="s">
        <v>21</v>
      </c>
      <c r="I294" s="31" t="s">
        <v>182</v>
      </c>
      <c r="J294" s="36" t="s">
        <v>1098</v>
      </c>
      <c r="K294" s="17" t="s">
        <v>377</v>
      </c>
      <c r="M294" s="26">
        <v>284</v>
      </c>
    </row>
    <row r="295" spans="1:13" s="31" customFormat="1" ht="15.6" customHeight="1" x14ac:dyDescent="0.3">
      <c r="A295" s="15">
        <v>42405</v>
      </c>
      <c r="B295" s="31" t="s">
        <v>238</v>
      </c>
      <c r="C295" s="28" t="s">
        <v>12</v>
      </c>
      <c r="D295" s="31" t="s">
        <v>18</v>
      </c>
      <c r="E295" s="40"/>
      <c r="F295" s="40">
        <v>7000</v>
      </c>
      <c r="G295" s="19">
        <f t="shared" si="4"/>
        <v>6493993.25</v>
      </c>
      <c r="H295" s="31" t="s">
        <v>23</v>
      </c>
      <c r="I295" s="31" t="s">
        <v>198</v>
      </c>
      <c r="J295" s="26" t="s">
        <v>3033</v>
      </c>
      <c r="K295" s="17" t="s">
        <v>377</v>
      </c>
      <c r="M295" s="26">
        <v>285</v>
      </c>
    </row>
    <row r="296" spans="1:13" s="31" customFormat="1" ht="15.6" customHeight="1" x14ac:dyDescent="0.3">
      <c r="A296" s="15">
        <v>42405</v>
      </c>
      <c r="B296" s="58" t="s">
        <v>239</v>
      </c>
      <c r="C296" s="28" t="s">
        <v>12</v>
      </c>
      <c r="D296" s="31" t="s">
        <v>18</v>
      </c>
      <c r="E296" s="40"/>
      <c r="F296" s="40">
        <v>10000</v>
      </c>
      <c r="G296" s="19">
        <f t="shared" si="4"/>
        <v>6483993.25</v>
      </c>
      <c r="H296" s="31" t="s">
        <v>23</v>
      </c>
      <c r="I296" s="31" t="s">
        <v>198</v>
      </c>
      <c r="J296" s="26" t="s">
        <v>3033</v>
      </c>
      <c r="K296" s="17" t="s">
        <v>377</v>
      </c>
      <c r="M296" s="26">
        <v>286</v>
      </c>
    </row>
    <row r="297" spans="1:13" s="31" customFormat="1" ht="15.6" customHeight="1" x14ac:dyDescent="0.3">
      <c r="A297" s="15">
        <v>42405</v>
      </c>
      <c r="B297" s="58" t="s">
        <v>39</v>
      </c>
      <c r="C297" s="31" t="s">
        <v>17</v>
      </c>
      <c r="D297" s="31" t="s">
        <v>18</v>
      </c>
      <c r="E297" s="40"/>
      <c r="F297" s="40">
        <v>30000</v>
      </c>
      <c r="G297" s="19">
        <f t="shared" si="4"/>
        <v>6453993.25</v>
      </c>
      <c r="H297" s="31" t="s">
        <v>23</v>
      </c>
      <c r="I297" s="31" t="s">
        <v>225</v>
      </c>
      <c r="J297" s="26" t="s">
        <v>3033</v>
      </c>
      <c r="K297" s="17" t="s">
        <v>377</v>
      </c>
      <c r="L297" s="31" t="s">
        <v>1824</v>
      </c>
      <c r="M297" s="31">
        <v>287</v>
      </c>
    </row>
    <row r="298" spans="1:13" s="31" customFormat="1" x14ac:dyDescent="0.3">
      <c r="A298" s="15">
        <v>42406</v>
      </c>
      <c r="B298" s="31" t="s">
        <v>820</v>
      </c>
      <c r="C298" s="27" t="s">
        <v>36</v>
      </c>
      <c r="D298" s="28" t="s">
        <v>821</v>
      </c>
      <c r="E298" s="40"/>
      <c r="F298" s="40">
        <v>54000</v>
      </c>
      <c r="G298" s="19">
        <f t="shared" si="4"/>
        <v>6399993.25</v>
      </c>
      <c r="H298" s="31" t="s">
        <v>795</v>
      </c>
      <c r="I298" s="31" t="s">
        <v>822</v>
      </c>
      <c r="J298" s="36" t="s">
        <v>1098</v>
      </c>
      <c r="K298" s="31" t="s">
        <v>377</v>
      </c>
      <c r="L298" s="31" t="s">
        <v>1824</v>
      </c>
      <c r="M298" s="31">
        <v>288</v>
      </c>
    </row>
    <row r="299" spans="1:13" s="31" customFormat="1" ht="15.6" customHeight="1" x14ac:dyDescent="0.3">
      <c r="A299" s="15">
        <v>42406</v>
      </c>
      <c r="B299" s="31" t="s">
        <v>240</v>
      </c>
      <c r="C299" s="27" t="s">
        <v>34</v>
      </c>
      <c r="D299" s="31" t="s">
        <v>18</v>
      </c>
      <c r="E299" s="40"/>
      <c r="F299" s="40">
        <v>15000</v>
      </c>
      <c r="G299" s="19">
        <f t="shared" si="4"/>
        <v>6384993.25</v>
      </c>
      <c r="H299" s="31" t="s">
        <v>23</v>
      </c>
      <c r="I299" s="31" t="s">
        <v>224</v>
      </c>
      <c r="J299" s="26" t="s">
        <v>3033</v>
      </c>
      <c r="K299" s="17" t="s">
        <v>377</v>
      </c>
      <c r="L299" s="31" t="s">
        <v>1824</v>
      </c>
      <c r="M299" s="26">
        <v>289</v>
      </c>
    </row>
    <row r="300" spans="1:13" s="31" customFormat="1" ht="15.6" customHeight="1" x14ac:dyDescent="0.3">
      <c r="A300" s="15">
        <v>42406</v>
      </c>
      <c r="B300" s="31" t="s">
        <v>241</v>
      </c>
      <c r="C300" s="28" t="s">
        <v>12</v>
      </c>
      <c r="D300" s="31" t="s">
        <v>18</v>
      </c>
      <c r="E300" s="40"/>
      <c r="F300" s="40">
        <v>6500</v>
      </c>
      <c r="G300" s="19">
        <f t="shared" si="4"/>
        <v>6378493.25</v>
      </c>
      <c r="H300" s="31" t="s">
        <v>23</v>
      </c>
      <c r="I300" s="31" t="s">
        <v>198</v>
      </c>
      <c r="J300" s="26" t="s">
        <v>3033</v>
      </c>
      <c r="K300" s="17" t="s">
        <v>377</v>
      </c>
      <c r="M300" s="26">
        <v>290</v>
      </c>
    </row>
    <row r="301" spans="1:13" s="31" customFormat="1" ht="15.6" customHeight="1" x14ac:dyDescent="0.25">
      <c r="A301" s="15">
        <v>42406</v>
      </c>
      <c r="B301" s="54" t="s">
        <v>124</v>
      </c>
      <c r="C301" s="28" t="s">
        <v>12</v>
      </c>
      <c r="D301" s="36" t="s">
        <v>20</v>
      </c>
      <c r="E301" s="40"/>
      <c r="F301" s="40">
        <v>3000</v>
      </c>
      <c r="G301" s="19">
        <f t="shared" si="4"/>
        <v>6375493.25</v>
      </c>
      <c r="H301" s="53" t="s">
        <v>21</v>
      </c>
      <c r="I301" s="31" t="s">
        <v>182</v>
      </c>
      <c r="J301" s="36" t="s">
        <v>1098</v>
      </c>
      <c r="K301" s="17" t="s">
        <v>377</v>
      </c>
      <c r="M301" s="26">
        <v>291</v>
      </c>
    </row>
    <row r="302" spans="1:13" s="31" customFormat="1" ht="15.6" customHeight="1" x14ac:dyDescent="0.3">
      <c r="A302" s="15">
        <v>42406</v>
      </c>
      <c r="B302" s="52" t="s">
        <v>242</v>
      </c>
      <c r="C302" s="31" t="s">
        <v>12</v>
      </c>
      <c r="D302" s="31" t="s">
        <v>18</v>
      </c>
      <c r="E302" s="40"/>
      <c r="F302" s="40">
        <v>1000</v>
      </c>
      <c r="G302" s="19">
        <f t="shared" si="4"/>
        <v>6374493.25</v>
      </c>
      <c r="H302" s="31" t="s">
        <v>31</v>
      </c>
      <c r="I302" s="31" t="s">
        <v>177</v>
      </c>
      <c r="J302" s="26" t="s">
        <v>3033</v>
      </c>
      <c r="K302" s="17" t="s">
        <v>377</v>
      </c>
      <c r="M302" s="26">
        <v>292</v>
      </c>
    </row>
    <row r="303" spans="1:13" s="31" customFormat="1" ht="15.6" customHeight="1" x14ac:dyDescent="0.25">
      <c r="A303" s="15">
        <v>42406</v>
      </c>
      <c r="B303" s="52" t="s">
        <v>243</v>
      </c>
      <c r="C303" s="28" t="s">
        <v>12</v>
      </c>
      <c r="D303" s="31" t="s">
        <v>18</v>
      </c>
      <c r="E303" s="40"/>
      <c r="F303" s="40">
        <v>10000</v>
      </c>
      <c r="G303" s="19">
        <f t="shared" si="4"/>
        <v>6364493.25</v>
      </c>
      <c r="H303" s="31" t="s">
        <v>31</v>
      </c>
      <c r="I303" s="31" t="s">
        <v>244</v>
      </c>
      <c r="J303" s="26" t="s">
        <v>3033</v>
      </c>
      <c r="K303" s="17" t="s">
        <v>377</v>
      </c>
      <c r="L303" s="31" t="s">
        <v>1824</v>
      </c>
      <c r="M303" s="26">
        <v>293</v>
      </c>
    </row>
    <row r="304" spans="1:13" s="31" customFormat="1" ht="15.6" customHeight="1" x14ac:dyDescent="0.25">
      <c r="A304" s="15">
        <v>42406</v>
      </c>
      <c r="B304" s="53" t="s">
        <v>96</v>
      </c>
      <c r="C304" s="28" t="s">
        <v>12</v>
      </c>
      <c r="D304" s="31" t="s">
        <v>18</v>
      </c>
      <c r="E304" s="40"/>
      <c r="F304" s="40">
        <v>1000</v>
      </c>
      <c r="G304" s="19">
        <f t="shared" si="4"/>
        <v>6363493.25</v>
      </c>
      <c r="H304" s="31" t="s">
        <v>31</v>
      </c>
      <c r="I304" s="31" t="s">
        <v>177</v>
      </c>
      <c r="J304" s="26" t="s">
        <v>3033</v>
      </c>
      <c r="K304" s="17" t="s">
        <v>377</v>
      </c>
      <c r="M304" s="26">
        <v>294</v>
      </c>
    </row>
    <row r="305" spans="1:13" s="31" customFormat="1" ht="15.6" customHeight="1" x14ac:dyDescent="0.25">
      <c r="A305" s="15">
        <v>42406</v>
      </c>
      <c r="B305" s="53" t="s">
        <v>97</v>
      </c>
      <c r="C305" s="28" t="s">
        <v>12</v>
      </c>
      <c r="D305" s="31" t="s">
        <v>18</v>
      </c>
      <c r="E305" s="40"/>
      <c r="F305" s="40">
        <v>1000</v>
      </c>
      <c r="G305" s="19">
        <f t="shared" si="4"/>
        <v>6362493.25</v>
      </c>
      <c r="H305" s="53" t="s">
        <v>31</v>
      </c>
      <c r="I305" s="31" t="s">
        <v>177</v>
      </c>
      <c r="J305" s="26" t="s">
        <v>3033</v>
      </c>
      <c r="K305" s="17" t="s">
        <v>377</v>
      </c>
      <c r="M305" s="31">
        <v>295</v>
      </c>
    </row>
    <row r="306" spans="1:13" s="31" customFormat="1" ht="15.6" customHeight="1" x14ac:dyDescent="0.25">
      <c r="A306" s="15">
        <v>42406</v>
      </c>
      <c r="B306" s="59" t="s">
        <v>151</v>
      </c>
      <c r="C306" s="28" t="s">
        <v>12</v>
      </c>
      <c r="D306" s="31" t="s">
        <v>18</v>
      </c>
      <c r="E306" s="41"/>
      <c r="F306" s="40">
        <v>4000</v>
      </c>
      <c r="G306" s="19">
        <f t="shared" si="4"/>
        <v>6358493.25</v>
      </c>
      <c r="H306" s="31" t="s">
        <v>31</v>
      </c>
      <c r="I306" s="31" t="s">
        <v>177</v>
      </c>
      <c r="J306" s="26" t="s">
        <v>3033</v>
      </c>
      <c r="K306" s="17" t="s">
        <v>377</v>
      </c>
      <c r="M306" s="31">
        <v>296</v>
      </c>
    </row>
    <row r="307" spans="1:13" s="31" customFormat="1" ht="15.6" customHeight="1" x14ac:dyDescent="0.3">
      <c r="A307" s="15">
        <v>42408</v>
      </c>
      <c r="B307" s="59" t="s">
        <v>245</v>
      </c>
      <c r="C307" s="31" t="s">
        <v>24</v>
      </c>
      <c r="D307" s="31" t="s">
        <v>10</v>
      </c>
      <c r="E307" s="41"/>
      <c r="F307" s="40">
        <v>2000</v>
      </c>
      <c r="G307" s="19">
        <f t="shared" si="4"/>
        <v>6356493.25</v>
      </c>
      <c r="H307" s="31" t="s">
        <v>31</v>
      </c>
      <c r="I307" s="31" t="s">
        <v>207</v>
      </c>
      <c r="J307" s="26" t="s">
        <v>3033</v>
      </c>
      <c r="K307" s="17" t="s">
        <v>377</v>
      </c>
      <c r="L307" s="31" t="s">
        <v>1824</v>
      </c>
      <c r="M307" s="26">
        <v>297</v>
      </c>
    </row>
    <row r="308" spans="1:13" s="31" customFormat="1" ht="15.6" customHeight="1" x14ac:dyDescent="0.25">
      <c r="A308" s="15">
        <v>42408</v>
      </c>
      <c r="B308" s="54" t="s">
        <v>168</v>
      </c>
      <c r="C308" s="36" t="s">
        <v>1153</v>
      </c>
      <c r="D308" s="36" t="s">
        <v>20</v>
      </c>
      <c r="E308" s="40"/>
      <c r="F308" s="40">
        <v>11700</v>
      </c>
      <c r="G308" s="19">
        <f t="shared" si="4"/>
        <v>6344793.25</v>
      </c>
      <c r="H308" s="53" t="s">
        <v>21</v>
      </c>
      <c r="I308" s="31" t="s">
        <v>246</v>
      </c>
      <c r="J308" s="36" t="s">
        <v>1098</v>
      </c>
      <c r="K308" s="17" t="s">
        <v>377</v>
      </c>
      <c r="L308" s="31" t="s">
        <v>1824</v>
      </c>
      <c r="M308" s="26">
        <v>298</v>
      </c>
    </row>
    <row r="309" spans="1:13" s="31" customFormat="1" ht="15.6" customHeight="1" x14ac:dyDescent="0.25">
      <c r="A309" s="15">
        <v>42408</v>
      </c>
      <c r="B309" s="54" t="s">
        <v>247</v>
      </c>
      <c r="C309" s="28" t="s">
        <v>12</v>
      </c>
      <c r="D309" s="36" t="s">
        <v>20</v>
      </c>
      <c r="E309" s="40"/>
      <c r="F309" s="40">
        <v>2000</v>
      </c>
      <c r="G309" s="19">
        <f t="shared" si="4"/>
        <v>6342793.25</v>
      </c>
      <c r="H309" s="53" t="s">
        <v>21</v>
      </c>
      <c r="I309" s="31" t="s">
        <v>182</v>
      </c>
      <c r="J309" s="36" t="s">
        <v>1098</v>
      </c>
      <c r="K309" s="17" t="s">
        <v>377</v>
      </c>
      <c r="M309" s="26">
        <v>299</v>
      </c>
    </row>
    <row r="310" spans="1:13" s="31" customFormat="1" ht="15.6" customHeight="1" x14ac:dyDescent="0.25">
      <c r="A310" s="15">
        <v>42408</v>
      </c>
      <c r="B310" s="31" t="s">
        <v>248</v>
      </c>
      <c r="C310" s="31" t="s">
        <v>22</v>
      </c>
      <c r="D310" s="31" t="s">
        <v>18</v>
      </c>
      <c r="E310" s="40"/>
      <c r="F310" s="40">
        <v>1000</v>
      </c>
      <c r="G310" s="19">
        <f t="shared" si="4"/>
        <v>6341793.25</v>
      </c>
      <c r="H310" s="31" t="s">
        <v>204</v>
      </c>
      <c r="I310" s="31" t="s">
        <v>229</v>
      </c>
      <c r="J310" s="26" t="s">
        <v>3033</v>
      </c>
      <c r="K310" s="17" t="s">
        <v>377</v>
      </c>
      <c r="L310" s="31" t="s">
        <v>1824</v>
      </c>
      <c r="M310" s="26">
        <v>300</v>
      </c>
    </row>
    <row r="311" spans="1:13" s="30" customFormat="1" ht="15.6" customHeight="1" x14ac:dyDescent="0.3">
      <c r="A311" s="15">
        <v>42408</v>
      </c>
      <c r="B311" s="30" t="s">
        <v>189</v>
      </c>
      <c r="C311" s="28" t="s">
        <v>12</v>
      </c>
      <c r="D311" s="36" t="s">
        <v>13</v>
      </c>
      <c r="E311" s="40"/>
      <c r="F311" s="40">
        <v>2000</v>
      </c>
      <c r="G311" s="19">
        <f t="shared" si="4"/>
        <v>6339793.25</v>
      </c>
      <c r="H311" s="30" t="s">
        <v>26</v>
      </c>
      <c r="I311" s="30" t="s">
        <v>184</v>
      </c>
      <c r="J311" s="26" t="s">
        <v>3033</v>
      </c>
      <c r="K311" s="17" t="s">
        <v>377</v>
      </c>
      <c r="M311" s="26">
        <v>301</v>
      </c>
    </row>
    <row r="312" spans="1:13" s="30" customFormat="1" ht="15.6" customHeight="1" x14ac:dyDescent="0.3">
      <c r="A312" s="15">
        <v>42408</v>
      </c>
      <c r="B312" s="30" t="s">
        <v>29</v>
      </c>
      <c r="C312" s="28" t="s">
        <v>12</v>
      </c>
      <c r="D312" s="36" t="s">
        <v>13</v>
      </c>
      <c r="E312" s="40"/>
      <c r="F312" s="40">
        <v>2000</v>
      </c>
      <c r="G312" s="19">
        <f t="shared" si="4"/>
        <v>6337793.25</v>
      </c>
      <c r="H312" s="30" t="s">
        <v>26</v>
      </c>
      <c r="I312" s="30" t="s">
        <v>184</v>
      </c>
      <c r="J312" s="26" t="s">
        <v>3033</v>
      </c>
      <c r="K312" s="17" t="s">
        <v>377</v>
      </c>
      <c r="M312" s="26">
        <v>302</v>
      </c>
    </row>
    <row r="313" spans="1:13" s="30" customFormat="1" ht="15.6" customHeight="1" x14ac:dyDescent="0.3">
      <c r="A313" s="15">
        <v>42408</v>
      </c>
      <c r="B313" s="30" t="s">
        <v>183</v>
      </c>
      <c r="C313" s="28" t="s">
        <v>12</v>
      </c>
      <c r="D313" s="36" t="s">
        <v>13</v>
      </c>
      <c r="E313" s="40"/>
      <c r="F313" s="40">
        <v>2000</v>
      </c>
      <c r="G313" s="19">
        <f t="shared" si="4"/>
        <v>6335793.25</v>
      </c>
      <c r="H313" s="30" t="s">
        <v>26</v>
      </c>
      <c r="I313" s="30" t="s">
        <v>184</v>
      </c>
      <c r="J313" s="26" t="s">
        <v>3033</v>
      </c>
      <c r="K313" s="17" t="s">
        <v>377</v>
      </c>
      <c r="M313" s="31">
        <v>303</v>
      </c>
    </row>
    <row r="314" spans="1:13" s="30" customFormat="1" ht="15.6" customHeight="1" x14ac:dyDescent="0.3">
      <c r="A314" s="15">
        <v>42408</v>
      </c>
      <c r="B314" s="30" t="s">
        <v>183</v>
      </c>
      <c r="C314" s="28" t="s">
        <v>12</v>
      </c>
      <c r="D314" s="36" t="s">
        <v>13</v>
      </c>
      <c r="E314" s="40"/>
      <c r="F314" s="40">
        <v>4500</v>
      </c>
      <c r="G314" s="19">
        <f t="shared" si="4"/>
        <v>6331293.25</v>
      </c>
      <c r="H314" s="30" t="s">
        <v>26</v>
      </c>
      <c r="I314" s="30" t="s">
        <v>184</v>
      </c>
      <c r="J314" s="26" t="s">
        <v>3033</v>
      </c>
      <c r="K314" s="17" t="s">
        <v>377</v>
      </c>
      <c r="M314" s="31">
        <v>304</v>
      </c>
    </row>
    <row r="315" spans="1:13" s="50" customFormat="1" ht="16.5" customHeight="1" x14ac:dyDescent="0.25">
      <c r="A315" s="15">
        <v>42408</v>
      </c>
      <c r="B315" s="50" t="s">
        <v>249</v>
      </c>
      <c r="C315" s="55" t="s">
        <v>35</v>
      </c>
      <c r="D315" s="31" t="s">
        <v>18</v>
      </c>
      <c r="E315" s="57"/>
      <c r="F315" s="40">
        <v>170000</v>
      </c>
      <c r="G315" s="19">
        <f t="shared" si="4"/>
        <v>6161293.25</v>
      </c>
      <c r="H315" s="50" t="s">
        <v>14</v>
      </c>
      <c r="I315" s="50" t="s">
        <v>250</v>
      </c>
      <c r="J315" s="26" t="s">
        <v>3033</v>
      </c>
      <c r="K315" s="17" t="s">
        <v>377</v>
      </c>
      <c r="L315" s="50" t="s">
        <v>1824</v>
      </c>
      <c r="M315" s="26">
        <v>305</v>
      </c>
    </row>
    <row r="316" spans="1:13" s="31" customFormat="1" ht="15.6" customHeight="1" x14ac:dyDescent="0.25">
      <c r="A316" s="15">
        <v>42408</v>
      </c>
      <c r="B316" s="31" t="s">
        <v>251</v>
      </c>
      <c r="C316" s="31" t="s">
        <v>17</v>
      </c>
      <c r="D316" s="36" t="s">
        <v>20</v>
      </c>
      <c r="E316" s="40"/>
      <c r="F316" s="40">
        <v>220000</v>
      </c>
      <c r="G316" s="19">
        <f t="shared" si="4"/>
        <v>5941293.25</v>
      </c>
      <c r="H316" s="31" t="s">
        <v>14</v>
      </c>
      <c r="I316" s="26" t="s">
        <v>252</v>
      </c>
      <c r="J316" s="36" t="s">
        <v>1098</v>
      </c>
      <c r="K316" s="17" t="s">
        <v>377</v>
      </c>
      <c r="L316" s="31" t="s">
        <v>1824</v>
      </c>
      <c r="M316" s="26">
        <v>306</v>
      </c>
    </row>
    <row r="317" spans="1:13" s="30" customFormat="1" ht="15.6" customHeight="1" x14ac:dyDescent="0.3">
      <c r="A317" s="15">
        <v>42409</v>
      </c>
      <c r="B317" s="30" t="s">
        <v>253</v>
      </c>
      <c r="C317" s="28" t="s">
        <v>12</v>
      </c>
      <c r="D317" s="36" t="s">
        <v>13</v>
      </c>
      <c r="E317" s="40"/>
      <c r="F317" s="40">
        <v>2000</v>
      </c>
      <c r="G317" s="19">
        <f t="shared" si="4"/>
        <v>5939293.25</v>
      </c>
      <c r="H317" s="30" t="s">
        <v>26</v>
      </c>
      <c r="I317" s="30" t="s">
        <v>184</v>
      </c>
      <c r="J317" s="26" t="s">
        <v>3033</v>
      </c>
      <c r="K317" s="17" t="s">
        <v>377</v>
      </c>
      <c r="M317" s="26">
        <v>307</v>
      </c>
    </row>
    <row r="318" spans="1:13" s="31" customFormat="1" ht="15.6" customHeight="1" x14ac:dyDescent="0.25">
      <c r="A318" s="15">
        <v>42409</v>
      </c>
      <c r="B318" s="54" t="s">
        <v>247</v>
      </c>
      <c r="C318" s="28" t="s">
        <v>12</v>
      </c>
      <c r="D318" s="36" t="s">
        <v>20</v>
      </c>
      <c r="E318" s="40"/>
      <c r="F318" s="40">
        <v>2000</v>
      </c>
      <c r="G318" s="19">
        <f t="shared" si="4"/>
        <v>5937293.25</v>
      </c>
      <c r="H318" s="53" t="s">
        <v>21</v>
      </c>
      <c r="I318" s="31" t="s">
        <v>182</v>
      </c>
      <c r="J318" s="36" t="s">
        <v>1098</v>
      </c>
      <c r="K318" s="17" t="s">
        <v>377</v>
      </c>
      <c r="M318" s="26">
        <v>308</v>
      </c>
    </row>
    <row r="319" spans="1:13" s="31" customFormat="1" ht="15.6" customHeight="1" x14ac:dyDescent="0.3">
      <c r="A319" s="15">
        <v>42409</v>
      </c>
      <c r="B319" s="31" t="s">
        <v>254</v>
      </c>
      <c r="C319" s="28" t="s">
        <v>12</v>
      </c>
      <c r="D319" s="31" t="s">
        <v>18</v>
      </c>
      <c r="E319" s="40"/>
      <c r="F319" s="40">
        <v>4000</v>
      </c>
      <c r="G319" s="19">
        <f t="shared" si="4"/>
        <v>5933293.25</v>
      </c>
      <c r="H319" s="31" t="s">
        <v>23</v>
      </c>
      <c r="I319" s="31" t="s">
        <v>198</v>
      </c>
      <c r="J319" s="26" t="s">
        <v>3033</v>
      </c>
      <c r="K319" s="17" t="s">
        <v>377</v>
      </c>
      <c r="M319" s="26">
        <v>309</v>
      </c>
    </row>
    <row r="320" spans="1:13" s="31" customFormat="1" ht="15.6" customHeight="1" x14ac:dyDescent="0.3">
      <c r="A320" s="15">
        <v>42409</v>
      </c>
      <c r="B320" s="31" t="s">
        <v>255</v>
      </c>
      <c r="C320" s="31" t="s">
        <v>24</v>
      </c>
      <c r="D320" s="31" t="s">
        <v>10</v>
      </c>
      <c r="E320" s="40"/>
      <c r="F320" s="40">
        <v>10000</v>
      </c>
      <c r="G320" s="19">
        <f t="shared" si="4"/>
        <v>5923293.25</v>
      </c>
      <c r="H320" s="31" t="s">
        <v>23</v>
      </c>
      <c r="I320" s="31" t="s">
        <v>210</v>
      </c>
      <c r="J320" s="26" t="s">
        <v>3033</v>
      </c>
      <c r="K320" s="17" t="s">
        <v>377</v>
      </c>
      <c r="L320" s="31" t="s">
        <v>1824</v>
      </c>
      <c r="M320" s="26">
        <v>310</v>
      </c>
    </row>
    <row r="321" spans="1:13" s="31" customFormat="1" ht="15.6" customHeight="1" x14ac:dyDescent="0.3">
      <c r="A321" s="15">
        <v>42410</v>
      </c>
      <c r="B321" s="31" t="s">
        <v>256</v>
      </c>
      <c r="C321" s="28" t="s">
        <v>12</v>
      </c>
      <c r="D321" s="31" t="s">
        <v>18</v>
      </c>
      <c r="E321" s="40"/>
      <c r="F321" s="40">
        <v>2000</v>
      </c>
      <c r="G321" s="19">
        <f t="shared" si="4"/>
        <v>5921293.25</v>
      </c>
      <c r="H321" s="31" t="s">
        <v>23</v>
      </c>
      <c r="I321" s="31" t="s">
        <v>198</v>
      </c>
      <c r="J321" s="26" t="s">
        <v>3033</v>
      </c>
      <c r="K321" s="17" t="s">
        <v>377</v>
      </c>
      <c r="M321" s="31">
        <v>311</v>
      </c>
    </row>
    <row r="322" spans="1:13" s="31" customFormat="1" ht="15.6" customHeight="1" x14ac:dyDescent="0.25">
      <c r="A322" s="15">
        <v>42410</v>
      </c>
      <c r="B322" s="53" t="s">
        <v>180</v>
      </c>
      <c r="C322" s="31" t="s">
        <v>22</v>
      </c>
      <c r="D322" s="31" t="s">
        <v>18</v>
      </c>
      <c r="E322" s="40"/>
      <c r="F322" s="40">
        <v>1000</v>
      </c>
      <c r="G322" s="19">
        <f t="shared" si="4"/>
        <v>5920293.25</v>
      </c>
      <c r="H322" s="53" t="s">
        <v>31</v>
      </c>
      <c r="I322" s="31" t="s">
        <v>181</v>
      </c>
      <c r="J322" s="26" t="s">
        <v>3033</v>
      </c>
      <c r="K322" s="17" t="s">
        <v>377</v>
      </c>
      <c r="L322" s="31" t="s">
        <v>1824</v>
      </c>
      <c r="M322" s="31">
        <v>312</v>
      </c>
    </row>
    <row r="323" spans="1:13" s="31" customFormat="1" ht="15.6" customHeight="1" x14ac:dyDescent="0.25">
      <c r="A323" s="15">
        <v>42410</v>
      </c>
      <c r="B323" s="54" t="s">
        <v>257</v>
      </c>
      <c r="C323" s="28" t="s">
        <v>12</v>
      </c>
      <c r="D323" s="36" t="s">
        <v>20</v>
      </c>
      <c r="E323" s="40"/>
      <c r="F323" s="40">
        <v>4000</v>
      </c>
      <c r="G323" s="19">
        <f t="shared" si="4"/>
        <v>5916293.25</v>
      </c>
      <c r="H323" s="53" t="s">
        <v>21</v>
      </c>
      <c r="I323" s="31" t="s">
        <v>182</v>
      </c>
      <c r="J323" s="36" t="s">
        <v>1098</v>
      </c>
      <c r="K323" s="17" t="s">
        <v>377</v>
      </c>
      <c r="M323" s="26">
        <v>313</v>
      </c>
    </row>
    <row r="324" spans="1:13" s="50" customFormat="1" ht="15.6" customHeight="1" x14ac:dyDescent="0.25">
      <c r="A324" s="15">
        <v>42410</v>
      </c>
      <c r="B324" s="50" t="s">
        <v>3838</v>
      </c>
      <c r="C324" s="31" t="s">
        <v>24</v>
      </c>
      <c r="D324" s="31" t="s">
        <v>10</v>
      </c>
      <c r="E324" s="57"/>
      <c r="F324" s="40">
        <v>17500</v>
      </c>
      <c r="G324" s="19">
        <f t="shared" si="4"/>
        <v>5898793.25</v>
      </c>
      <c r="H324" s="50" t="s">
        <v>26</v>
      </c>
      <c r="I324" s="50" t="s">
        <v>56</v>
      </c>
      <c r="J324" s="26" t="s">
        <v>3033</v>
      </c>
      <c r="K324" s="17" t="s">
        <v>377</v>
      </c>
      <c r="L324" s="50" t="s">
        <v>1824</v>
      </c>
      <c r="M324" s="26">
        <v>314</v>
      </c>
    </row>
    <row r="325" spans="1:13" s="31" customFormat="1" ht="15.6" customHeight="1" x14ac:dyDescent="0.25">
      <c r="A325" s="15">
        <v>42411</v>
      </c>
      <c r="B325" s="54" t="s">
        <v>247</v>
      </c>
      <c r="C325" s="28" t="s">
        <v>12</v>
      </c>
      <c r="D325" s="36" t="s">
        <v>20</v>
      </c>
      <c r="E325" s="40"/>
      <c r="F325" s="40">
        <v>2000</v>
      </c>
      <c r="G325" s="19">
        <f t="shared" si="4"/>
        <v>5896793.25</v>
      </c>
      <c r="H325" s="53" t="s">
        <v>21</v>
      </c>
      <c r="I325" s="31" t="s">
        <v>182</v>
      </c>
      <c r="J325" s="36" t="s">
        <v>1098</v>
      </c>
      <c r="K325" s="17" t="s">
        <v>377</v>
      </c>
      <c r="M325" s="26">
        <v>315</v>
      </c>
    </row>
    <row r="326" spans="1:13" s="31" customFormat="1" ht="15.6" customHeight="1" x14ac:dyDescent="0.3">
      <c r="A326" s="15">
        <v>42411</v>
      </c>
      <c r="B326" s="31" t="s">
        <v>258</v>
      </c>
      <c r="C326" s="28" t="s">
        <v>12</v>
      </c>
      <c r="D326" s="31" t="s">
        <v>18</v>
      </c>
      <c r="E326" s="40"/>
      <c r="F326" s="40">
        <v>2000</v>
      </c>
      <c r="G326" s="19">
        <f t="shared" si="4"/>
        <v>5894793.25</v>
      </c>
      <c r="H326" s="31" t="s">
        <v>23</v>
      </c>
      <c r="I326" s="31" t="s">
        <v>198</v>
      </c>
      <c r="J326" s="26" t="s">
        <v>3033</v>
      </c>
      <c r="K326" s="17" t="s">
        <v>377</v>
      </c>
      <c r="M326" s="26">
        <v>316</v>
      </c>
    </row>
    <row r="327" spans="1:13" s="31" customFormat="1" ht="15.6" customHeight="1" x14ac:dyDescent="0.3">
      <c r="A327" s="15">
        <v>42411</v>
      </c>
      <c r="B327" s="31" t="s">
        <v>259</v>
      </c>
      <c r="C327" s="31" t="s">
        <v>24</v>
      </c>
      <c r="D327" s="31" t="s">
        <v>10</v>
      </c>
      <c r="E327" s="40"/>
      <c r="F327" s="40">
        <v>2400</v>
      </c>
      <c r="G327" s="19">
        <f t="shared" si="4"/>
        <v>5892393.25</v>
      </c>
      <c r="H327" s="31" t="s">
        <v>23</v>
      </c>
      <c r="I327" s="31" t="s">
        <v>210</v>
      </c>
      <c r="J327" s="26" t="s">
        <v>3033</v>
      </c>
      <c r="K327" s="17" t="s">
        <v>377</v>
      </c>
      <c r="L327" s="31" t="s">
        <v>1824</v>
      </c>
      <c r="M327" s="26">
        <v>317</v>
      </c>
    </row>
    <row r="328" spans="1:13" s="31" customFormat="1" ht="15.6" customHeight="1" x14ac:dyDescent="0.3">
      <c r="A328" s="15">
        <v>42411</v>
      </c>
      <c r="B328" s="31" t="s">
        <v>1097</v>
      </c>
      <c r="C328" s="31" t="s">
        <v>24</v>
      </c>
      <c r="D328" s="31" t="s">
        <v>10</v>
      </c>
      <c r="E328" s="40"/>
      <c r="F328" s="40">
        <v>10000</v>
      </c>
      <c r="G328" s="19">
        <f t="shared" si="4"/>
        <v>5882393.25</v>
      </c>
      <c r="H328" s="31" t="s">
        <v>23</v>
      </c>
      <c r="I328" s="31" t="s">
        <v>210</v>
      </c>
      <c r="J328" s="26" t="s">
        <v>3033</v>
      </c>
      <c r="K328" s="17" t="s">
        <v>377</v>
      </c>
      <c r="L328" s="31" t="s">
        <v>1824</v>
      </c>
      <c r="M328" s="26">
        <v>318</v>
      </c>
    </row>
    <row r="329" spans="1:13" s="31" customFormat="1" ht="15.6" customHeight="1" x14ac:dyDescent="0.25">
      <c r="A329" s="15">
        <v>42412</v>
      </c>
      <c r="B329" s="54" t="s">
        <v>247</v>
      </c>
      <c r="C329" s="28" t="s">
        <v>12</v>
      </c>
      <c r="D329" s="36" t="s">
        <v>20</v>
      </c>
      <c r="E329" s="40"/>
      <c r="F329" s="40">
        <v>2000</v>
      </c>
      <c r="G329" s="19">
        <f t="shared" si="4"/>
        <v>5880393.25</v>
      </c>
      <c r="H329" s="53" t="s">
        <v>21</v>
      </c>
      <c r="I329" s="31" t="s">
        <v>182</v>
      </c>
      <c r="J329" s="36" t="s">
        <v>1098</v>
      </c>
      <c r="K329" s="17" t="s">
        <v>377</v>
      </c>
      <c r="M329" s="31">
        <v>319</v>
      </c>
    </row>
    <row r="330" spans="1:13" s="31" customFormat="1" ht="15.6" customHeight="1" x14ac:dyDescent="0.25">
      <c r="A330" s="15">
        <v>42413</v>
      </c>
      <c r="B330" s="54" t="s">
        <v>247</v>
      </c>
      <c r="C330" s="28" t="s">
        <v>12</v>
      </c>
      <c r="D330" s="36" t="s">
        <v>20</v>
      </c>
      <c r="E330" s="40"/>
      <c r="F330" s="40">
        <v>2000</v>
      </c>
      <c r="G330" s="19">
        <f t="shared" si="4"/>
        <v>5878393.25</v>
      </c>
      <c r="H330" s="53" t="s">
        <v>21</v>
      </c>
      <c r="I330" s="31" t="s">
        <v>182</v>
      </c>
      <c r="J330" s="36" t="s">
        <v>1098</v>
      </c>
      <c r="K330" s="17" t="s">
        <v>377</v>
      </c>
      <c r="M330" s="31">
        <v>320</v>
      </c>
    </row>
    <row r="331" spans="1:13" s="31" customFormat="1" ht="15.6" customHeight="1" x14ac:dyDescent="0.25">
      <c r="A331" s="15">
        <v>42415</v>
      </c>
      <c r="B331" s="53" t="s">
        <v>180</v>
      </c>
      <c r="C331" s="31" t="s">
        <v>22</v>
      </c>
      <c r="D331" s="31" t="s">
        <v>18</v>
      </c>
      <c r="E331" s="40"/>
      <c r="F331" s="40">
        <v>1000</v>
      </c>
      <c r="G331" s="19">
        <f t="shared" si="4"/>
        <v>5877393.25</v>
      </c>
      <c r="H331" s="53" t="s">
        <v>31</v>
      </c>
      <c r="I331" s="31" t="s">
        <v>181</v>
      </c>
      <c r="J331" s="26" t="s">
        <v>3033</v>
      </c>
      <c r="K331" s="17" t="s">
        <v>377</v>
      </c>
      <c r="L331" s="31" t="s">
        <v>1824</v>
      </c>
      <c r="M331" s="26">
        <v>321</v>
      </c>
    </row>
    <row r="332" spans="1:13" s="31" customFormat="1" ht="15.6" customHeight="1" x14ac:dyDescent="0.25">
      <c r="A332" s="15">
        <v>42415</v>
      </c>
      <c r="B332" s="54" t="s">
        <v>247</v>
      </c>
      <c r="C332" s="28" t="s">
        <v>12</v>
      </c>
      <c r="D332" s="36" t="s">
        <v>20</v>
      </c>
      <c r="E332" s="40"/>
      <c r="F332" s="40">
        <v>2000</v>
      </c>
      <c r="G332" s="19">
        <f t="shared" si="4"/>
        <v>5875393.25</v>
      </c>
      <c r="H332" s="53" t="s">
        <v>21</v>
      </c>
      <c r="I332" s="31" t="s">
        <v>182</v>
      </c>
      <c r="J332" s="36" t="s">
        <v>1098</v>
      </c>
      <c r="K332" s="17" t="s">
        <v>377</v>
      </c>
      <c r="M332" s="26">
        <v>322</v>
      </c>
    </row>
    <row r="333" spans="1:13" s="31" customFormat="1" ht="15.6" customHeight="1" x14ac:dyDescent="0.3">
      <c r="A333" s="15">
        <v>42415</v>
      </c>
      <c r="B333" s="31" t="s">
        <v>260</v>
      </c>
      <c r="C333" s="28" t="s">
        <v>12</v>
      </c>
      <c r="D333" s="31" t="s">
        <v>18</v>
      </c>
      <c r="E333" s="40"/>
      <c r="F333" s="40">
        <v>1000</v>
      </c>
      <c r="G333" s="19">
        <f t="shared" ref="G333:G396" si="5">+G332+E333-F333</f>
        <v>5874393.25</v>
      </c>
      <c r="H333" s="31" t="s">
        <v>204</v>
      </c>
      <c r="I333" s="50" t="s">
        <v>531</v>
      </c>
      <c r="J333" s="26" t="s">
        <v>3033</v>
      </c>
      <c r="K333" s="17" t="s">
        <v>377</v>
      </c>
      <c r="L333" s="124" t="s">
        <v>3844</v>
      </c>
      <c r="M333" s="26">
        <v>323</v>
      </c>
    </row>
    <row r="334" spans="1:13" s="30" customFormat="1" ht="15.6" customHeight="1" x14ac:dyDescent="0.3">
      <c r="A334" s="15">
        <v>42415</v>
      </c>
      <c r="B334" s="30" t="s">
        <v>261</v>
      </c>
      <c r="C334" s="28" t="s">
        <v>12</v>
      </c>
      <c r="D334" s="36" t="s">
        <v>13</v>
      </c>
      <c r="E334" s="40"/>
      <c r="F334" s="40">
        <v>4500</v>
      </c>
      <c r="G334" s="19">
        <f t="shared" si="5"/>
        <v>5869893.25</v>
      </c>
      <c r="H334" s="30" t="s">
        <v>26</v>
      </c>
      <c r="I334" s="30" t="s">
        <v>184</v>
      </c>
      <c r="J334" s="26" t="s">
        <v>3033</v>
      </c>
      <c r="K334" s="17" t="s">
        <v>377</v>
      </c>
      <c r="M334" s="26">
        <v>324</v>
      </c>
    </row>
    <row r="335" spans="1:13" s="31" customFormat="1" ht="15.6" customHeight="1" x14ac:dyDescent="0.25">
      <c r="A335" s="15">
        <v>42416</v>
      </c>
      <c r="B335" s="31" t="s">
        <v>42</v>
      </c>
      <c r="C335" s="31" t="s">
        <v>22</v>
      </c>
      <c r="D335" s="28" t="s">
        <v>10</v>
      </c>
      <c r="E335" s="40"/>
      <c r="F335" s="40">
        <v>20000</v>
      </c>
      <c r="G335" s="19">
        <f t="shared" si="5"/>
        <v>5849893.25</v>
      </c>
      <c r="H335" s="40" t="s">
        <v>26</v>
      </c>
      <c r="I335" s="31" t="s">
        <v>59</v>
      </c>
      <c r="J335" s="26" t="s">
        <v>3033</v>
      </c>
      <c r="K335" s="17" t="s">
        <v>377</v>
      </c>
      <c r="L335" s="31" t="s">
        <v>1824</v>
      </c>
      <c r="M335" s="26">
        <v>325</v>
      </c>
    </row>
    <row r="336" spans="1:13" s="30" customFormat="1" ht="15.6" customHeight="1" x14ac:dyDescent="0.3">
      <c r="A336" s="15">
        <v>42416</v>
      </c>
      <c r="B336" s="30" t="s">
        <v>187</v>
      </c>
      <c r="C336" s="28" t="s">
        <v>12</v>
      </c>
      <c r="D336" s="36" t="s">
        <v>13</v>
      </c>
      <c r="E336" s="40"/>
      <c r="F336" s="40">
        <v>2000</v>
      </c>
      <c r="G336" s="19">
        <f t="shared" si="5"/>
        <v>5847893.25</v>
      </c>
      <c r="H336" s="30" t="s">
        <v>26</v>
      </c>
      <c r="I336" s="30" t="s">
        <v>184</v>
      </c>
      <c r="J336" s="26" t="s">
        <v>3033</v>
      </c>
      <c r="K336" s="17" t="s">
        <v>377</v>
      </c>
      <c r="M336" s="26">
        <v>326</v>
      </c>
    </row>
    <row r="337" spans="1:13" s="31" customFormat="1" ht="15.6" customHeight="1" x14ac:dyDescent="0.25">
      <c r="A337" s="15">
        <v>42416</v>
      </c>
      <c r="B337" s="54" t="s">
        <v>247</v>
      </c>
      <c r="C337" s="28" t="s">
        <v>12</v>
      </c>
      <c r="D337" s="36" t="s">
        <v>20</v>
      </c>
      <c r="E337" s="40"/>
      <c r="F337" s="40">
        <v>2000</v>
      </c>
      <c r="G337" s="19">
        <f t="shared" si="5"/>
        <v>5845893.25</v>
      </c>
      <c r="H337" s="53" t="s">
        <v>21</v>
      </c>
      <c r="I337" s="31" t="s">
        <v>182</v>
      </c>
      <c r="J337" s="36" t="s">
        <v>1098</v>
      </c>
      <c r="K337" s="17" t="s">
        <v>377</v>
      </c>
      <c r="M337" s="31">
        <v>327</v>
      </c>
    </row>
    <row r="338" spans="1:13" s="31" customFormat="1" ht="15.6" customHeight="1" x14ac:dyDescent="0.25">
      <c r="A338" s="15">
        <v>42416</v>
      </c>
      <c r="B338" s="53" t="s">
        <v>262</v>
      </c>
      <c r="C338" s="53" t="s">
        <v>35</v>
      </c>
      <c r="D338" s="31" t="s">
        <v>18</v>
      </c>
      <c r="E338" s="40"/>
      <c r="F338" s="40">
        <v>4225</v>
      </c>
      <c r="G338" s="19">
        <f t="shared" si="5"/>
        <v>5841668.25</v>
      </c>
      <c r="H338" s="53" t="s">
        <v>31</v>
      </c>
      <c r="I338" s="31" t="s">
        <v>263</v>
      </c>
      <c r="J338" s="26" t="s">
        <v>3033</v>
      </c>
      <c r="K338" s="17" t="s">
        <v>377</v>
      </c>
      <c r="L338" s="31" t="s">
        <v>1824</v>
      </c>
      <c r="M338" s="31">
        <v>328</v>
      </c>
    </row>
    <row r="339" spans="1:13" s="31" customFormat="1" ht="15.6" customHeight="1" x14ac:dyDescent="0.3">
      <c r="A339" s="15">
        <v>42416</v>
      </c>
      <c r="B339" s="31" t="s">
        <v>264</v>
      </c>
      <c r="C339" s="28" t="s">
        <v>12</v>
      </c>
      <c r="D339" s="31" t="s">
        <v>18</v>
      </c>
      <c r="E339" s="40"/>
      <c r="F339" s="40">
        <v>4000</v>
      </c>
      <c r="G339" s="19">
        <f t="shared" si="5"/>
        <v>5837668.25</v>
      </c>
      <c r="H339" s="31" t="s">
        <v>23</v>
      </c>
      <c r="I339" s="31" t="s">
        <v>198</v>
      </c>
      <c r="J339" s="26" t="s">
        <v>3033</v>
      </c>
      <c r="K339" s="17" t="s">
        <v>377</v>
      </c>
      <c r="M339" s="26">
        <v>329</v>
      </c>
    </row>
    <row r="340" spans="1:13" s="31" customFormat="1" ht="15.6" customHeight="1" x14ac:dyDescent="0.3">
      <c r="A340" s="15">
        <v>42416</v>
      </c>
      <c r="B340" s="31" t="s">
        <v>265</v>
      </c>
      <c r="C340" s="27" t="s">
        <v>34</v>
      </c>
      <c r="D340" s="31" t="s">
        <v>18</v>
      </c>
      <c r="E340" s="40"/>
      <c r="F340" s="40">
        <v>20000</v>
      </c>
      <c r="G340" s="19">
        <f t="shared" si="5"/>
        <v>5817668.25</v>
      </c>
      <c r="H340" s="31" t="s">
        <v>23</v>
      </c>
      <c r="I340" s="31" t="s">
        <v>224</v>
      </c>
      <c r="J340" s="26" t="s">
        <v>3033</v>
      </c>
      <c r="K340" s="17" t="s">
        <v>377</v>
      </c>
      <c r="L340" s="31" t="s">
        <v>1824</v>
      </c>
      <c r="M340" s="26">
        <v>330</v>
      </c>
    </row>
    <row r="341" spans="1:13" ht="15.6" customHeight="1" x14ac:dyDescent="0.25">
      <c r="A341" s="15">
        <v>42416</v>
      </c>
      <c r="B341" s="26" t="s">
        <v>266</v>
      </c>
      <c r="C341" s="28" t="s">
        <v>1509</v>
      </c>
      <c r="D341" s="36" t="s">
        <v>13</v>
      </c>
      <c r="F341" s="40">
        <v>388617</v>
      </c>
      <c r="G341" s="19">
        <f t="shared" si="5"/>
        <v>5429051.25</v>
      </c>
      <c r="H341" s="17" t="s">
        <v>267</v>
      </c>
      <c r="I341" s="26" t="s">
        <v>268</v>
      </c>
      <c r="J341" s="26" t="s">
        <v>3033</v>
      </c>
      <c r="K341" s="17" t="s">
        <v>377</v>
      </c>
      <c r="L341" s="26" t="s">
        <v>1824</v>
      </c>
      <c r="M341" s="26">
        <v>331</v>
      </c>
    </row>
    <row r="342" spans="1:13" s="50" customFormat="1" ht="15.6" customHeight="1" x14ac:dyDescent="0.3">
      <c r="A342" s="15">
        <v>42417</v>
      </c>
      <c r="B342" s="50" t="s">
        <v>269</v>
      </c>
      <c r="C342" s="27" t="s">
        <v>36</v>
      </c>
      <c r="D342" s="28" t="s">
        <v>10</v>
      </c>
      <c r="E342" s="57"/>
      <c r="F342" s="40">
        <v>8000</v>
      </c>
      <c r="G342" s="19">
        <f t="shared" si="5"/>
        <v>5421051.25</v>
      </c>
      <c r="H342" s="50" t="s">
        <v>26</v>
      </c>
      <c r="I342" s="50" t="s">
        <v>188</v>
      </c>
      <c r="J342" s="26" t="s">
        <v>3033</v>
      </c>
      <c r="K342" s="17" t="s">
        <v>377</v>
      </c>
      <c r="L342" s="50" t="s">
        <v>1824</v>
      </c>
      <c r="M342" s="26">
        <v>332</v>
      </c>
    </row>
    <row r="343" spans="1:13" s="50" customFormat="1" ht="15.6" customHeight="1" x14ac:dyDescent="0.25">
      <c r="A343" s="15">
        <v>42417</v>
      </c>
      <c r="B343" s="50" t="s">
        <v>270</v>
      </c>
      <c r="C343" s="27" t="s">
        <v>36</v>
      </c>
      <c r="D343" s="28" t="s">
        <v>10</v>
      </c>
      <c r="E343" s="57"/>
      <c r="F343" s="40">
        <v>5000</v>
      </c>
      <c r="G343" s="19">
        <f t="shared" si="5"/>
        <v>5416051.25</v>
      </c>
      <c r="H343" s="50" t="s">
        <v>26</v>
      </c>
      <c r="I343" s="50" t="s">
        <v>188</v>
      </c>
      <c r="J343" s="26" t="s">
        <v>3033</v>
      </c>
      <c r="K343" s="17" t="s">
        <v>377</v>
      </c>
      <c r="L343" s="50" t="s">
        <v>1824</v>
      </c>
      <c r="M343" s="26">
        <v>333</v>
      </c>
    </row>
    <row r="344" spans="1:13" s="50" customFormat="1" ht="15.6" customHeight="1" x14ac:dyDescent="0.3">
      <c r="A344" s="15">
        <v>42417</v>
      </c>
      <c r="B344" s="50" t="s">
        <v>271</v>
      </c>
      <c r="C344" s="27" t="s">
        <v>36</v>
      </c>
      <c r="D344" s="28" t="s">
        <v>10</v>
      </c>
      <c r="E344" s="57"/>
      <c r="F344" s="40">
        <v>12000</v>
      </c>
      <c r="G344" s="19">
        <f t="shared" si="5"/>
        <v>5404051.25</v>
      </c>
      <c r="H344" s="50" t="s">
        <v>26</v>
      </c>
      <c r="I344" s="50" t="s">
        <v>188</v>
      </c>
      <c r="J344" s="26" t="s">
        <v>3033</v>
      </c>
      <c r="K344" s="17" t="s">
        <v>377</v>
      </c>
      <c r="L344" s="50" t="s">
        <v>1824</v>
      </c>
      <c r="M344" s="26">
        <v>334</v>
      </c>
    </row>
    <row r="345" spans="1:13" s="30" customFormat="1" ht="15.6" customHeight="1" x14ac:dyDescent="0.3">
      <c r="A345" s="15">
        <v>42417</v>
      </c>
      <c r="B345" s="30" t="s">
        <v>189</v>
      </c>
      <c r="C345" s="28" t="s">
        <v>12</v>
      </c>
      <c r="D345" s="36" t="s">
        <v>13</v>
      </c>
      <c r="E345" s="40"/>
      <c r="F345" s="40">
        <v>2000</v>
      </c>
      <c r="G345" s="19">
        <f t="shared" si="5"/>
        <v>5402051.25</v>
      </c>
      <c r="H345" s="30" t="s">
        <v>26</v>
      </c>
      <c r="I345" s="30" t="s">
        <v>184</v>
      </c>
      <c r="J345" s="26" t="s">
        <v>3033</v>
      </c>
      <c r="K345" s="17" t="s">
        <v>377</v>
      </c>
      <c r="M345" s="31">
        <v>335</v>
      </c>
    </row>
    <row r="346" spans="1:13" s="31" customFormat="1" ht="16.5" customHeight="1" x14ac:dyDescent="0.3">
      <c r="A346" s="15">
        <v>42417</v>
      </c>
      <c r="B346" s="31" t="s">
        <v>190</v>
      </c>
      <c r="C346" s="28" t="s">
        <v>12</v>
      </c>
      <c r="D346" s="31" t="s">
        <v>18</v>
      </c>
      <c r="E346" s="40"/>
      <c r="F346" s="40">
        <v>75400</v>
      </c>
      <c r="G346" s="19">
        <f t="shared" si="5"/>
        <v>5326651.25</v>
      </c>
      <c r="H346" s="50" t="s">
        <v>26</v>
      </c>
      <c r="I346" s="31" t="s">
        <v>191</v>
      </c>
      <c r="J346" s="26" t="s">
        <v>3033</v>
      </c>
      <c r="K346" s="17" t="s">
        <v>377</v>
      </c>
      <c r="L346" s="31" t="s">
        <v>1824</v>
      </c>
      <c r="M346" s="31">
        <v>336</v>
      </c>
    </row>
    <row r="347" spans="1:13" ht="15.6" customHeight="1" x14ac:dyDescent="0.3">
      <c r="A347" s="15">
        <v>42417</v>
      </c>
      <c r="B347" s="60" t="s">
        <v>272</v>
      </c>
      <c r="C347" s="28" t="s">
        <v>12</v>
      </c>
      <c r="D347" s="36" t="s">
        <v>13</v>
      </c>
      <c r="E347" s="38"/>
      <c r="F347" s="40">
        <v>2000</v>
      </c>
      <c r="G347" s="19">
        <f t="shared" si="5"/>
        <v>5324651.25</v>
      </c>
      <c r="H347" s="17" t="s">
        <v>267</v>
      </c>
      <c r="I347" s="50" t="s">
        <v>531</v>
      </c>
      <c r="J347" s="26" t="s">
        <v>3033</v>
      </c>
      <c r="K347" s="17" t="s">
        <v>377</v>
      </c>
      <c r="M347" s="26">
        <v>337</v>
      </c>
    </row>
    <row r="348" spans="1:13" ht="15.6" customHeight="1" x14ac:dyDescent="0.3">
      <c r="A348" s="15">
        <v>42417</v>
      </c>
      <c r="B348" s="60" t="s">
        <v>273</v>
      </c>
      <c r="C348" s="61" t="s">
        <v>22</v>
      </c>
      <c r="D348" s="36" t="s">
        <v>13</v>
      </c>
      <c r="E348" s="62"/>
      <c r="F348" s="40">
        <v>5000</v>
      </c>
      <c r="G348" s="19">
        <f t="shared" si="5"/>
        <v>5319651.25</v>
      </c>
      <c r="H348" s="17" t="s">
        <v>267</v>
      </c>
      <c r="I348" s="17" t="s">
        <v>229</v>
      </c>
      <c r="J348" s="26" t="s">
        <v>3033</v>
      </c>
      <c r="K348" s="17" t="s">
        <v>377</v>
      </c>
      <c r="L348" s="26" t="s">
        <v>1824</v>
      </c>
      <c r="M348" s="26">
        <v>338</v>
      </c>
    </row>
    <row r="349" spans="1:13" ht="15.6" customHeight="1" x14ac:dyDescent="0.3">
      <c r="A349" s="15">
        <v>42417</v>
      </c>
      <c r="B349" s="60" t="s">
        <v>274</v>
      </c>
      <c r="C349" s="28" t="s">
        <v>12</v>
      </c>
      <c r="D349" s="36" t="s">
        <v>13</v>
      </c>
      <c r="E349" s="62"/>
      <c r="F349" s="40">
        <v>1000</v>
      </c>
      <c r="G349" s="19">
        <f t="shared" si="5"/>
        <v>5318651.25</v>
      </c>
      <c r="H349" s="17" t="s">
        <v>267</v>
      </c>
      <c r="I349" s="50" t="s">
        <v>531</v>
      </c>
      <c r="J349" s="26" t="s">
        <v>3033</v>
      </c>
      <c r="K349" s="17" t="s">
        <v>377</v>
      </c>
      <c r="M349" s="26">
        <v>339</v>
      </c>
    </row>
    <row r="350" spans="1:13" ht="15.6" customHeight="1" x14ac:dyDescent="0.3">
      <c r="A350" s="15">
        <v>42417</v>
      </c>
      <c r="B350" s="60" t="s">
        <v>275</v>
      </c>
      <c r="C350" s="28" t="s">
        <v>12</v>
      </c>
      <c r="D350" s="36" t="s">
        <v>13</v>
      </c>
      <c r="E350" s="62"/>
      <c r="F350" s="40">
        <v>1000</v>
      </c>
      <c r="G350" s="19">
        <f t="shared" si="5"/>
        <v>5317651.25</v>
      </c>
      <c r="H350" s="17" t="s">
        <v>267</v>
      </c>
      <c r="I350" s="50" t="s">
        <v>531</v>
      </c>
      <c r="J350" s="26" t="s">
        <v>3033</v>
      </c>
      <c r="K350" s="17" t="s">
        <v>377</v>
      </c>
      <c r="M350" s="26">
        <v>340</v>
      </c>
    </row>
    <row r="351" spans="1:13" s="31" customFormat="1" ht="15.6" customHeight="1" x14ac:dyDescent="0.25">
      <c r="A351" s="15">
        <v>42417</v>
      </c>
      <c r="B351" s="53" t="s">
        <v>276</v>
      </c>
      <c r="C351" s="28" t="s">
        <v>12</v>
      </c>
      <c r="D351" s="31" t="s">
        <v>18</v>
      </c>
      <c r="E351" s="40"/>
      <c r="F351" s="40">
        <v>2000</v>
      </c>
      <c r="G351" s="19">
        <f t="shared" si="5"/>
        <v>5315651.25</v>
      </c>
      <c r="H351" s="53" t="s">
        <v>31</v>
      </c>
      <c r="I351" s="31" t="s">
        <v>177</v>
      </c>
      <c r="J351" s="26" t="s">
        <v>3033</v>
      </c>
      <c r="K351" s="17" t="s">
        <v>377</v>
      </c>
      <c r="M351" s="26">
        <v>341</v>
      </c>
    </row>
    <row r="352" spans="1:13" s="31" customFormat="1" ht="15.6" customHeight="1" x14ac:dyDescent="0.25">
      <c r="A352" s="15">
        <v>42417</v>
      </c>
      <c r="B352" s="54" t="s">
        <v>277</v>
      </c>
      <c r="C352" s="28" t="s">
        <v>12</v>
      </c>
      <c r="D352" s="31" t="s">
        <v>18</v>
      </c>
      <c r="E352" s="40"/>
      <c r="F352" s="40">
        <v>1000</v>
      </c>
      <c r="G352" s="19">
        <f t="shared" si="5"/>
        <v>5314651.25</v>
      </c>
      <c r="H352" s="53" t="s">
        <v>31</v>
      </c>
      <c r="I352" s="31" t="s">
        <v>177</v>
      </c>
      <c r="J352" s="26" t="s">
        <v>3033</v>
      </c>
      <c r="K352" s="17" t="s">
        <v>377</v>
      </c>
      <c r="M352" s="26">
        <v>342</v>
      </c>
    </row>
    <row r="353" spans="1:13" s="31" customFormat="1" ht="15.6" customHeight="1" x14ac:dyDescent="0.25">
      <c r="A353" s="15">
        <v>42417</v>
      </c>
      <c r="B353" s="54" t="s">
        <v>278</v>
      </c>
      <c r="C353" s="31" t="s">
        <v>12</v>
      </c>
      <c r="D353" s="31" t="s">
        <v>18</v>
      </c>
      <c r="E353" s="40"/>
      <c r="F353" s="40">
        <v>2500</v>
      </c>
      <c r="G353" s="19">
        <f t="shared" si="5"/>
        <v>5312151.25</v>
      </c>
      <c r="H353" s="53" t="s">
        <v>31</v>
      </c>
      <c r="I353" s="31" t="s">
        <v>177</v>
      </c>
      <c r="J353" s="26" t="s">
        <v>3033</v>
      </c>
      <c r="K353" s="17" t="s">
        <v>377</v>
      </c>
      <c r="M353" s="31">
        <v>343</v>
      </c>
    </row>
    <row r="354" spans="1:13" s="31" customFormat="1" ht="15.6" customHeight="1" x14ac:dyDescent="0.25">
      <c r="A354" s="15">
        <v>42417</v>
      </c>
      <c r="B354" s="54" t="s">
        <v>247</v>
      </c>
      <c r="C354" s="28" t="s">
        <v>12</v>
      </c>
      <c r="D354" s="36" t="s">
        <v>20</v>
      </c>
      <c r="E354" s="40"/>
      <c r="F354" s="40">
        <v>2000</v>
      </c>
      <c r="G354" s="19">
        <f t="shared" si="5"/>
        <v>5310151.25</v>
      </c>
      <c r="H354" s="53" t="s">
        <v>21</v>
      </c>
      <c r="I354" s="31" t="s">
        <v>182</v>
      </c>
      <c r="J354" s="36" t="s">
        <v>1098</v>
      </c>
      <c r="K354" s="17" t="s">
        <v>377</v>
      </c>
      <c r="M354" s="31">
        <v>344</v>
      </c>
    </row>
    <row r="355" spans="1:13" s="31" customFormat="1" ht="15.6" customHeight="1" x14ac:dyDescent="0.3">
      <c r="A355" s="15">
        <v>42417</v>
      </c>
      <c r="B355" s="31" t="s">
        <v>279</v>
      </c>
      <c r="C355" s="28" t="s">
        <v>12</v>
      </c>
      <c r="D355" s="31" t="s">
        <v>18</v>
      </c>
      <c r="E355" s="40"/>
      <c r="F355" s="40">
        <v>2000</v>
      </c>
      <c r="G355" s="19">
        <f t="shared" si="5"/>
        <v>5308151.25</v>
      </c>
      <c r="H355" s="31" t="s">
        <v>204</v>
      </c>
      <c r="I355" s="50" t="s">
        <v>531</v>
      </c>
      <c r="J355" s="26" t="s">
        <v>3033</v>
      </c>
      <c r="K355" s="17" t="s">
        <v>377</v>
      </c>
      <c r="L355" s="124" t="s">
        <v>3844</v>
      </c>
      <c r="M355" s="26">
        <v>345</v>
      </c>
    </row>
    <row r="356" spans="1:13" s="31" customFormat="1" ht="15.6" customHeight="1" x14ac:dyDescent="0.25">
      <c r="A356" s="15">
        <v>42418</v>
      </c>
      <c r="B356" s="54" t="s">
        <v>63</v>
      </c>
      <c r="C356" s="28" t="s">
        <v>12</v>
      </c>
      <c r="D356" s="31" t="s">
        <v>18</v>
      </c>
      <c r="E356" s="40"/>
      <c r="F356" s="40">
        <v>3000</v>
      </c>
      <c r="G356" s="19">
        <f t="shared" si="5"/>
        <v>5305151.25</v>
      </c>
      <c r="H356" s="53" t="s">
        <v>31</v>
      </c>
      <c r="I356" s="31" t="s">
        <v>177</v>
      </c>
      <c r="J356" s="26" t="s">
        <v>3033</v>
      </c>
      <c r="K356" s="17" t="s">
        <v>377</v>
      </c>
      <c r="M356" s="26">
        <v>346</v>
      </c>
    </row>
    <row r="357" spans="1:13" s="31" customFormat="1" ht="15.6" customHeight="1" x14ac:dyDescent="0.25">
      <c r="A357" s="15">
        <v>42418</v>
      </c>
      <c r="B357" s="52" t="s">
        <v>280</v>
      </c>
      <c r="C357" s="28" t="s">
        <v>12</v>
      </c>
      <c r="D357" s="31" t="s">
        <v>18</v>
      </c>
      <c r="E357" s="40"/>
      <c r="F357" s="40">
        <v>1000</v>
      </c>
      <c r="G357" s="19">
        <f t="shared" si="5"/>
        <v>5304151.25</v>
      </c>
      <c r="H357" s="53" t="s">
        <v>31</v>
      </c>
      <c r="I357" s="31" t="s">
        <v>177</v>
      </c>
      <c r="J357" s="26" t="s">
        <v>3033</v>
      </c>
      <c r="K357" s="17" t="s">
        <v>377</v>
      </c>
      <c r="M357" s="26">
        <v>347</v>
      </c>
    </row>
    <row r="358" spans="1:13" s="31" customFormat="1" ht="15.6" customHeight="1" x14ac:dyDescent="0.25">
      <c r="A358" s="15">
        <v>42418</v>
      </c>
      <c r="B358" s="52" t="s">
        <v>281</v>
      </c>
      <c r="C358" s="28" t="s">
        <v>12</v>
      </c>
      <c r="D358" s="31" t="s">
        <v>18</v>
      </c>
      <c r="E358" s="40"/>
      <c r="F358" s="40">
        <v>6000</v>
      </c>
      <c r="G358" s="19">
        <f t="shared" si="5"/>
        <v>5298151.25</v>
      </c>
      <c r="H358" s="53" t="s">
        <v>31</v>
      </c>
      <c r="I358" s="31" t="s">
        <v>177</v>
      </c>
      <c r="J358" s="26" t="s">
        <v>3033</v>
      </c>
      <c r="K358" s="17" t="s">
        <v>377</v>
      </c>
      <c r="M358" s="26">
        <v>348</v>
      </c>
    </row>
    <row r="359" spans="1:13" s="31" customFormat="1" ht="15.6" customHeight="1" x14ac:dyDescent="0.25">
      <c r="A359" s="15">
        <v>42418</v>
      </c>
      <c r="B359" s="53" t="s">
        <v>180</v>
      </c>
      <c r="C359" s="31" t="s">
        <v>22</v>
      </c>
      <c r="D359" s="31" t="s">
        <v>18</v>
      </c>
      <c r="E359" s="40"/>
      <c r="F359" s="40">
        <v>1000</v>
      </c>
      <c r="G359" s="19">
        <f t="shared" si="5"/>
        <v>5297151.25</v>
      </c>
      <c r="H359" s="31" t="s">
        <v>31</v>
      </c>
      <c r="I359" s="31" t="s">
        <v>181</v>
      </c>
      <c r="J359" s="26" t="s">
        <v>3033</v>
      </c>
      <c r="K359" s="17" t="s">
        <v>377</v>
      </c>
      <c r="L359" s="31" t="s">
        <v>1824</v>
      </c>
      <c r="M359" s="26">
        <v>349</v>
      </c>
    </row>
    <row r="360" spans="1:13" ht="15.6" customHeight="1" x14ac:dyDescent="0.25">
      <c r="A360" s="15">
        <v>42418</v>
      </c>
      <c r="B360" s="60" t="s">
        <v>282</v>
      </c>
      <c r="C360" s="37" t="s">
        <v>22</v>
      </c>
      <c r="D360" s="36" t="s">
        <v>13</v>
      </c>
      <c r="E360" s="38"/>
      <c r="F360" s="40">
        <v>5000</v>
      </c>
      <c r="G360" s="19">
        <f t="shared" si="5"/>
        <v>5292151.25</v>
      </c>
      <c r="H360" s="17" t="s">
        <v>267</v>
      </c>
      <c r="I360" s="37" t="s">
        <v>229</v>
      </c>
      <c r="J360" s="26" t="s">
        <v>3033</v>
      </c>
      <c r="K360" s="17" t="s">
        <v>377</v>
      </c>
      <c r="L360" s="26" t="s">
        <v>1824</v>
      </c>
      <c r="M360" s="26">
        <v>350</v>
      </c>
    </row>
    <row r="361" spans="1:13" ht="15.6" customHeight="1" x14ac:dyDescent="0.25">
      <c r="A361" s="15">
        <v>42418</v>
      </c>
      <c r="B361" s="60" t="s">
        <v>282</v>
      </c>
      <c r="C361" s="37" t="s">
        <v>22</v>
      </c>
      <c r="D361" s="36" t="s">
        <v>13</v>
      </c>
      <c r="E361" s="62"/>
      <c r="F361" s="40">
        <v>5000</v>
      </c>
      <c r="G361" s="19">
        <f t="shared" si="5"/>
        <v>5287151.25</v>
      </c>
      <c r="H361" s="17" t="s">
        <v>267</v>
      </c>
      <c r="I361" s="17" t="s">
        <v>229</v>
      </c>
      <c r="J361" s="26" t="s">
        <v>3033</v>
      </c>
      <c r="K361" s="17" t="s">
        <v>377</v>
      </c>
      <c r="L361" s="26" t="s">
        <v>1824</v>
      </c>
      <c r="M361" s="31">
        <v>351</v>
      </c>
    </row>
    <row r="362" spans="1:13" ht="15.6" customHeight="1" x14ac:dyDescent="0.3">
      <c r="A362" s="15">
        <v>42419</v>
      </c>
      <c r="B362" s="60" t="s">
        <v>283</v>
      </c>
      <c r="C362" s="28" t="s">
        <v>12</v>
      </c>
      <c r="D362" s="36" t="s">
        <v>13</v>
      </c>
      <c r="E362" s="62"/>
      <c r="F362" s="40">
        <v>1000</v>
      </c>
      <c r="G362" s="19">
        <f t="shared" si="5"/>
        <v>5286151.25</v>
      </c>
      <c r="H362" s="17" t="s">
        <v>267</v>
      </c>
      <c r="I362" s="50" t="s">
        <v>531</v>
      </c>
      <c r="J362" s="26" t="s">
        <v>3033</v>
      </c>
      <c r="K362" s="17" t="s">
        <v>377</v>
      </c>
      <c r="M362" s="31">
        <v>352</v>
      </c>
    </row>
    <row r="363" spans="1:13" ht="15.6" customHeight="1" x14ac:dyDescent="0.3">
      <c r="A363" s="15">
        <v>42419</v>
      </c>
      <c r="B363" s="60" t="s">
        <v>284</v>
      </c>
      <c r="C363" s="28" t="s">
        <v>12</v>
      </c>
      <c r="D363" s="36" t="s">
        <v>13</v>
      </c>
      <c r="E363" s="62"/>
      <c r="F363" s="40">
        <v>1000</v>
      </c>
      <c r="G363" s="19">
        <f t="shared" si="5"/>
        <v>5285151.25</v>
      </c>
      <c r="H363" s="17" t="s">
        <v>267</v>
      </c>
      <c r="I363" s="50" t="s">
        <v>531</v>
      </c>
      <c r="J363" s="26" t="s">
        <v>3033</v>
      </c>
      <c r="K363" s="17" t="s">
        <v>377</v>
      </c>
      <c r="M363" s="26">
        <v>353</v>
      </c>
    </row>
    <row r="364" spans="1:13" ht="15.6" customHeight="1" x14ac:dyDescent="0.3">
      <c r="A364" s="15">
        <v>42419</v>
      </c>
      <c r="B364" s="60" t="s">
        <v>285</v>
      </c>
      <c r="C364" s="28" t="s">
        <v>12</v>
      </c>
      <c r="D364" s="36" t="s">
        <v>13</v>
      </c>
      <c r="E364" s="62"/>
      <c r="F364" s="40">
        <v>1000</v>
      </c>
      <c r="G364" s="19">
        <f t="shared" si="5"/>
        <v>5284151.25</v>
      </c>
      <c r="H364" s="17" t="s">
        <v>267</v>
      </c>
      <c r="I364" s="50" t="s">
        <v>531</v>
      </c>
      <c r="J364" s="26" t="s">
        <v>3033</v>
      </c>
      <c r="K364" s="17" t="s">
        <v>377</v>
      </c>
      <c r="M364" s="26">
        <v>354</v>
      </c>
    </row>
    <row r="365" spans="1:13" ht="15.6" customHeight="1" x14ac:dyDescent="0.3">
      <c r="A365" s="15">
        <v>42419</v>
      </c>
      <c r="B365" s="60" t="s">
        <v>284</v>
      </c>
      <c r="C365" s="28" t="s">
        <v>12</v>
      </c>
      <c r="D365" s="36" t="s">
        <v>13</v>
      </c>
      <c r="E365" s="62"/>
      <c r="F365" s="40">
        <v>1000</v>
      </c>
      <c r="G365" s="19">
        <f t="shared" si="5"/>
        <v>5283151.25</v>
      </c>
      <c r="H365" s="17" t="s">
        <v>267</v>
      </c>
      <c r="I365" s="50" t="s">
        <v>531</v>
      </c>
      <c r="J365" s="26" t="s">
        <v>3033</v>
      </c>
      <c r="K365" s="17" t="s">
        <v>377</v>
      </c>
      <c r="M365" s="26">
        <v>355</v>
      </c>
    </row>
    <row r="366" spans="1:13" ht="15.6" customHeight="1" x14ac:dyDescent="0.3">
      <c r="A366" s="15">
        <v>42419</v>
      </c>
      <c r="B366" s="60" t="s">
        <v>286</v>
      </c>
      <c r="C366" s="28" t="s">
        <v>12</v>
      </c>
      <c r="D366" s="36" t="s">
        <v>13</v>
      </c>
      <c r="E366" s="62"/>
      <c r="F366" s="40">
        <v>1000</v>
      </c>
      <c r="G366" s="19">
        <f t="shared" si="5"/>
        <v>5282151.25</v>
      </c>
      <c r="H366" s="17" t="s">
        <v>267</v>
      </c>
      <c r="I366" s="50" t="s">
        <v>531</v>
      </c>
      <c r="J366" s="26" t="s">
        <v>3033</v>
      </c>
      <c r="K366" s="17" t="s">
        <v>377</v>
      </c>
      <c r="M366" s="26">
        <v>356</v>
      </c>
    </row>
    <row r="367" spans="1:13" ht="15.6" customHeight="1" x14ac:dyDescent="0.3">
      <c r="A367" s="15">
        <v>42419</v>
      </c>
      <c r="B367" s="60" t="s">
        <v>283</v>
      </c>
      <c r="C367" s="28" t="s">
        <v>12</v>
      </c>
      <c r="D367" s="36" t="s">
        <v>13</v>
      </c>
      <c r="E367" s="62"/>
      <c r="F367" s="40">
        <v>1000</v>
      </c>
      <c r="G367" s="19">
        <f t="shared" si="5"/>
        <v>5281151.25</v>
      </c>
      <c r="H367" s="17" t="s">
        <v>267</v>
      </c>
      <c r="I367" s="50" t="s">
        <v>531</v>
      </c>
      <c r="J367" s="26" t="s">
        <v>3033</v>
      </c>
      <c r="K367" s="17" t="s">
        <v>377</v>
      </c>
      <c r="M367" s="26">
        <v>357</v>
      </c>
    </row>
    <row r="368" spans="1:13" ht="15.6" customHeight="1" x14ac:dyDescent="0.3">
      <c r="A368" s="15">
        <v>42419</v>
      </c>
      <c r="B368" s="60" t="s">
        <v>287</v>
      </c>
      <c r="C368" s="28" t="s">
        <v>12</v>
      </c>
      <c r="D368" s="36" t="s">
        <v>13</v>
      </c>
      <c r="E368" s="62"/>
      <c r="F368" s="40">
        <v>1000</v>
      </c>
      <c r="G368" s="19">
        <f t="shared" si="5"/>
        <v>5280151.25</v>
      </c>
      <c r="H368" s="17" t="s">
        <v>267</v>
      </c>
      <c r="I368" s="50" t="s">
        <v>531</v>
      </c>
      <c r="J368" s="26" t="s">
        <v>3033</v>
      </c>
      <c r="K368" s="17" t="s">
        <v>377</v>
      </c>
      <c r="M368" s="26">
        <v>358</v>
      </c>
    </row>
    <row r="369" spans="1:13" s="31" customFormat="1" ht="15.6" customHeight="1" x14ac:dyDescent="0.25">
      <c r="A369" s="15">
        <v>42419</v>
      </c>
      <c r="B369" s="53" t="s">
        <v>180</v>
      </c>
      <c r="C369" s="31" t="s">
        <v>22</v>
      </c>
      <c r="D369" s="31" t="s">
        <v>18</v>
      </c>
      <c r="E369" s="40"/>
      <c r="F369" s="40">
        <v>1000</v>
      </c>
      <c r="G369" s="19">
        <f t="shared" si="5"/>
        <v>5279151.25</v>
      </c>
      <c r="H369" s="53" t="s">
        <v>31</v>
      </c>
      <c r="I369" s="31" t="s">
        <v>181</v>
      </c>
      <c r="J369" s="26" t="s">
        <v>3033</v>
      </c>
      <c r="K369" s="17" t="s">
        <v>377</v>
      </c>
      <c r="L369" s="31" t="s">
        <v>1824</v>
      </c>
      <c r="M369" s="31">
        <v>359</v>
      </c>
    </row>
    <row r="370" spans="1:13" s="31" customFormat="1" ht="15.6" customHeight="1" x14ac:dyDescent="0.25">
      <c r="A370" s="15">
        <v>42419</v>
      </c>
      <c r="B370" s="53" t="s">
        <v>288</v>
      </c>
      <c r="C370" s="28" t="s">
        <v>12</v>
      </c>
      <c r="D370" s="31" t="s">
        <v>18</v>
      </c>
      <c r="E370" s="40"/>
      <c r="F370" s="40">
        <v>2000</v>
      </c>
      <c r="G370" s="19">
        <f t="shared" si="5"/>
        <v>5277151.25</v>
      </c>
      <c r="H370" s="53" t="s">
        <v>31</v>
      </c>
      <c r="I370" s="31" t="s">
        <v>177</v>
      </c>
      <c r="J370" s="26" t="s">
        <v>3033</v>
      </c>
      <c r="K370" s="17" t="s">
        <v>377</v>
      </c>
      <c r="M370" s="31">
        <v>360</v>
      </c>
    </row>
    <row r="371" spans="1:13" s="31" customFormat="1" ht="15.6" customHeight="1" x14ac:dyDescent="0.25">
      <c r="A371" s="15">
        <v>42419</v>
      </c>
      <c r="B371" s="54" t="s">
        <v>247</v>
      </c>
      <c r="C371" s="28" t="s">
        <v>12</v>
      </c>
      <c r="D371" s="36" t="s">
        <v>20</v>
      </c>
      <c r="E371" s="40"/>
      <c r="F371" s="40">
        <v>2000</v>
      </c>
      <c r="G371" s="19">
        <f t="shared" si="5"/>
        <v>5275151.25</v>
      </c>
      <c r="H371" s="53" t="s">
        <v>21</v>
      </c>
      <c r="I371" s="31" t="s">
        <v>182</v>
      </c>
      <c r="J371" s="36" t="s">
        <v>1098</v>
      </c>
      <c r="K371" s="17" t="s">
        <v>377</v>
      </c>
      <c r="M371" s="26">
        <v>361</v>
      </c>
    </row>
    <row r="372" spans="1:13" s="31" customFormat="1" ht="15.6" customHeight="1" x14ac:dyDescent="0.3">
      <c r="A372" s="15">
        <v>42419</v>
      </c>
      <c r="B372" s="31" t="s">
        <v>289</v>
      </c>
      <c r="C372" s="28" t="s">
        <v>12</v>
      </c>
      <c r="D372" s="31" t="s">
        <v>18</v>
      </c>
      <c r="E372" s="40"/>
      <c r="F372" s="40">
        <v>2000</v>
      </c>
      <c r="G372" s="19">
        <f t="shared" si="5"/>
        <v>5273151.25</v>
      </c>
      <c r="H372" s="31" t="s">
        <v>23</v>
      </c>
      <c r="I372" s="31" t="s">
        <v>198</v>
      </c>
      <c r="J372" s="26" t="s">
        <v>3033</v>
      </c>
      <c r="K372" s="17" t="s">
        <v>377</v>
      </c>
      <c r="M372" s="26">
        <v>362</v>
      </c>
    </row>
    <row r="373" spans="1:13" s="50" customFormat="1" ht="15.6" customHeight="1" x14ac:dyDescent="0.3">
      <c r="A373" s="15">
        <v>42419</v>
      </c>
      <c r="B373" s="30" t="s">
        <v>290</v>
      </c>
      <c r="C373" s="28" t="s">
        <v>12</v>
      </c>
      <c r="D373" s="36" t="s">
        <v>13</v>
      </c>
      <c r="E373" s="40"/>
      <c r="F373" s="40">
        <v>1500</v>
      </c>
      <c r="G373" s="19">
        <f t="shared" si="5"/>
        <v>5271651.25</v>
      </c>
      <c r="H373" s="30" t="s">
        <v>26</v>
      </c>
      <c r="I373" s="30" t="s">
        <v>184</v>
      </c>
      <c r="J373" s="26" t="s">
        <v>3033</v>
      </c>
      <c r="K373" s="17" t="s">
        <v>377</v>
      </c>
      <c r="M373" s="26">
        <v>363</v>
      </c>
    </row>
    <row r="374" spans="1:13" s="50" customFormat="1" ht="15.6" customHeight="1" x14ac:dyDescent="0.25">
      <c r="A374" s="15">
        <v>42419</v>
      </c>
      <c r="B374" s="50" t="s">
        <v>291</v>
      </c>
      <c r="C374" s="27" t="s">
        <v>36</v>
      </c>
      <c r="D374" s="28" t="s">
        <v>10</v>
      </c>
      <c r="E374" s="57"/>
      <c r="F374" s="40">
        <v>7000</v>
      </c>
      <c r="G374" s="19">
        <f t="shared" si="5"/>
        <v>5264651.25</v>
      </c>
      <c r="H374" s="50" t="s">
        <v>26</v>
      </c>
      <c r="I374" s="50" t="s">
        <v>188</v>
      </c>
      <c r="J374" s="26" t="s">
        <v>3033</v>
      </c>
      <c r="K374" s="17" t="s">
        <v>377</v>
      </c>
      <c r="L374" s="50" t="s">
        <v>1824</v>
      </c>
      <c r="M374" s="26">
        <v>364</v>
      </c>
    </row>
    <row r="375" spans="1:13" s="50" customFormat="1" ht="15.6" customHeight="1" x14ac:dyDescent="0.3">
      <c r="A375" s="15">
        <v>42419</v>
      </c>
      <c r="B375" s="30" t="s">
        <v>292</v>
      </c>
      <c r="C375" s="28" t="s">
        <v>12</v>
      </c>
      <c r="D375" s="36" t="s">
        <v>13</v>
      </c>
      <c r="E375" s="40"/>
      <c r="F375" s="40">
        <v>2000</v>
      </c>
      <c r="G375" s="19">
        <f t="shared" si="5"/>
        <v>5262651.25</v>
      </c>
      <c r="H375" s="30" t="s">
        <v>26</v>
      </c>
      <c r="I375" s="30" t="s">
        <v>184</v>
      </c>
      <c r="J375" s="26" t="s">
        <v>3033</v>
      </c>
      <c r="K375" s="17" t="s">
        <v>377</v>
      </c>
      <c r="M375" s="26">
        <v>365</v>
      </c>
    </row>
    <row r="376" spans="1:13" s="50" customFormat="1" ht="15.6" customHeight="1" x14ac:dyDescent="0.25">
      <c r="A376" s="15">
        <v>42419</v>
      </c>
      <c r="B376" s="50" t="s">
        <v>3839</v>
      </c>
      <c r="C376" s="31" t="s">
        <v>24</v>
      </c>
      <c r="D376" s="31" t="s">
        <v>10</v>
      </c>
      <c r="E376" s="57"/>
      <c r="F376" s="40">
        <v>22500</v>
      </c>
      <c r="G376" s="19">
        <f t="shared" si="5"/>
        <v>5240151.25</v>
      </c>
      <c r="H376" s="50" t="s">
        <v>26</v>
      </c>
      <c r="I376" s="50" t="s">
        <v>56</v>
      </c>
      <c r="J376" s="26" t="s">
        <v>3033</v>
      </c>
      <c r="K376" s="17" t="s">
        <v>377</v>
      </c>
      <c r="L376" s="50" t="s">
        <v>1824</v>
      </c>
      <c r="M376" s="26">
        <v>366</v>
      </c>
    </row>
    <row r="377" spans="1:13" s="31" customFormat="1" ht="15.6" customHeight="1" x14ac:dyDescent="0.3">
      <c r="A377" s="15">
        <v>42420</v>
      </c>
      <c r="B377" s="50" t="s">
        <v>3845</v>
      </c>
      <c r="C377" s="31" t="s">
        <v>17</v>
      </c>
      <c r="D377" s="31" t="s">
        <v>18</v>
      </c>
      <c r="E377" s="40"/>
      <c r="F377" s="40">
        <v>30000</v>
      </c>
      <c r="G377" s="19">
        <f t="shared" si="5"/>
        <v>5210151.25</v>
      </c>
      <c r="H377" s="53" t="s">
        <v>31</v>
      </c>
      <c r="I377" s="31" t="s">
        <v>201</v>
      </c>
      <c r="J377" s="26" t="s">
        <v>3033</v>
      </c>
      <c r="K377" s="17" t="s">
        <v>377</v>
      </c>
      <c r="L377" s="31" t="s">
        <v>1824</v>
      </c>
      <c r="M377" s="31">
        <v>367</v>
      </c>
    </row>
    <row r="378" spans="1:13" s="50" customFormat="1" ht="15.6" customHeight="1" x14ac:dyDescent="0.3">
      <c r="A378" s="15">
        <v>42420</v>
      </c>
      <c r="B378" s="30" t="s">
        <v>293</v>
      </c>
      <c r="C378" s="28" t="s">
        <v>12</v>
      </c>
      <c r="D378" s="36" t="s">
        <v>13</v>
      </c>
      <c r="E378" s="40"/>
      <c r="F378" s="40">
        <v>5500</v>
      </c>
      <c r="G378" s="19">
        <f t="shared" si="5"/>
        <v>5204651.25</v>
      </c>
      <c r="H378" s="30" t="s">
        <v>26</v>
      </c>
      <c r="I378" s="30" t="s">
        <v>184</v>
      </c>
      <c r="J378" s="26" t="s">
        <v>3033</v>
      </c>
      <c r="K378" s="17" t="s">
        <v>377</v>
      </c>
      <c r="M378" s="31">
        <v>368</v>
      </c>
    </row>
    <row r="379" spans="1:13" s="50" customFormat="1" ht="16.5" customHeight="1" x14ac:dyDescent="0.25">
      <c r="A379" s="15">
        <v>42420</v>
      </c>
      <c r="B379" s="57" t="s">
        <v>294</v>
      </c>
      <c r="C379" s="28" t="s">
        <v>3032</v>
      </c>
      <c r="D379" s="31" t="s">
        <v>10</v>
      </c>
      <c r="E379" s="57"/>
      <c r="F379" s="40">
        <v>175000</v>
      </c>
      <c r="G379" s="19">
        <f t="shared" si="5"/>
        <v>5029651.25</v>
      </c>
      <c r="H379" s="50" t="s">
        <v>14</v>
      </c>
      <c r="I379" s="50" t="s">
        <v>188</v>
      </c>
      <c r="J379" s="26" t="s">
        <v>3033</v>
      </c>
      <c r="K379" s="17" t="s">
        <v>377</v>
      </c>
      <c r="L379" s="50" t="s">
        <v>1824</v>
      </c>
      <c r="M379" s="26">
        <v>369</v>
      </c>
    </row>
    <row r="380" spans="1:13" s="50" customFormat="1" ht="15.6" customHeight="1" x14ac:dyDescent="0.3">
      <c r="A380" s="15">
        <v>42420</v>
      </c>
      <c r="B380" s="30" t="s">
        <v>295</v>
      </c>
      <c r="C380" s="28" t="s">
        <v>12</v>
      </c>
      <c r="D380" s="36" t="s">
        <v>13</v>
      </c>
      <c r="E380" s="40"/>
      <c r="F380" s="40">
        <v>1500</v>
      </c>
      <c r="G380" s="19">
        <f t="shared" si="5"/>
        <v>5028151.25</v>
      </c>
      <c r="H380" s="30" t="s">
        <v>26</v>
      </c>
      <c r="I380" s="30" t="s">
        <v>184</v>
      </c>
      <c r="J380" s="26" t="s">
        <v>3033</v>
      </c>
      <c r="K380" s="17" t="s">
        <v>377</v>
      </c>
      <c r="M380" s="26">
        <v>370</v>
      </c>
    </row>
    <row r="381" spans="1:13" s="31" customFormat="1" ht="15.6" customHeight="1" x14ac:dyDescent="0.25">
      <c r="A381" s="15">
        <v>42420</v>
      </c>
      <c r="B381" s="54" t="s">
        <v>247</v>
      </c>
      <c r="C381" s="28" t="s">
        <v>12</v>
      </c>
      <c r="D381" s="36" t="s">
        <v>20</v>
      </c>
      <c r="E381" s="40"/>
      <c r="F381" s="40">
        <v>2000</v>
      </c>
      <c r="G381" s="19">
        <f t="shared" si="5"/>
        <v>5026151.25</v>
      </c>
      <c r="H381" s="53" t="s">
        <v>21</v>
      </c>
      <c r="I381" s="31" t="s">
        <v>182</v>
      </c>
      <c r="J381" s="36" t="s">
        <v>1098</v>
      </c>
      <c r="K381" s="17" t="s">
        <v>377</v>
      </c>
      <c r="M381" s="26">
        <v>371</v>
      </c>
    </row>
    <row r="382" spans="1:13" s="31" customFormat="1" ht="15.6" customHeight="1" x14ac:dyDescent="0.25">
      <c r="A382" s="15">
        <v>42420</v>
      </c>
      <c r="B382" s="52" t="s">
        <v>296</v>
      </c>
      <c r="C382" s="28" t="s">
        <v>12</v>
      </c>
      <c r="D382" s="31" t="s">
        <v>18</v>
      </c>
      <c r="E382" s="40"/>
      <c r="F382" s="40">
        <v>1500</v>
      </c>
      <c r="G382" s="19">
        <f t="shared" si="5"/>
        <v>5024651.25</v>
      </c>
      <c r="H382" s="63" t="s">
        <v>31</v>
      </c>
      <c r="I382" s="31" t="s">
        <v>177</v>
      </c>
      <c r="J382" s="26" t="s">
        <v>3033</v>
      </c>
      <c r="K382" s="17" t="s">
        <v>377</v>
      </c>
      <c r="M382" s="26">
        <v>372</v>
      </c>
    </row>
    <row r="383" spans="1:13" s="31" customFormat="1" ht="15.6" customHeight="1" x14ac:dyDescent="0.25">
      <c r="A383" s="15">
        <v>42420</v>
      </c>
      <c r="B383" s="52" t="s">
        <v>151</v>
      </c>
      <c r="C383" s="28" t="s">
        <v>12</v>
      </c>
      <c r="D383" s="31" t="s">
        <v>18</v>
      </c>
      <c r="E383" s="40"/>
      <c r="F383" s="40">
        <v>4000</v>
      </c>
      <c r="G383" s="19">
        <f t="shared" si="5"/>
        <v>5020651.25</v>
      </c>
      <c r="H383" s="63" t="s">
        <v>31</v>
      </c>
      <c r="I383" s="31" t="s">
        <v>177</v>
      </c>
      <c r="J383" s="26" t="s">
        <v>3033</v>
      </c>
      <c r="K383" s="17" t="s">
        <v>377</v>
      </c>
      <c r="M383" s="26">
        <v>373</v>
      </c>
    </row>
    <row r="384" spans="1:13" s="31" customFormat="1" ht="15.6" customHeight="1" x14ac:dyDescent="0.25">
      <c r="A384" s="15">
        <v>42420</v>
      </c>
      <c r="B384" s="52" t="s">
        <v>32</v>
      </c>
      <c r="C384" s="31" t="s">
        <v>22</v>
      </c>
      <c r="D384" s="31" t="s">
        <v>18</v>
      </c>
      <c r="E384" s="40"/>
      <c r="F384" s="40">
        <v>1000</v>
      </c>
      <c r="G384" s="19">
        <f t="shared" si="5"/>
        <v>5019651.25</v>
      </c>
      <c r="H384" s="63" t="s">
        <v>31</v>
      </c>
      <c r="I384" s="31" t="s">
        <v>181</v>
      </c>
      <c r="J384" s="26" t="s">
        <v>3033</v>
      </c>
      <c r="K384" s="17" t="s">
        <v>377</v>
      </c>
      <c r="L384" s="31" t="s">
        <v>1824</v>
      </c>
      <c r="M384" s="26">
        <v>374</v>
      </c>
    </row>
    <row r="385" spans="1:13" ht="15.6" customHeight="1" x14ac:dyDescent="0.3">
      <c r="A385" s="15">
        <v>42420</v>
      </c>
      <c r="B385" s="60" t="s">
        <v>3840</v>
      </c>
      <c r="C385" s="31" t="s">
        <v>17</v>
      </c>
      <c r="D385" s="36" t="s">
        <v>13</v>
      </c>
      <c r="E385" s="62"/>
      <c r="F385" s="40">
        <v>181000</v>
      </c>
      <c r="G385" s="19">
        <f t="shared" si="5"/>
        <v>4838651.25</v>
      </c>
      <c r="H385" s="17" t="s">
        <v>267</v>
      </c>
      <c r="I385" s="17" t="s">
        <v>229</v>
      </c>
      <c r="J385" s="26" t="s">
        <v>3033</v>
      </c>
      <c r="K385" s="17" t="s">
        <v>377</v>
      </c>
      <c r="L385" s="26" t="s">
        <v>1824</v>
      </c>
      <c r="M385" s="31">
        <v>375</v>
      </c>
    </row>
    <row r="386" spans="1:13" ht="15.6" customHeight="1" x14ac:dyDescent="0.3">
      <c r="A386" s="15">
        <v>42422</v>
      </c>
      <c r="B386" s="60" t="s">
        <v>297</v>
      </c>
      <c r="C386" s="28" t="s">
        <v>12</v>
      </c>
      <c r="D386" s="36" t="s">
        <v>13</v>
      </c>
      <c r="E386" s="62"/>
      <c r="F386" s="40">
        <v>1000</v>
      </c>
      <c r="G386" s="19">
        <f t="shared" si="5"/>
        <v>4837651.25</v>
      </c>
      <c r="H386" s="17" t="s">
        <v>267</v>
      </c>
      <c r="I386" s="50" t="s">
        <v>531</v>
      </c>
      <c r="J386" s="26" t="s">
        <v>3033</v>
      </c>
      <c r="K386" s="17" t="s">
        <v>377</v>
      </c>
      <c r="M386" s="31">
        <v>376</v>
      </c>
    </row>
    <row r="387" spans="1:13" ht="15.6" customHeight="1" x14ac:dyDescent="0.25">
      <c r="A387" s="15">
        <v>42422</v>
      </c>
      <c r="B387" s="60" t="s">
        <v>298</v>
      </c>
      <c r="C387" s="28" t="s">
        <v>12</v>
      </c>
      <c r="D387" s="36" t="s">
        <v>13</v>
      </c>
      <c r="E387" s="62"/>
      <c r="F387" s="40">
        <v>1000</v>
      </c>
      <c r="G387" s="19">
        <f t="shared" si="5"/>
        <v>4836651.25</v>
      </c>
      <c r="H387" s="17" t="s">
        <v>267</v>
      </c>
      <c r="I387" s="17" t="s">
        <v>229</v>
      </c>
      <c r="J387" s="26" t="s">
        <v>3033</v>
      </c>
      <c r="K387" s="17" t="s">
        <v>377</v>
      </c>
      <c r="M387" s="26">
        <v>377</v>
      </c>
    </row>
    <row r="388" spans="1:13" ht="15.6" customHeight="1" x14ac:dyDescent="0.25">
      <c r="A388" s="15">
        <v>42422</v>
      </c>
      <c r="B388" s="60" t="s">
        <v>299</v>
      </c>
      <c r="C388" s="61" t="s">
        <v>22</v>
      </c>
      <c r="D388" s="36" t="s">
        <v>13</v>
      </c>
      <c r="E388" s="62"/>
      <c r="F388" s="40">
        <v>5000</v>
      </c>
      <c r="G388" s="19">
        <f t="shared" si="5"/>
        <v>4831651.25</v>
      </c>
      <c r="H388" s="17" t="s">
        <v>267</v>
      </c>
      <c r="I388" s="17" t="s">
        <v>229</v>
      </c>
      <c r="J388" s="26" t="s">
        <v>3033</v>
      </c>
      <c r="K388" s="17" t="s">
        <v>377</v>
      </c>
      <c r="L388" s="26" t="s">
        <v>1824</v>
      </c>
      <c r="M388" s="26">
        <v>378</v>
      </c>
    </row>
    <row r="389" spans="1:13" ht="15.6" customHeight="1" x14ac:dyDescent="0.3">
      <c r="A389" s="15">
        <v>42422</v>
      </c>
      <c r="B389" s="60" t="s">
        <v>300</v>
      </c>
      <c r="C389" s="28" t="s">
        <v>12</v>
      </c>
      <c r="D389" s="36" t="s">
        <v>13</v>
      </c>
      <c r="E389" s="62"/>
      <c r="F389" s="40">
        <v>1000</v>
      </c>
      <c r="G389" s="19">
        <f t="shared" si="5"/>
        <v>4830651.25</v>
      </c>
      <c r="H389" s="17" t="s">
        <v>267</v>
      </c>
      <c r="I389" s="50" t="s">
        <v>531</v>
      </c>
      <c r="J389" s="26" t="s">
        <v>3033</v>
      </c>
      <c r="K389" s="17" t="s">
        <v>377</v>
      </c>
      <c r="M389" s="26">
        <v>379</v>
      </c>
    </row>
    <row r="390" spans="1:13" ht="15.6" customHeight="1" x14ac:dyDescent="0.3">
      <c r="A390" s="15">
        <v>42422</v>
      </c>
      <c r="B390" s="60" t="s">
        <v>301</v>
      </c>
      <c r="C390" s="28" t="s">
        <v>12</v>
      </c>
      <c r="D390" s="36" t="s">
        <v>13</v>
      </c>
      <c r="E390" s="62"/>
      <c r="F390" s="40">
        <v>1000</v>
      </c>
      <c r="G390" s="19">
        <f t="shared" si="5"/>
        <v>4829651.25</v>
      </c>
      <c r="H390" s="17" t="s">
        <v>267</v>
      </c>
      <c r="I390" s="50" t="s">
        <v>531</v>
      </c>
      <c r="J390" s="26" t="s">
        <v>3033</v>
      </c>
      <c r="K390" s="17" t="s">
        <v>377</v>
      </c>
      <c r="M390" s="26">
        <v>380</v>
      </c>
    </row>
    <row r="391" spans="1:13" s="31" customFormat="1" ht="15.6" customHeight="1" x14ac:dyDescent="0.25">
      <c r="A391" s="15">
        <v>42422</v>
      </c>
      <c r="B391" s="54" t="s">
        <v>302</v>
      </c>
      <c r="C391" s="28" t="s">
        <v>12</v>
      </c>
      <c r="D391" s="36" t="s">
        <v>20</v>
      </c>
      <c r="E391" s="40"/>
      <c r="F391" s="40">
        <v>5000</v>
      </c>
      <c r="G391" s="19">
        <f t="shared" si="5"/>
        <v>4824651.25</v>
      </c>
      <c r="H391" s="53" t="s">
        <v>21</v>
      </c>
      <c r="I391" s="31" t="s">
        <v>182</v>
      </c>
      <c r="J391" s="36" t="s">
        <v>1098</v>
      </c>
      <c r="K391" s="17" t="s">
        <v>377</v>
      </c>
      <c r="M391" s="26">
        <v>381</v>
      </c>
    </row>
    <row r="392" spans="1:13" s="31" customFormat="1" ht="15.6" customHeight="1" x14ac:dyDescent="0.25">
      <c r="A392" s="15">
        <v>42422</v>
      </c>
      <c r="B392" s="54" t="s">
        <v>3841</v>
      </c>
      <c r="C392" s="27" t="s">
        <v>36</v>
      </c>
      <c r="D392" s="28" t="s">
        <v>10</v>
      </c>
      <c r="E392" s="40"/>
      <c r="F392" s="40">
        <v>5600</v>
      </c>
      <c r="G392" s="19">
        <f t="shared" si="5"/>
        <v>4819051.25</v>
      </c>
      <c r="H392" s="53" t="s">
        <v>21</v>
      </c>
      <c r="I392" s="31" t="s">
        <v>217</v>
      </c>
      <c r="J392" s="26" t="s">
        <v>3033</v>
      </c>
      <c r="K392" s="17" t="s">
        <v>377</v>
      </c>
      <c r="L392" s="31" t="s">
        <v>1824</v>
      </c>
      <c r="M392" s="26">
        <v>382</v>
      </c>
    </row>
    <row r="393" spans="1:13" s="30" customFormat="1" ht="15.6" customHeight="1" x14ac:dyDescent="0.3">
      <c r="A393" s="15">
        <v>42423</v>
      </c>
      <c r="B393" s="30" t="s">
        <v>29</v>
      </c>
      <c r="C393" s="28" t="s">
        <v>12</v>
      </c>
      <c r="D393" s="36" t="s">
        <v>13</v>
      </c>
      <c r="E393" s="40"/>
      <c r="F393" s="40">
        <v>2000</v>
      </c>
      <c r="G393" s="19">
        <f t="shared" si="5"/>
        <v>4817051.25</v>
      </c>
      <c r="H393" s="30" t="s">
        <v>26</v>
      </c>
      <c r="I393" s="30" t="s">
        <v>184</v>
      </c>
      <c r="J393" s="26" t="s">
        <v>3033</v>
      </c>
      <c r="K393" s="17" t="s">
        <v>377</v>
      </c>
      <c r="M393" s="31">
        <v>383</v>
      </c>
    </row>
    <row r="394" spans="1:13" s="31" customFormat="1" ht="16.5" customHeight="1" x14ac:dyDescent="0.3">
      <c r="A394" s="15">
        <v>42423</v>
      </c>
      <c r="B394" s="31" t="s">
        <v>235</v>
      </c>
      <c r="C394" s="28" t="s">
        <v>1509</v>
      </c>
      <c r="D394" s="31" t="s">
        <v>18</v>
      </c>
      <c r="E394" s="40"/>
      <c r="F394" s="40">
        <v>64100</v>
      </c>
      <c r="G394" s="19">
        <f t="shared" si="5"/>
        <v>4752951.25</v>
      </c>
      <c r="H394" s="31" t="s">
        <v>14</v>
      </c>
      <c r="I394" s="31" t="s">
        <v>191</v>
      </c>
      <c r="J394" s="26" t="s">
        <v>3033</v>
      </c>
      <c r="K394" s="17" t="s">
        <v>377</v>
      </c>
      <c r="L394" s="31" t="s">
        <v>1824</v>
      </c>
      <c r="M394" s="31">
        <v>384</v>
      </c>
    </row>
    <row r="395" spans="1:13" ht="15.6" customHeight="1" x14ac:dyDescent="0.3">
      <c r="A395" s="15">
        <v>42423</v>
      </c>
      <c r="B395" s="60" t="s">
        <v>303</v>
      </c>
      <c r="C395" s="28" t="s">
        <v>12</v>
      </c>
      <c r="D395" s="36" t="s">
        <v>13</v>
      </c>
      <c r="E395" s="62"/>
      <c r="F395" s="40">
        <v>1000</v>
      </c>
      <c r="G395" s="19">
        <f t="shared" si="5"/>
        <v>4751951.25</v>
      </c>
      <c r="H395" s="17" t="s">
        <v>267</v>
      </c>
      <c r="I395" s="50" t="s">
        <v>531</v>
      </c>
      <c r="J395" s="26" t="s">
        <v>3033</v>
      </c>
      <c r="K395" s="17" t="s">
        <v>377</v>
      </c>
      <c r="M395" s="26">
        <v>385</v>
      </c>
    </row>
    <row r="396" spans="1:13" ht="15.6" customHeight="1" x14ac:dyDescent="0.3">
      <c r="A396" s="15">
        <v>42423</v>
      </c>
      <c r="B396" s="60" t="s">
        <v>304</v>
      </c>
      <c r="C396" s="28" t="s">
        <v>12</v>
      </c>
      <c r="D396" s="36" t="s">
        <v>13</v>
      </c>
      <c r="E396" s="62"/>
      <c r="F396" s="40">
        <v>1000</v>
      </c>
      <c r="G396" s="19">
        <f t="shared" si="5"/>
        <v>4750951.25</v>
      </c>
      <c r="H396" s="17" t="s">
        <v>267</v>
      </c>
      <c r="I396" s="50" t="s">
        <v>531</v>
      </c>
      <c r="J396" s="26" t="s">
        <v>3033</v>
      </c>
      <c r="K396" s="17" t="s">
        <v>377</v>
      </c>
      <c r="M396" s="26">
        <v>386</v>
      </c>
    </row>
    <row r="397" spans="1:13" ht="15.6" customHeight="1" x14ac:dyDescent="0.3">
      <c r="A397" s="15">
        <v>42423</v>
      </c>
      <c r="B397" s="60" t="s">
        <v>305</v>
      </c>
      <c r="C397" s="28" t="s">
        <v>12</v>
      </c>
      <c r="D397" s="36" t="s">
        <v>13</v>
      </c>
      <c r="E397" s="62"/>
      <c r="F397" s="40">
        <v>1000</v>
      </c>
      <c r="G397" s="19">
        <f t="shared" ref="G397:G460" si="6">+G396+E397-F397</f>
        <v>4749951.25</v>
      </c>
      <c r="H397" s="17" t="s">
        <v>267</v>
      </c>
      <c r="I397" s="50" t="s">
        <v>531</v>
      </c>
      <c r="J397" s="26" t="s">
        <v>3033</v>
      </c>
      <c r="K397" s="17" t="s">
        <v>377</v>
      </c>
      <c r="M397" s="26">
        <v>387</v>
      </c>
    </row>
    <row r="398" spans="1:13" ht="15.6" customHeight="1" x14ac:dyDescent="0.3">
      <c r="A398" s="15">
        <v>42423</v>
      </c>
      <c r="B398" s="60" t="s">
        <v>306</v>
      </c>
      <c r="C398" s="28" t="s">
        <v>12</v>
      </c>
      <c r="D398" s="36" t="s">
        <v>13</v>
      </c>
      <c r="E398" s="62"/>
      <c r="F398" s="40">
        <v>1000</v>
      </c>
      <c r="G398" s="19">
        <f t="shared" si="6"/>
        <v>4748951.25</v>
      </c>
      <c r="H398" s="17" t="s">
        <v>267</v>
      </c>
      <c r="I398" s="50" t="s">
        <v>531</v>
      </c>
      <c r="J398" s="26" t="s">
        <v>3033</v>
      </c>
      <c r="K398" s="17" t="s">
        <v>377</v>
      </c>
      <c r="M398" s="26">
        <v>388</v>
      </c>
    </row>
    <row r="399" spans="1:13" ht="15.6" customHeight="1" x14ac:dyDescent="0.3">
      <c r="A399" s="15">
        <v>42423</v>
      </c>
      <c r="B399" s="60" t="s">
        <v>307</v>
      </c>
      <c r="C399" s="28" t="s">
        <v>12</v>
      </c>
      <c r="D399" s="36" t="s">
        <v>13</v>
      </c>
      <c r="E399" s="62"/>
      <c r="F399" s="40">
        <v>1000</v>
      </c>
      <c r="G399" s="19">
        <f t="shared" si="6"/>
        <v>4747951.25</v>
      </c>
      <c r="H399" s="17" t="s">
        <v>267</v>
      </c>
      <c r="I399" s="50" t="s">
        <v>531</v>
      </c>
      <c r="J399" s="26" t="s">
        <v>3033</v>
      </c>
      <c r="K399" s="17" t="s">
        <v>377</v>
      </c>
      <c r="M399" s="26">
        <v>389</v>
      </c>
    </row>
    <row r="400" spans="1:13" ht="15.6" customHeight="1" x14ac:dyDescent="0.3">
      <c r="A400" s="15">
        <v>42423</v>
      </c>
      <c r="B400" s="60" t="s">
        <v>308</v>
      </c>
      <c r="C400" s="28" t="s">
        <v>22</v>
      </c>
      <c r="D400" s="36" t="s">
        <v>13</v>
      </c>
      <c r="E400" s="62"/>
      <c r="F400" s="40">
        <v>1000</v>
      </c>
      <c r="G400" s="19">
        <f t="shared" si="6"/>
        <v>4746951.25</v>
      </c>
      <c r="H400" s="17" t="s">
        <v>267</v>
      </c>
      <c r="I400" s="50" t="s">
        <v>531</v>
      </c>
      <c r="J400" s="26" t="s">
        <v>3033</v>
      </c>
      <c r="K400" s="17" t="s">
        <v>377</v>
      </c>
      <c r="M400" s="26">
        <v>390</v>
      </c>
    </row>
    <row r="401" spans="1:13" ht="15.6" customHeight="1" x14ac:dyDescent="0.3">
      <c r="A401" s="15">
        <v>42423</v>
      </c>
      <c r="B401" s="64" t="s">
        <v>309</v>
      </c>
      <c r="C401" s="28" t="s">
        <v>12</v>
      </c>
      <c r="D401" s="36" t="s">
        <v>13</v>
      </c>
      <c r="E401" s="62"/>
      <c r="F401" s="40">
        <v>1000</v>
      </c>
      <c r="G401" s="19">
        <f t="shared" si="6"/>
        <v>4745951.25</v>
      </c>
      <c r="H401" s="17" t="s">
        <v>267</v>
      </c>
      <c r="I401" s="50" t="s">
        <v>531</v>
      </c>
      <c r="J401" s="26" t="s">
        <v>3033</v>
      </c>
      <c r="K401" s="17" t="s">
        <v>377</v>
      </c>
      <c r="M401" s="31">
        <v>391</v>
      </c>
    </row>
    <row r="402" spans="1:13" ht="15.6" customHeight="1" x14ac:dyDescent="0.25">
      <c r="A402" s="15">
        <v>42423</v>
      </c>
      <c r="B402" s="64" t="s">
        <v>299</v>
      </c>
      <c r="C402" s="61" t="s">
        <v>22</v>
      </c>
      <c r="D402" s="36" t="s">
        <v>13</v>
      </c>
      <c r="E402" s="62"/>
      <c r="F402" s="40">
        <v>5000</v>
      </c>
      <c r="G402" s="19">
        <f t="shared" si="6"/>
        <v>4740951.25</v>
      </c>
      <c r="H402" s="17" t="s">
        <v>267</v>
      </c>
      <c r="I402" s="17" t="s">
        <v>229</v>
      </c>
      <c r="J402" s="26" t="s">
        <v>3033</v>
      </c>
      <c r="K402" s="17" t="s">
        <v>377</v>
      </c>
      <c r="L402" s="26" t="s">
        <v>1824</v>
      </c>
      <c r="M402" s="31">
        <v>392</v>
      </c>
    </row>
    <row r="403" spans="1:13" s="31" customFormat="1" ht="15.6" customHeight="1" x14ac:dyDescent="0.25">
      <c r="A403" s="15">
        <v>42423</v>
      </c>
      <c r="B403" s="54" t="s">
        <v>310</v>
      </c>
      <c r="C403" s="28" t="s">
        <v>12</v>
      </c>
      <c r="D403" s="36" t="s">
        <v>20</v>
      </c>
      <c r="E403" s="40"/>
      <c r="F403" s="40">
        <v>3000</v>
      </c>
      <c r="G403" s="19">
        <f t="shared" si="6"/>
        <v>4737951.25</v>
      </c>
      <c r="H403" s="53" t="s">
        <v>21</v>
      </c>
      <c r="I403" s="31" t="s">
        <v>182</v>
      </c>
      <c r="J403" s="36" t="s">
        <v>1098</v>
      </c>
      <c r="K403" s="17" t="s">
        <v>377</v>
      </c>
      <c r="M403" s="26">
        <v>393</v>
      </c>
    </row>
    <row r="404" spans="1:13" s="31" customFormat="1" ht="15.6" customHeight="1" x14ac:dyDescent="0.3">
      <c r="A404" s="15">
        <v>42423</v>
      </c>
      <c r="B404" s="31" t="s">
        <v>311</v>
      </c>
      <c r="C404" s="28" t="s">
        <v>12</v>
      </c>
      <c r="D404" s="31" t="s">
        <v>18</v>
      </c>
      <c r="E404" s="40"/>
      <c r="F404" s="40">
        <v>2000</v>
      </c>
      <c r="G404" s="19">
        <f t="shared" si="6"/>
        <v>4735951.25</v>
      </c>
      <c r="H404" s="31" t="s">
        <v>23</v>
      </c>
      <c r="I404" s="31" t="s">
        <v>198</v>
      </c>
      <c r="J404" s="26" t="s">
        <v>3033</v>
      </c>
      <c r="K404" s="17" t="s">
        <v>377</v>
      </c>
      <c r="M404" s="26">
        <v>394</v>
      </c>
    </row>
    <row r="405" spans="1:13" s="31" customFormat="1" ht="15.6" customHeight="1" x14ac:dyDescent="0.25">
      <c r="A405" s="15">
        <v>42423</v>
      </c>
      <c r="B405" s="31" t="s">
        <v>312</v>
      </c>
      <c r="C405" s="31" t="s">
        <v>22</v>
      </c>
      <c r="D405" s="31" t="s">
        <v>18</v>
      </c>
      <c r="E405" s="40"/>
      <c r="F405" s="40">
        <v>1000</v>
      </c>
      <c r="G405" s="19">
        <f t="shared" si="6"/>
        <v>4734951.25</v>
      </c>
      <c r="H405" s="31" t="s">
        <v>204</v>
      </c>
      <c r="I405" s="31" t="s">
        <v>229</v>
      </c>
      <c r="J405" s="26" t="s">
        <v>3033</v>
      </c>
      <c r="K405" s="17" t="s">
        <v>377</v>
      </c>
      <c r="L405" s="31" t="s">
        <v>1824</v>
      </c>
      <c r="M405" s="26">
        <v>395</v>
      </c>
    </row>
    <row r="406" spans="1:13" s="31" customFormat="1" ht="14.45" customHeight="1" x14ac:dyDescent="0.25">
      <c r="A406" s="34">
        <v>42424</v>
      </c>
      <c r="B406" s="26" t="s">
        <v>214</v>
      </c>
      <c r="C406" s="26" t="s">
        <v>35</v>
      </c>
      <c r="D406" s="36" t="s">
        <v>13</v>
      </c>
      <c r="E406" s="41"/>
      <c r="F406" s="40">
        <v>450000</v>
      </c>
      <c r="G406" s="19">
        <f t="shared" si="6"/>
        <v>4284951.25</v>
      </c>
      <c r="H406" s="26" t="s">
        <v>11</v>
      </c>
      <c r="I406" s="26" t="s">
        <v>215</v>
      </c>
      <c r="J406" s="26" t="s">
        <v>3033</v>
      </c>
      <c r="K406" s="17" t="s">
        <v>377</v>
      </c>
      <c r="M406" s="26">
        <v>396</v>
      </c>
    </row>
    <row r="407" spans="1:13" s="31" customFormat="1" ht="14.45" customHeight="1" x14ac:dyDescent="0.25">
      <c r="A407" s="34">
        <v>42424</v>
      </c>
      <c r="B407" s="26" t="s">
        <v>216</v>
      </c>
      <c r="C407" s="26" t="s">
        <v>35</v>
      </c>
      <c r="D407" s="36" t="s">
        <v>20</v>
      </c>
      <c r="E407" s="41"/>
      <c r="F407" s="40">
        <v>180000</v>
      </c>
      <c r="G407" s="19">
        <f t="shared" si="6"/>
        <v>4104951.25</v>
      </c>
      <c r="H407" s="26" t="s">
        <v>11</v>
      </c>
      <c r="I407" s="26" t="s">
        <v>217</v>
      </c>
      <c r="J407" s="36" t="s">
        <v>1098</v>
      </c>
      <c r="K407" s="17" t="s">
        <v>377</v>
      </c>
      <c r="M407" s="26">
        <v>397</v>
      </c>
    </row>
    <row r="408" spans="1:13" s="31" customFormat="1" ht="14.45" customHeight="1" x14ac:dyDescent="0.3">
      <c r="A408" s="34">
        <v>42424</v>
      </c>
      <c r="B408" s="26" t="s">
        <v>218</v>
      </c>
      <c r="C408" s="26" t="s">
        <v>35</v>
      </c>
      <c r="D408" s="31" t="s">
        <v>18</v>
      </c>
      <c r="E408" s="41"/>
      <c r="F408" s="40">
        <v>115000</v>
      </c>
      <c r="G408" s="19">
        <f t="shared" si="6"/>
        <v>3989951.25</v>
      </c>
      <c r="H408" s="26" t="s">
        <v>11</v>
      </c>
      <c r="I408" s="26" t="s">
        <v>219</v>
      </c>
      <c r="J408" s="26" t="s">
        <v>3033</v>
      </c>
      <c r="K408" s="17" t="s">
        <v>377</v>
      </c>
      <c r="M408" s="26">
        <v>398</v>
      </c>
    </row>
    <row r="409" spans="1:13" s="31" customFormat="1" ht="14.45" customHeight="1" x14ac:dyDescent="0.3">
      <c r="A409" s="34">
        <v>42424</v>
      </c>
      <c r="B409" s="26" t="s">
        <v>220</v>
      </c>
      <c r="C409" s="26" t="s">
        <v>35</v>
      </c>
      <c r="D409" s="31" t="s">
        <v>18</v>
      </c>
      <c r="E409" s="41"/>
      <c r="F409" s="40">
        <v>170000</v>
      </c>
      <c r="G409" s="19">
        <f t="shared" si="6"/>
        <v>3819951.25</v>
      </c>
      <c r="H409" s="26" t="s">
        <v>11</v>
      </c>
      <c r="I409" s="16" t="s">
        <v>221</v>
      </c>
      <c r="J409" s="26" t="s">
        <v>3033</v>
      </c>
      <c r="K409" s="17" t="s">
        <v>377</v>
      </c>
      <c r="M409" s="31">
        <v>399</v>
      </c>
    </row>
    <row r="410" spans="1:13" s="31" customFormat="1" ht="14.45" customHeight="1" x14ac:dyDescent="0.25">
      <c r="A410" s="34">
        <v>42424</v>
      </c>
      <c r="B410" s="26" t="s">
        <v>37</v>
      </c>
      <c r="C410" s="26" t="s">
        <v>9</v>
      </c>
      <c r="D410" s="28" t="s">
        <v>10</v>
      </c>
      <c r="E410" s="41"/>
      <c r="F410" s="40">
        <v>10701</v>
      </c>
      <c r="G410" s="19">
        <f t="shared" si="6"/>
        <v>3809250.25</v>
      </c>
      <c r="H410" s="26" t="s">
        <v>11</v>
      </c>
      <c r="I410" s="26" t="s">
        <v>196</v>
      </c>
      <c r="J410" s="26" t="s">
        <v>3033</v>
      </c>
      <c r="K410" s="17" t="s">
        <v>377</v>
      </c>
      <c r="M410" s="31">
        <v>400</v>
      </c>
    </row>
    <row r="411" spans="1:13" s="31" customFormat="1" ht="15.6" customHeight="1" x14ac:dyDescent="0.25">
      <c r="A411" s="15">
        <v>42424</v>
      </c>
      <c r="B411" s="31" t="s">
        <v>313</v>
      </c>
      <c r="C411" s="31" t="s">
        <v>22</v>
      </c>
      <c r="D411" s="31" t="s">
        <v>18</v>
      </c>
      <c r="E411" s="40"/>
      <c r="F411" s="40">
        <v>2000</v>
      </c>
      <c r="G411" s="19">
        <f t="shared" si="6"/>
        <v>3807250.25</v>
      </c>
      <c r="H411" s="31" t="s">
        <v>204</v>
      </c>
      <c r="I411" s="31" t="s">
        <v>229</v>
      </c>
      <c r="J411" s="26" t="s">
        <v>3033</v>
      </c>
      <c r="K411" s="17" t="s">
        <v>377</v>
      </c>
      <c r="L411" s="31" t="s">
        <v>1824</v>
      </c>
      <c r="M411" s="26">
        <v>401</v>
      </c>
    </row>
    <row r="412" spans="1:13" s="31" customFormat="1" ht="15.6" customHeight="1" x14ac:dyDescent="0.3">
      <c r="A412" s="15">
        <v>42424</v>
      </c>
      <c r="B412" s="31" t="s">
        <v>314</v>
      </c>
      <c r="C412" s="28" t="s">
        <v>12</v>
      </c>
      <c r="D412" s="31" t="s">
        <v>18</v>
      </c>
      <c r="E412" s="40"/>
      <c r="F412" s="40">
        <v>5000</v>
      </c>
      <c r="G412" s="19">
        <f t="shared" si="6"/>
        <v>3802250.25</v>
      </c>
      <c r="H412" s="31" t="s">
        <v>23</v>
      </c>
      <c r="I412" s="31" t="s">
        <v>198</v>
      </c>
      <c r="J412" s="26" t="s">
        <v>3033</v>
      </c>
      <c r="K412" s="17" t="s">
        <v>377</v>
      </c>
      <c r="M412" s="26">
        <v>402</v>
      </c>
    </row>
    <row r="413" spans="1:13" s="31" customFormat="1" ht="15.6" customHeight="1" x14ac:dyDescent="0.3">
      <c r="A413" s="15">
        <v>42424</v>
      </c>
      <c r="B413" s="31" t="s">
        <v>48</v>
      </c>
      <c r="C413" s="28" t="s">
        <v>12</v>
      </c>
      <c r="D413" s="31" t="s">
        <v>18</v>
      </c>
      <c r="E413" s="40"/>
      <c r="F413" s="40">
        <v>10000</v>
      </c>
      <c r="G413" s="19">
        <f t="shared" si="6"/>
        <v>3792250.25</v>
      </c>
      <c r="H413" s="31" t="s">
        <v>23</v>
      </c>
      <c r="I413" s="31" t="s">
        <v>198</v>
      </c>
      <c r="J413" s="26" t="s">
        <v>3033</v>
      </c>
      <c r="K413" s="17" t="s">
        <v>377</v>
      </c>
      <c r="M413" s="26">
        <v>403</v>
      </c>
    </row>
    <row r="414" spans="1:13" s="31" customFormat="1" ht="15.6" customHeight="1" x14ac:dyDescent="0.25">
      <c r="A414" s="15">
        <v>42424</v>
      </c>
      <c r="B414" s="54" t="s">
        <v>315</v>
      </c>
      <c r="C414" s="28" t="s">
        <v>12</v>
      </c>
      <c r="D414" s="36" t="s">
        <v>20</v>
      </c>
      <c r="E414" s="40"/>
      <c r="F414" s="40">
        <v>4000</v>
      </c>
      <c r="G414" s="19">
        <f t="shared" si="6"/>
        <v>3788250.25</v>
      </c>
      <c r="H414" s="53" t="s">
        <v>21</v>
      </c>
      <c r="I414" s="31" t="s">
        <v>182</v>
      </c>
      <c r="J414" s="36" t="s">
        <v>1098</v>
      </c>
      <c r="K414" s="17" t="s">
        <v>377</v>
      </c>
      <c r="M414" s="26">
        <v>404</v>
      </c>
    </row>
    <row r="415" spans="1:13" ht="15.6" customHeight="1" x14ac:dyDescent="0.3">
      <c r="A415" s="15">
        <v>42424</v>
      </c>
      <c r="B415" s="64" t="s">
        <v>316</v>
      </c>
      <c r="C415" s="28" t="s">
        <v>12</v>
      </c>
      <c r="D415" s="36" t="s">
        <v>13</v>
      </c>
      <c r="E415" s="62"/>
      <c r="F415" s="40">
        <v>1000</v>
      </c>
      <c r="G415" s="19">
        <f t="shared" si="6"/>
        <v>3787250.25</v>
      </c>
      <c r="H415" s="17" t="s">
        <v>267</v>
      </c>
      <c r="I415" s="50" t="s">
        <v>531</v>
      </c>
      <c r="J415" s="26" t="s">
        <v>3033</v>
      </c>
      <c r="K415" s="17" t="s">
        <v>377</v>
      </c>
      <c r="M415" s="26">
        <v>405</v>
      </c>
    </row>
    <row r="416" spans="1:13" ht="15.6" customHeight="1" x14ac:dyDescent="0.3">
      <c r="A416" s="15">
        <v>42424</v>
      </c>
      <c r="B416" s="60" t="s">
        <v>309</v>
      </c>
      <c r="C416" s="28" t="s">
        <v>12</v>
      </c>
      <c r="D416" s="36" t="s">
        <v>13</v>
      </c>
      <c r="E416" s="62"/>
      <c r="F416" s="40">
        <v>1000</v>
      </c>
      <c r="G416" s="19">
        <f t="shared" si="6"/>
        <v>3786250.25</v>
      </c>
      <c r="H416" s="17" t="s">
        <v>267</v>
      </c>
      <c r="I416" s="50" t="s">
        <v>531</v>
      </c>
      <c r="J416" s="26" t="s">
        <v>3033</v>
      </c>
      <c r="K416" s="17" t="s">
        <v>377</v>
      </c>
      <c r="M416" s="26">
        <v>406</v>
      </c>
    </row>
    <row r="417" spans="1:13" ht="15.6" customHeight="1" x14ac:dyDescent="0.3">
      <c r="A417" s="15">
        <v>42424</v>
      </c>
      <c r="B417" s="37" t="s">
        <v>3847</v>
      </c>
      <c r="C417" s="28" t="s">
        <v>12</v>
      </c>
      <c r="D417" s="36" t="s">
        <v>20</v>
      </c>
      <c r="E417" s="38"/>
      <c r="F417" s="40">
        <v>2000</v>
      </c>
      <c r="G417" s="19">
        <f t="shared" si="6"/>
        <v>3784250.25</v>
      </c>
      <c r="H417" s="17" t="s">
        <v>3054</v>
      </c>
      <c r="I417" s="26" t="s">
        <v>531</v>
      </c>
      <c r="J417" s="36" t="s">
        <v>1098</v>
      </c>
      <c r="K417" s="17" t="s">
        <v>377</v>
      </c>
      <c r="L417" s="26" t="s">
        <v>3823</v>
      </c>
      <c r="M417" s="31">
        <v>407</v>
      </c>
    </row>
    <row r="418" spans="1:13" ht="15.6" customHeight="1" x14ac:dyDescent="0.25">
      <c r="A418" s="15">
        <v>42424</v>
      </c>
      <c r="B418" s="37" t="s">
        <v>317</v>
      </c>
      <c r="C418" s="61" t="s">
        <v>22</v>
      </c>
      <c r="D418" s="36" t="s">
        <v>20</v>
      </c>
      <c r="E418" s="62"/>
      <c r="F418" s="40">
        <v>1000</v>
      </c>
      <c r="G418" s="19">
        <f t="shared" si="6"/>
        <v>3783250.25</v>
      </c>
      <c r="H418" s="17" t="s">
        <v>3054</v>
      </c>
      <c r="I418" s="26" t="s">
        <v>787</v>
      </c>
      <c r="J418" s="36" t="s">
        <v>1098</v>
      </c>
      <c r="K418" s="17" t="s">
        <v>377</v>
      </c>
      <c r="L418" s="26" t="s">
        <v>1824</v>
      </c>
      <c r="M418" s="31">
        <v>408</v>
      </c>
    </row>
    <row r="419" spans="1:13" ht="15.6" customHeight="1" x14ac:dyDescent="0.3">
      <c r="A419" s="15">
        <v>42424</v>
      </c>
      <c r="B419" s="37" t="s">
        <v>318</v>
      </c>
      <c r="C419" s="31" t="s">
        <v>35</v>
      </c>
      <c r="D419" s="36" t="s">
        <v>20</v>
      </c>
      <c r="E419" s="62"/>
      <c r="F419" s="40">
        <v>1500</v>
      </c>
      <c r="G419" s="19">
        <f t="shared" si="6"/>
        <v>3781750.25</v>
      </c>
      <c r="H419" s="17" t="s">
        <v>3054</v>
      </c>
      <c r="I419" s="26" t="s">
        <v>531</v>
      </c>
      <c r="J419" s="36" t="s">
        <v>1098</v>
      </c>
      <c r="K419" s="17" t="s">
        <v>377</v>
      </c>
      <c r="L419" s="26" t="s">
        <v>3823</v>
      </c>
      <c r="M419" s="26">
        <v>409</v>
      </c>
    </row>
    <row r="420" spans="1:13" s="31" customFormat="1" ht="15.6" customHeight="1" x14ac:dyDescent="0.25">
      <c r="A420" s="15">
        <v>42424</v>
      </c>
      <c r="B420" s="31" t="s">
        <v>42</v>
      </c>
      <c r="C420" s="31" t="s">
        <v>22</v>
      </c>
      <c r="D420" s="28" t="s">
        <v>10</v>
      </c>
      <c r="E420" s="40"/>
      <c r="F420" s="40">
        <v>20000</v>
      </c>
      <c r="G420" s="19">
        <f t="shared" si="6"/>
        <v>3761750.25</v>
      </c>
      <c r="H420" s="40" t="s">
        <v>26</v>
      </c>
      <c r="I420" s="31" t="s">
        <v>59</v>
      </c>
      <c r="J420" s="26" t="s">
        <v>3033</v>
      </c>
      <c r="K420" s="17" t="s">
        <v>377</v>
      </c>
      <c r="M420" s="26">
        <v>410</v>
      </c>
    </row>
    <row r="421" spans="1:13" s="31" customFormat="1" ht="15.6" customHeight="1" x14ac:dyDescent="0.25">
      <c r="A421" s="15">
        <v>42425</v>
      </c>
      <c r="B421" s="31" t="s">
        <v>320</v>
      </c>
      <c r="C421" s="31" t="s">
        <v>22</v>
      </c>
      <c r="D421" s="28" t="s">
        <v>10</v>
      </c>
      <c r="E421" s="40"/>
      <c r="F421" s="40">
        <v>5000</v>
      </c>
      <c r="G421" s="19">
        <f t="shared" si="6"/>
        <v>3756750.25</v>
      </c>
      <c r="H421" s="40" t="s">
        <v>26</v>
      </c>
      <c r="I421" s="31" t="s">
        <v>185</v>
      </c>
      <c r="J421" s="26" t="s">
        <v>3033</v>
      </c>
      <c r="K421" s="17" t="s">
        <v>377</v>
      </c>
      <c r="M421" s="26">
        <v>411</v>
      </c>
    </row>
    <row r="422" spans="1:13" s="31" customFormat="1" ht="15.6" customHeight="1" x14ac:dyDescent="0.25">
      <c r="A422" s="15">
        <v>42425</v>
      </c>
      <c r="B422" s="31" t="s">
        <v>321</v>
      </c>
      <c r="C422" s="31" t="s">
        <v>27</v>
      </c>
      <c r="D422" s="28" t="s">
        <v>10</v>
      </c>
      <c r="E422" s="40"/>
      <c r="F422" s="40">
        <v>10000</v>
      </c>
      <c r="G422" s="19">
        <f t="shared" si="6"/>
        <v>3746750.25</v>
      </c>
      <c r="H422" s="40" t="s">
        <v>26</v>
      </c>
      <c r="I422" s="31" t="s">
        <v>185</v>
      </c>
      <c r="J422" s="26" t="s">
        <v>3033</v>
      </c>
      <c r="K422" s="17" t="s">
        <v>377</v>
      </c>
      <c r="L422" s="31" t="s">
        <v>1824</v>
      </c>
      <c r="M422" s="26">
        <v>412</v>
      </c>
    </row>
    <row r="423" spans="1:13" s="50" customFormat="1" ht="15.6" customHeight="1" x14ac:dyDescent="0.25">
      <c r="A423" s="15">
        <v>42425</v>
      </c>
      <c r="B423" s="50" t="s">
        <v>322</v>
      </c>
      <c r="C423" s="27" t="s">
        <v>36</v>
      </c>
      <c r="D423" s="28" t="s">
        <v>10</v>
      </c>
      <c r="E423" s="57"/>
      <c r="F423" s="40">
        <v>3000</v>
      </c>
      <c r="G423" s="19">
        <f t="shared" si="6"/>
        <v>3743750.25</v>
      </c>
      <c r="H423" s="50" t="s">
        <v>26</v>
      </c>
      <c r="I423" s="50" t="s">
        <v>188</v>
      </c>
      <c r="J423" s="26" t="s">
        <v>3033</v>
      </c>
      <c r="K423" s="17" t="s">
        <v>377</v>
      </c>
      <c r="L423" s="50" t="s">
        <v>1824</v>
      </c>
      <c r="M423" s="26">
        <v>413</v>
      </c>
    </row>
    <row r="424" spans="1:13" s="50" customFormat="1" ht="15.6" customHeight="1" x14ac:dyDescent="0.25">
      <c r="A424" s="15">
        <v>42425</v>
      </c>
      <c r="B424" s="50" t="s">
        <v>323</v>
      </c>
      <c r="C424" s="31" t="s">
        <v>24</v>
      </c>
      <c r="D424" s="31" t="s">
        <v>10</v>
      </c>
      <c r="E424" s="57"/>
      <c r="F424" s="40">
        <v>3500</v>
      </c>
      <c r="G424" s="19">
        <f t="shared" si="6"/>
        <v>3740250.25</v>
      </c>
      <c r="H424" s="50" t="s">
        <v>26</v>
      </c>
      <c r="I424" s="31" t="s">
        <v>188</v>
      </c>
      <c r="J424" s="26" t="s">
        <v>3033</v>
      </c>
      <c r="K424" s="17" t="s">
        <v>377</v>
      </c>
      <c r="L424" s="50" t="s">
        <v>1824</v>
      </c>
      <c r="M424" s="26">
        <v>414</v>
      </c>
    </row>
    <row r="425" spans="1:13" s="50" customFormat="1" ht="15.6" customHeight="1" x14ac:dyDescent="0.25">
      <c r="A425" s="15">
        <v>42425</v>
      </c>
      <c r="B425" s="50" t="s">
        <v>324</v>
      </c>
      <c r="C425" s="31" t="s">
        <v>24</v>
      </c>
      <c r="D425" s="31" t="s">
        <v>10</v>
      </c>
      <c r="E425" s="57"/>
      <c r="F425" s="40">
        <v>22500</v>
      </c>
      <c r="G425" s="19">
        <f t="shared" si="6"/>
        <v>3717750.25</v>
      </c>
      <c r="H425" s="50" t="s">
        <v>26</v>
      </c>
      <c r="I425" s="31" t="s">
        <v>188</v>
      </c>
      <c r="J425" s="26" t="s">
        <v>3033</v>
      </c>
      <c r="K425" s="17" t="s">
        <v>377</v>
      </c>
      <c r="L425" s="50" t="s">
        <v>1824</v>
      </c>
      <c r="M425" s="31">
        <v>415</v>
      </c>
    </row>
    <row r="426" spans="1:13" ht="15.6" customHeight="1" x14ac:dyDescent="0.3">
      <c r="A426" s="15">
        <v>42425</v>
      </c>
      <c r="B426" s="60" t="s">
        <v>325</v>
      </c>
      <c r="C426" s="28" t="s">
        <v>12</v>
      </c>
      <c r="D426" s="36" t="s">
        <v>20</v>
      </c>
      <c r="E426" s="62"/>
      <c r="F426" s="40">
        <v>1300</v>
      </c>
      <c r="G426" s="19">
        <f t="shared" si="6"/>
        <v>3716450.25</v>
      </c>
      <c r="H426" s="17" t="s">
        <v>326</v>
      </c>
      <c r="I426" s="26" t="s">
        <v>531</v>
      </c>
      <c r="J426" s="36" t="s">
        <v>1098</v>
      </c>
      <c r="K426" s="17" t="s">
        <v>377</v>
      </c>
      <c r="M426" s="31">
        <v>416</v>
      </c>
    </row>
    <row r="427" spans="1:13" ht="15.6" customHeight="1" x14ac:dyDescent="0.3">
      <c r="A427" s="15">
        <v>42425</v>
      </c>
      <c r="B427" s="60" t="s">
        <v>327</v>
      </c>
      <c r="C427" s="28" t="s">
        <v>12</v>
      </c>
      <c r="D427" s="36" t="s">
        <v>20</v>
      </c>
      <c r="E427" s="62"/>
      <c r="F427" s="40">
        <v>1650</v>
      </c>
      <c r="G427" s="19">
        <f t="shared" si="6"/>
        <v>3714800.25</v>
      </c>
      <c r="H427" s="17" t="s">
        <v>326</v>
      </c>
      <c r="I427" s="26" t="s">
        <v>531</v>
      </c>
      <c r="J427" s="36" t="s">
        <v>1098</v>
      </c>
      <c r="K427" s="17" t="s">
        <v>377</v>
      </c>
      <c r="M427" s="26">
        <v>417</v>
      </c>
    </row>
    <row r="428" spans="1:13" ht="15.6" customHeight="1" x14ac:dyDescent="0.25">
      <c r="A428" s="15">
        <v>42425</v>
      </c>
      <c r="B428" s="60" t="s">
        <v>328</v>
      </c>
      <c r="C428" s="61" t="s">
        <v>22</v>
      </c>
      <c r="D428" s="36" t="s">
        <v>20</v>
      </c>
      <c r="E428" s="62"/>
      <c r="F428" s="40">
        <v>500</v>
      </c>
      <c r="G428" s="19">
        <f t="shared" si="6"/>
        <v>3714300.25</v>
      </c>
      <c r="H428" s="17" t="s">
        <v>326</v>
      </c>
      <c r="I428" s="26" t="s">
        <v>787</v>
      </c>
      <c r="J428" s="36" t="s">
        <v>1098</v>
      </c>
      <c r="K428" s="17" t="s">
        <v>377</v>
      </c>
      <c r="M428" s="26">
        <v>418</v>
      </c>
    </row>
    <row r="429" spans="1:13" ht="15.6" customHeight="1" x14ac:dyDescent="0.3">
      <c r="A429" s="15">
        <v>42425</v>
      </c>
      <c r="B429" s="60" t="s">
        <v>329</v>
      </c>
      <c r="C429" s="31" t="s">
        <v>35</v>
      </c>
      <c r="D429" s="36" t="s">
        <v>20</v>
      </c>
      <c r="E429" s="62"/>
      <c r="F429" s="40">
        <v>600</v>
      </c>
      <c r="G429" s="19">
        <f t="shared" si="6"/>
        <v>3713700.25</v>
      </c>
      <c r="H429" s="17" t="s">
        <v>326</v>
      </c>
      <c r="I429" s="26" t="s">
        <v>531</v>
      </c>
      <c r="J429" s="36" t="s">
        <v>1098</v>
      </c>
      <c r="K429" s="17" t="s">
        <v>377</v>
      </c>
      <c r="M429" s="26">
        <v>419</v>
      </c>
    </row>
    <row r="430" spans="1:13" ht="15.6" customHeight="1" x14ac:dyDescent="0.3">
      <c r="A430" s="15">
        <v>42425</v>
      </c>
      <c r="B430" s="37" t="s">
        <v>318</v>
      </c>
      <c r="C430" s="31" t="s">
        <v>35</v>
      </c>
      <c r="D430" s="36" t="s">
        <v>20</v>
      </c>
      <c r="E430" s="62"/>
      <c r="F430" s="40">
        <v>1000</v>
      </c>
      <c r="G430" s="19">
        <f t="shared" si="6"/>
        <v>3712700.25</v>
      </c>
      <c r="H430" s="17" t="s">
        <v>3054</v>
      </c>
      <c r="I430" s="26" t="s">
        <v>531</v>
      </c>
      <c r="J430" s="36" t="s">
        <v>1098</v>
      </c>
      <c r="K430" s="17" t="s">
        <v>377</v>
      </c>
      <c r="L430" s="26" t="s">
        <v>3823</v>
      </c>
      <c r="M430" s="26">
        <v>420</v>
      </c>
    </row>
    <row r="431" spans="1:13" ht="15.6" customHeight="1" x14ac:dyDescent="0.3">
      <c r="A431" s="15">
        <v>42425</v>
      </c>
      <c r="B431" s="37" t="s">
        <v>3848</v>
      </c>
      <c r="C431" s="28" t="s">
        <v>12</v>
      </c>
      <c r="D431" s="36" t="s">
        <v>20</v>
      </c>
      <c r="E431" s="38"/>
      <c r="F431" s="40">
        <v>2500</v>
      </c>
      <c r="G431" s="19">
        <f t="shared" si="6"/>
        <v>3710200.25</v>
      </c>
      <c r="H431" s="17" t="s">
        <v>3054</v>
      </c>
      <c r="I431" s="26" t="s">
        <v>531</v>
      </c>
      <c r="J431" s="36" t="s">
        <v>1098</v>
      </c>
      <c r="K431" s="17" t="s">
        <v>377</v>
      </c>
      <c r="L431" s="26" t="s">
        <v>3823</v>
      </c>
      <c r="M431" s="26">
        <v>421</v>
      </c>
    </row>
    <row r="432" spans="1:13" ht="15.6" customHeight="1" x14ac:dyDescent="0.25">
      <c r="A432" s="15">
        <v>42425</v>
      </c>
      <c r="B432" s="60" t="s">
        <v>330</v>
      </c>
      <c r="C432" s="37" t="s">
        <v>22</v>
      </c>
      <c r="D432" s="36" t="s">
        <v>13</v>
      </c>
      <c r="E432" s="62"/>
      <c r="F432" s="40">
        <v>5000</v>
      </c>
      <c r="G432" s="19">
        <f t="shared" si="6"/>
        <v>3705200.25</v>
      </c>
      <c r="H432" s="17" t="s">
        <v>267</v>
      </c>
      <c r="I432" s="17" t="s">
        <v>229</v>
      </c>
      <c r="J432" s="26" t="s">
        <v>3033</v>
      </c>
      <c r="K432" s="17" t="s">
        <v>377</v>
      </c>
      <c r="L432" s="26" t="s">
        <v>1824</v>
      </c>
      <c r="M432" s="26">
        <v>422</v>
      </c>
    </row>
    <row r="433" spans="1:13" ht="15.6" customHeight="1" x14ac:dyDescent="0.3">
      <c r="A433" s="15">
        <v>42425</v>
      </c>
      <c r="B433" s="60" t="s">
        <v>309</v>
      </c>
      <c r="C433" s="28" t="s">
        <v>12</v>
      </c>
      <c r="D433" s="36" t="s">
        <v>13</v>
      </c>
      <c r="E433" s="62"/>
      <c r="F433" s="40">
        <v>1000</v>
      </c>
      <c r="G433" s="19">
        <f t="shared" si="6"/>
        <v>3704200.25</v>
      </c>
      <c r="H433" s="17" t="s">
        <v>267</v>
      </c>
      <c r="I433" s="50" t="s">
        <v>531</v>
      </c>
      <c r="J433" s="26" t="s">
        <v>3033</v>
      </c>
      <c r="K433" s="17" t="s">
        <v>377</v>
      </c>
      <c r="M433" s="31">
        <v>423</v>
      </c>
    </row>
    <row r="434" spans="1:13" s="31" customFormat="1" ht="15.6" customHeight="1" x14ac:dyDescent="0.25">
      <c r="A434" s="15">
        <v>42425</v>
      </c>
      <c r="B434" s="54" t="s">
        <v>331</v>
      </c>
      <c r="C434" s="28" t="s">
        <v>12</v>
      </c>
      <c r="D434" s="36" t="s">
        <v>20</v>
      </c>
      <c r="E434" s="40"/>
      <c r="F434" s="40">
        <v>3000</v>
      </c>
      <c r="G434" s="19">
        <f t="shared" si="6"/>
        <v>3701200.25</v>
      </c>
      <c r="H434" s="53" t="s">
        <v>21</v>
      </c>
      <c r="I434" s="31" t="s">
        <v>182</v>
      </c>
      <c r="J434" s="36" t="s">
        <v>1098</v>
      </c>
      <c r="K434" s="17" t="s">
        <v>377</v>
      </c>
      <c r="M434" s="31">
        <v>424</v>
      </c>
    </row>
    <row r="435" spans="1:13" s="31" customFormat="1" ht="15.6" customHeight="1" x14ac:dyDescent="0.3">
      <c r="A435" s="15">
        <v>42425</v>
      </c>
      <c r="B435" s="31" t="s">
        <v>332</v>
      </c>
      <c r="C435" s="28" t="s">
        <v>12</v>
      </c>
      <c r="D435" s="31" t="s">
        <v>18</v>
      </c>
      <c r="E435" s="40"/>
      <c r="F435" s="40">
        <v>7000</v>
      </c>
      <c r="G435" s="19">
        <f t="shared" si="6"/>
        <v>3694200.25</v>
      </c>
      <c r="H435" s="31" t="s">
        <v>23</v>
      </c>
      <c r="I435" s="31" t="s">
        <v>198</v>
      </c>
      <c r="J435" s="26" t="s">
        <v>3033</v>
      </c>
      <c r="K435" s="17" t="s">
        <v>377</v>
      </c>
      <c r="M435" s="26">
        <v>425</v>
      </c>
    </row>
    <row r="436" spans="1:13" s="31" customFormat="1" ht="15.6" customHeight="1" x14ac:dyDescent="0.3">
      <c r="A436" s="15">
        <v>42425</v>
      </c>
      <c r="B436" s="31" t="s">
        <v>333</v>
      </c>
      <c r="C436" s="31" t="s">
        <v>38</v>
      </c>
      <c r="D436" s="31" t="s">
        <v>18</v>
      </c>
      <c r="E436" s="40"/>
      <c r="F436" s="40">
        <v>125000</v>
      </c>
      <c r="G436" s="19">
        <f t="shared" si="6"/>
        <v>3569200.25</v>
      </c>
      <c r="H436" s="31" t="s">
        <v>23</v>
      </c>
      <c r="I436" s="31" t="s">
        <v>334</v>
      </c>
      <c r="J436" s="26" t="s">
        <v>3033</v>
      </c>
      <c r="K436" s="17" t="s">
        <v>377</v>
      </c>
      <c r="L436" s="31" t="s">
        <v>1824</v>
      </c>
      <c r="M436" s="26">
        <v>426</v>
      </c>
    </row>
    <row r="437" spans="1:13" s="31" customFormat="1" ht="15.6" customHeight="1" x14ac:dyDescent="0.25">
      <c r="A437" s="15">
        <v>42425</v>
      </c>
      <c r="B437" s="31" t="s">
        <v>313</v>
      </c>
      <c r="C437" s="31" t="s">
        <v>22</v>
      </c>
      <c r="D437" s="31" t="s">
        <v>18</v>
      </c>
      <c r="E437" s="40"/>
      <c r="F437" s="40">
        <v>3000</v>
      </c>
      <c r="G437" s="19">
        <f t="shared" si="6"/>
        <v>3566200.25</v>
      </c>
      <c r="H437" s="31" t="s">
        <v>204</v>
      </c>
      <c r="I437" s="31" t="s">
        <v>229</v>
      </c>
      <c r="J437" s="26" t="s">
        <v>3033</v>
      </c>
      <c r="K437" s="17" t="s">
        <v>377</v>
      </c>
      <c r="L437" s="31" t="s">
        <v>1824</v>
      </c>
      <c r="M437" s="26">
        <v>427</v>
      </c>
    </row>
    <row r="438" spans="1:13" s="31" customFormat="1" ht="15.6" customHeight="1" x14ac:dyDescent="0.3">
      <c r="A438" s="15">
        <v>42426</v>
      </c>
      <c r="B438" s="31" t="s">
        <v>39</v>
      </c>
      <c r="C438" s="31" t="s">
        <v>17</v>
      </c>
      <c r="D438" s="31" t="s">
        <v>18</v>
      </c>
      <c r="E438" s="40"/>
      <c r="F438" s="40">
        <v>45000</v>
      </c>
      <c r="G438" s="19">
        <f t="shared" si="6"/>
        <v>3521200.25</v>
      </c>
      <c r="H438" s="31" t="s">
        <v>23</v>
      </c>
      <c r="I438" s="31" t="s">
        <v>225</v>
      </c>
      <c r="J438" s="26" t="s">
        <v>3033</v>
      </c>
      <c r="K438" s="17" t="s">
        <v>377</v>
      </c>
      <c r="L438" s="31" t="s">
        <v>1824</v>
      </c>
      <c r="M438" s="26">
        <v>428</v>
      </c>
    </row>
    <row r="439" spans="1:13" s="31" customFormat="1" ht="15.6" customHeight="1" x14ac:dyDescent="0.25">
      <c r="A439" s="15">
        <v>42426</v>
      </c>
      <c r="B439" s="54" t="s">
        <v>335</v>
      </c>
      <c r="C439" s="28" t="s">
        <v>12</v>
      </c>
      <c r="D439" s="36" t="s">
        <v>20</v>
      </c>
      <c r="E439" s="40"/>
      <c r="F439" s="40">
        <v>3000</v>
      </c>
      <c r="G439" s="19">
        <f t="shared" si="6"/>
        <v>3518200.25</v>
      </c>
      <c r="H439" s="53" t="s">
        <v>21</v>
      </c>
      <c r="I439" s="31" t="s">
        <v>182</v>
      </c>
      <c r="J439" s="36" t="s">
        <v>1098</v>
      </c>
      <c r="K439" s="17" t="s">
        <v>377</v>
      </c>
      <c r="M439" s="26">
        <v>429</v>
      </c>
    </row>
    <row r="440" spans="1:13" ht="15.6" customHeight="1" x14ac:dyDescent="0.3">
      <c r="A440" s="15">
        <v>42426</v>
      </c>
      <c r="B440" s="60" t="s">
        <v>336</v>
      </c>
      <c r="C440" s="28" t="s">
        <v>12</v>
      </c>
      <c r="D440" s="36" t="s">
        <v>13</v>
      </c>
      <c r="E440" s="62"/>
      <c r="F440" s="40">
        <v>1000</v>
      </c>
      <c r="G440" s="19">
        <f t="shared" si="6"/>
        <v>3517200.25</v>
      </c>
      <c r="H440" s="17" t="s">
        <v>267</v>
      </c>
      <c r="I440" s="50" t="s">
        <v>531</v>
      </c>
      <c r="J440" s="26" t="s">
        <v>3033</v>
      </c>
      <c r="K440" s="17" t="s">
        <v>377</v>
      </c>
      <c r="M440" s="26">
        <v>430</v>
      </c>
    </row>
    <row r="441" spans="1:13" ht="15.6" customHeight="1" x14ac:dyDescent="0.3">
      <c r="A441" s="15">
        <v>42426</v>
      </c>
      <c r="B441" s="60" t="s">
        <v>337</v>
      </c>
      <c r="C441" s="28" t="s">
        <v>12</v>
      </c>
      <c r="D441" s="36" t="s">
        <v>13</v>
      </c>
      <c r="E441" s="62"/>
      <c r="F441" s="40">
        <v>1000</v>
      </c>
      <c r="G441" s="19">
        <f t="shared" si="6"/>
        <v>3516200.25</v>
      </c>
      <c r="H441" s="17" t="s">
        <v>267</v>
      </c>
      <c r="I441" s="50" t="s">
        <v>531</v>
      </c>
      <c r="J441" s="26" t="s">
        <v>3033</v>
      </c>
      <c r="K441" s="17" t="s">
        <v>377</v>
      </c>
      <c r="M441" s="31">
        <v>431</v>
      </c>
    </row>
    <row r="442" spans="1:13" ht="15.6" customHeight="1" x14ac:dyDescent="0.3">
      <c r="A442" s="15">
        <v>42426</v>
      </c>
      <c r="B442" s="60" t="s">
        <v>309</v>
      </c>
      <c r="C442" s="28" t="s">
        <v>12</v>
      </c>
      <c r="D442" s="36" t="s">
        <v>13</v>
      </c>
      <c r="E442" s="62"/>
      <c r="F442" s="40">
        <v>1000</v>
      </c>
      <c r="G442" s="19">
        <f t="shared" si="6"/>
        <v>3515200.25</v>
      </c>
      <c r="H442" s="17" t="s">
        <v>267</v>
      </c>
      <c r="I442" s="50" t="s">
        <v>531</v>
      </c>
      <c r="J442" s="26" t="s">
        <v>3033</v>
      </c>
      <c r="K442" s="17" t="s">
        <v>377</v>
      </c>
      <c r="M442" s="31">
        <v>432</v>
      </c>
    </row>
    <row r="443" spans="1:13" ht="15.6" customHeight="1" x14ac:dyDescent="0.3">
      <c r="A443" s="15">
        <v>42426</v>
      </c>
      <c r="B443" s="37" t="s">
        <v>3846</v>
      </c>
      <c r="C443" s="28" t="s">
        <v>12</v>
      </c>
      <c r="D443" s="36" t="s">
        <v>20</v>
      </c>
      <c r="E443" s="62"/>
      <c r="F443" s="40">
        <v>450</v>
      </c>
      <c r="G443" s="19">
        <f t="shared" si="6"/>
        <v>3514750.25</v>
      </c>
      <c r="H443" s="17" t="s">
        <v>3054</v>
      </c>
      <c r="I443" s="26" t="s">
        <v>531</v>
      </c>
      <c r="J443" s="36" t="s">
        <v>1098</v>
      </c>
      <c r="K443" s="17" t="s">
        <v>377</v>
      </c>
      <c r="L443" s="26" t="s">
        <v>3823</v>
      </c>
      <c r="M443" s="26">
        <v>433</v>
      </c>
    </row>
    <row r="444" spans="1:13" ht="15.6" customHeight="1" x14ac:dyDescent="0.25">
      <c r="A444" s="15">
        <v>42426</v>
      </c>
      <c r="B444" s="37" t="s">
        <v>317</v>
      </c>
      <c r="C444" s="61" t="s">
        <v>22</v>
      </c>
      <c r="D444" s="36" t="s">
        <v>20</v>
      </c>
      <c r="E444" s="62"/>
      <c r="F444" s="40">
        <v>500</v>
      </c>
      <c r="G444" s="19">
        <f t="shared" si="6"/>
        <v>3514250.25</v>
      </c>
      <c r="H444" s="17" t="s">
        <v>3054</v>
      </c>
      <c r="I444" s="26" t="s">
        <v>787</v>
      </c>
      <c r="J444" s="36" t="s">
        <v>1098</v>
      </c>
      <c r="K444" s="17" t="s">
        <v>377</v>
      </c>
      <c r="L444" s="26" t="s">
        <v>1824</v>
      </c>
      <c r="M444" s="26">
        <v>434</v>
      </c>
    </row>
    <row r="445" spans="1:13" ht="15.6" customHeight="1" x14ac:dyDescent="0.3">
      <c r="A445" s="15">
        <v>42426</v>
      </c>
      <c r="B445" s="37" t="s">
        <v>318</v>
      </c>
      <c r="C445" s="31" t="s">
        <v>35</v>
      </c>
      <c r="D445" s="36" t="s">
        <v>20</v>
      </c>
      <c r="E445" s="62"/>
      <c r="F445" s="40">
        <v>1050</v>
      </c>
      <c r="G445" s="19">
        <f t="shared" si="6"/>
        <v>3513200.25</v>
      </c>
      <c r="H445" s="17" t="s">
        <v>3054</v>
      </c>
      <c r="I445" s="26" t="s">
        <v>531</v>
      </c>
      <c r="J445" s="36" t="s">
        <v>1098</v>
      </c>
      <c r="K445" s="17" t="s">
        <v>377</v>
      </c>
      <c r="L445" s="26" t="s">
        <v>3823</v>
      </c>
      <c r="M445" s="26">
        <v>435</v>
      </c>
    </row>
    <row r="446" spans="1:13" ht="15.6" customHeight="1" x14ac:dyDescent="0.3">
      <c r="A446" s="15">
        <v>42426</v>
      </c>
      <c r="B446" s="60" t="s">
        <v>339</v>
      </c>
      <c r="C446" s="28" t="s">
        <v>12</v>
      </c>
      <c r="D446" s="36" t="s">
        <v>20</v>
      </c>
      <c r="E446" s="62"/>
      <c r="F446" s="40">
        <v>1000</v>
      </c>
      <c r="G446" s="19">
        <f t="shared" si="6"/>
        <v>3512200.25</v>
      </c>
      <c r="H446" s="17" t="s">
        <v>326</v>
      </c>
      <c r="I446" s="26" t="s">
        <v>531</v>
      </c>
      <c r="J446" s="36" t="s">
        <v>1098</v>
      </c>
      <c r="K446" s="17" t="s">
        <v>377</v>
      </c>
      <c r="M446" s="26">
        <v>436</v>
      </c>
    </row>
    <row r="447" spans="1:13" ht="15.6" customHeight="1" x14ac:dyDescent="0.3">
      <c r="A447" s="15">
        <v>42426</v>
      </c>
      <c r="B447" s="60" t="s">
        <v>340</v>
      </c>
      <c r="C447" s="28" t="s">
        <v>12</v>
      </c>
      <c r="D447" s="36" t="s">
        <v>20</v>
      </c>
      <c r="E447" s="62"/>
      <c r="F447" s="40">
        <v>1500</v>
      </c>
      <c r="G447" s="19">
        <f t="shared" si="6"/>
        <v>3510700.25</v>
      </c>
      <c r="H447" s="17" t="s">
        <v>326</v>
      </c>
      <c r="I447" s="26" t="s">
        <v>531</v>
      </c>
      <c r="J447" s="36" t="s">
        <v>1098</v>
      </c>
      <c r="K447" s="17" t="s">
        <v>377</v>
      </c>
      <c r="M447" s="26">
        <v>437</v>
      </c>
    </row>
    <row r="448" spans="1:13" ht="15.6" customHeight="1" x14ac:dyDescent="0.3">
      <c r="A448" s="15">
        <v>42426</v>
      </c>
      <c r="B448" s="60" t="s">
        <v>341</v>
      </c>
      <c r="C448" s="28" t="s">
        <v>12</v>
      </c>
      <c r="D448" s="36" t="s">
        <v>20</v>
      </c>
      <c r="E448" s="62"/>
      <c r="F448" s="40">
        <v>150</v>
      </c>
      <c r="G448" s="19">
        <f t="shared" si="6"/>
        <v>3510550.25</v>
      </c>
      <c r="H448" s="17" t="s">
        <v>326</v>
      </c>
      <c r="I448" s="26" t="s">
        <v>531</v>
      </c>
      <c r="J448" s="36" t="s">
        <v>1098</v>
      </c>
      <c r="K448" s="17" t="s">
        <v>377</v>
      </c>
      <c r="M448" s="26">
        <v>438</v>
      </c>
    </row>
    <row r="449" spans="1:13" ht="15.6" customHeight="1" x14ac:dyDescent="0.3">
      <c r="A449" s="15">
        <v>42426</v>
      </c>
      <c r="B449" s="60" t="s">
        <v>342</v>
      </c>
      <c r="C449" s="28" t="s">
        <v>12</v>
      </c>
      <c r="D449" s="36" t="s">
        <v>20</v>
      </c>
      <c r="E449" s="62"/>
      <c r="F449" s="40">
        <v>1500</v>
      </c>
      <c r="G449" s="19">
        <f t="shared" si="6"/>
        <v>3509050.25</v>
      </c>
      <c r="H449" s="17" t="s">
        <v>326</v>
      </c>
      <c r="I449" s="26" t="s">
        <v>531</v>
      </c>
      <c r="J449" s="36" t="s">
        <v>1098</v>
      </c>
      <c r="K449" s="17" t="s">
        <v>377</v>
      </c>
      <c r="M449" s="31">
        <v>439</v>
      </c>
    </row>
    <row r="450" spans="1:13" s="31" customFormat="1" ht="15.6" customHeight="1" x14ac:dyDescent="0.25">
      <c r="A450" s="15">
        <v>42426</v>
      </c>
      <c r="B450" s="31" t="s">
        <v>15</v>
      </c>
      <c r="C450" s="28" t="s">
        <v>16</v>
      </c>
      <c r="D450" s="28" t="s">
        <v>10</v>
      </c>
      <c r="E450" s="40"/>
      <c r="F450" s="40">
        <v>2400</v>
      </c>
      <c r="G450" s="19">
        <f t="shared" si="6"/>
        <v>3506650.25</v>
      </c>
      <c r="H450" s="31" t="s">
        <v>14</v>
      </c>
      <c r="I450" s="31" t="s">
        <v>211</v>
      </c>
      <c r="J450" s="26" t="s">
        <v>3033</v>
      </c>
      <c r="K450" s="17" t="s">
        <v>377</v>
      </c>
      <c r="L450" s="31" t="s">
        <v>1824</v>
      </c>
      <c r="M450" s="31">
        <v>440</v>
      </c>
    </row>
    <row r="451" spans="1:13" s="30" customFormat="1" ht="15.6" customHeight="1" x14ac:dyDescent="0.3">
      <c r="A451" s="15">
        <v>42426</v>
      </c>
      <c r="B451" s="30" t="s">
        <v>29</v>
      </c>
      <c r="C451" s="28" t="s">
        <v>12</v>
      </c>
      <c r="D451" s="36" t="s">
        <v>13</v>
      </c>
      <c r="E451" s="40"/>
      <c r="F451" s="40">
        <v>3000</v>
      </c>
      <c r="G451" s="19">
        <f t="shared" si="6"/>
        <v>3503650.25</v>
      </c>
      <c r="H451" s="30" t="s">
        <v>26</v>
      </c>
      <c r="I451" s="30" t="s">
        <v>184</v>
      </c>
      <c r="J451" s="26" t="s">
        <v>3033</v>
      </c>
      <c r="K451" s="17" t="s">
        <v>377</v>
      </c>
      <c r="M451" s="26">
        <v>441</v>
      </c>
    </row>
    <row r="452" spans="1:13" s="31" customFormat="1" ht="15.6" customHeight="1" x14ac:dyDescent="0.3">
      <c r="A452" s="15">
        <v>42426</v>
      </c>
      <c r="B452" s="54" t="s">
        <v>3842</v>
      </c>
      <c r="C452" s="31" t="s">
        <v>24</v>
      </c>
      <c r="D452" s="31" t="s">
        <v>10</v>
      </c>
      <c r="E452" s="40"/>
      <c r="F452" s="40">
        <v>14500</v>
      </c>
      <c r="G452" s="19">
        <f t="shared" si="6"/>
        <v>3489150.25</v>
      </c>
      <c r="H452" s="53" t="s">
        <v>21</v>
      </c>
      <c r="I452" s="31" t="s">
        <v>348</v>
      </c>
      <c r="J452" s="26" t="s">
        <v>3033</v>
      </c>
      <c r="K452" s="17" t="s">
        <v>377</v>
      </c>
      <c r="L452" s="31" t="s">
        <v>1824</v>
      </c>
      <c r="M452" s="26">
        <v>442</v>
      </c>
    </row>
    <row r="453" spans="1:13" s="31" customFormat="1" ht="15.6" customHeight="1" x14ac:dyDescent="0.25">
      <c r="A453" s="15">
        <v>42426</v>
      </c>
      <c r="B453" s="31" t="s">
        <v>42</v>
      </c>
      <c r="C453" s="31" t="s">
        <v>22</v>
      </c>
      <c r="D453" s="28" t="s">
        <v>10</v>
      </c>
      <c r="E453" s="40"/>
      <c r="F453" s="40">
        <v>100000</v>
      </c>
      <c r="G453" s="19">
        <f t="shared" si="6"/>
        <v>3389150.25</v>
      </c>
      <c r="H453" s="40" t="s">
        <v>26</v>
      </c>
      <c r="I453" s="31" t="s">
        <v>59</v>
      </c>
      <c r="J453" s="26" t="s">
        <v>3033</v>
      </c>
      <c r="K453" s="17" t="s">
        <v>377</v>
      </c>
      <c r="L453" s="31" t="s">
        <v>2225</v>
      </c>
      <c r="M453" s="26">
        <v>443</v>
      </c>
    </row>
    <row r="454" spans="1:13" s="30" customFormat="1" ht="15.6" customHeight="1" x14ac:dyDescent="0.3">
      <c r="A454" s="15">
        <v>42426</v>
      </c>
      <c r="B454" s="30" t="s">
        <v>343</v>
      </c>
      <c r="C454" s="28" t="s">
        <v>12</v>
      </c>
      <c r="D454" s="36" t="s">
        <v>13</v>
      </c>
      <c r="E454" s="40"/>
      <c r="F454" s="40">
        <v>2000</v>
      </c>
      <c r="G454" s="19">
        <f t="shared" si="6"/>
        <v>3387150.25</v>
      </c>
      <c r="H454" s="30" t="s">
        <v>26</v>
      </c>
      <c r="I454" s="30" t="s">
        <v>184</v>
      </c>
      <c r="J454" s="26" t="s">
        <v>3033</v>
      </c>
      <c r="K454" s="17" t="s">
        <v>377</v>
      </c>
      <c r="M454" s="26">
        <v>444</v>
      </c>
    </row>
    <row r="455" spans="1:13" s="31" customFormat="1" ht="15.6" customHeight="1" x14ac:dyDescent="0.3">
      <c r="A455" s="15">
        <v>42427</v>
      </c>
      <c r="B455" s="31" t="s">
        <v>28</v>
      </c>
      <c r="C455" s="31" t="s">
        <v>17</v>
      </c>
      <c r="D455" s="31" t="s">
        <v>18</v>
      </c>
      <c r="E455" s="40"/>
      <c r="F455" s="40">
        <v>20000</v>
      </c>
      <c r="G455" s="19">
        <f t="shared" si="6"/>
        <v>3367150.25</v>
      </c>
      <c r="H455" s="31" t="s">
        <v>23</v>
      </c>
      <c r="I455" s="31" t="s">
        <v>221</v>
      </c>
      <c r="J455" s="26" t="s">
        <v>3033</v>
      </c>
      <c r="K455" s="17" t="s">
        <v>377</v>
      </c>
      <c r="M455" s="26">
        <v>445</v>
      </c>
    </row>
    <row r="456" spans="1:13" s="31" customFormat="1" ht="15.6" customHeight="1" x14ac:dyDescent="0.3">
      <c r="A456" s="15">
        <v>42427</v>
      </c>
      <c r="B456" s="31" t="s">
        <v>239</v>
      </c>
      <c r="C456" s="28" t="s">
        <v>12</v>
      </c>
      <c r="D456" s="31" t="s">
        <v>18</v>
      </c>
      <c r="E456" s="40"/>
      <c r="F456" s="40">
        <v>10000</v>
      </c>
      <c r="G456" s="19">
        <f t="shared" si="6"/>
        <v>3357150.25</v>
      </c>
      <c r="H456" s="31" t="s">
        <v>23</v>
      </c>
      <c r="I456" s="31" t="s">
        <v>198</v>
      </c>
      <c r="J456" s="26" t="s">
        <v>3033</v>
      </c>
      <c r="K456" s="17" t="s">
        <v>377</v>
      </c>
      <c r="M456" s="26">
        <v>446</v>
      </c>
    </row>
    <row r="457" spans="1:13" s="31" customFormat="1" ht="15.6" customHeight="1" x14ac:dyDescent="0.3">
      <c r="A457" s="15">
        <v>42427</v>
      </c>
      <c r="B457" s="31" t="s">
        <v>344</v>
      </c>
      <c r="C457" s="28" t="s">
        <v>12</v>
      </c>
      <c r="D457" s="31" t="s">
        <v>18</v>
      </c>
      <c r="E457" s="40"/>
      <c r="F457" s="40">
        <v>3500</v>
      </c>
      <c r="G457" s="19">
        <f t="shared" si="6"/>
        <v>3353650.25</v>
      </c>
      <c r="H457" s="31" t="s">
        <v>23</v>
      </c>
      <c r="I457" s="31" t="s">
        <v>198</v>
      </c>
      <c r="J457" s="26" t="s">
        <v>3033</v>
      </c>
      <c r="K457" s="17" t="s">
        <v>377</v>
      </c>
      <c r="M457" s="31">
        <v>447</v>
      </c>
    </row>
    <row r="458" spans="1:13" s="31" customFormat="1" ht="15.6" customHeight="1" x14ac:dyDescent="0.3">
      <c r="A458" s="15">
        <v>42427</v>
      </c>
      <c r="B458" s="31" t="s">
        <v>3849</v>
      </c>
      <c r="C458" s="31" t="s">
        <v>17</v>
      </c>
      <c r="D458" s="31" t="s">
        <v>18</v>
      </c>
      <c r="E458" s="40"/>
      <c r="F458" s="40">
        <v>15000</v>
      </c>
      <c r="G458" s="19">
        <f t="shared" si="6"/>
        <v>3338650.25</v>
      </c>
      <c r="H458" s="31" t="s">
        <v>23</v>
      </c>
      <c r="I458" s="31" t="s">
        <v>225</v>
      </c>
      <c r="J458" s="26" t="s">
        <v>3033</v>
      </c>
      <c r="K458" s="17" t="s">
        <v>377</v>
      </c>
      <c r="L458" s="31" t="s">
        <v>1824</v>
      </c>
      <c r="M458" s="31">
        <v>448</v>
      </c>
    </row>
    <row r="459" spans="1:13" s="31" customFormat="1" ht="15.6" customHeight="1" x14ac:dyDescent="0.25">
      <c r="A459" s="15">
        <v>42429</v>
      </c>
      <c r="B459" s="31" t="s">
        <v>43</v>
      </c>
      <c r="C459" s="31" t="s">
        <v>27</v>
      </c>
      <c r="D459" s="28" t="s">
        <v>10</v>
      </c>
      <c r="E459" s="40"/>
      <c r="F459" s="40">
        <v>5000</v>
      </c>
      <c r="G459" s="19">
        <f t="shared" si="6"/>
        <v>3333650.25</v>
      </c>
      <c r="H459" s="40" t="s">
        <v>26</v>
      </c>
      <c r="I459" s="31" t="s">
        <v>185</v>
      </c>
      <c r="J459" s="26" t="s">
        <v>3033</v>
      </c>
      <c r="K459" s="17" t="s">
        <v>377</v>
      </c>
      <c r="L459" s="31" t="s">
        <v>2225</v>
      </c>
      <c r="M459" s="26">
        <v>449</v>
      </c>
    </row>
    <row r="460" spans="1:13" s="31" customFormat="1" ht="15.6" customHeight="1" x14ac:dyDescent="0.25">
      <c r="A460" s="15">
        <v>42429</v>
      </c>
      <c r="B460" s="31" t="s">
        <v>42</v>
      </c>
      <c r="C460" s="31" t="s">
        <v>22</v>
      </c>
      <c r="D460" s="28" t="s">
        <v>10</v>
      </c>
      <c r="E460" s="40"/>
      <c r="F460" s="40">
        <v>14000</v>
      </c>
      <c r="G460" s="19">
        <f t="shared" si="6"/>
        <v>3319650.25</v>
      </c>
      <c r="H460" s="40" t="s">
        <v>26</v>
      </c>
      <c r="I460" s="31" t="s">
        <v>185</v>
      </c>
      <c r="J460" s="26" t="s">
        <v>3033</v>
      </c>
      <c r="K460" s="17" t="s">
        <v>377</v>
      </c>
      <c r="L460" s="31" t="s">
        <v>1824</v>
      </c>
      <c r="M460" s="26">
        <v>450</v>
      </c>
    </row>
    <row r="461" spans="1:13" s="30" customFormat="1" ht="15.6" customHeight="1" x14ac:dyDescent="0.3">
      <c r="A461" s="15">
        <v>42429</v>
      </c>
      <c r="B461" s="30" t="s">
        <v>345</v>
      </c>
      <c r="C461" s="28" t="s">
        <v>12</v>
      </c>
      <c r="D461" s="36" t="s">
        <v>13</v>
      </c>
      <c r="E461" s="40"/>
      <c r="F461" s="40">
        <v>4000</v>
      </c>
      <c r="G461" s="19">
        <f t="shared" ref="G461:G524" si="7">+G460+E461-F461</f>
        <v>3315650.25</v>
      </c>
      <c r="H461" s="30" t="s">
        <v>26</v>
      </c>
      <c r="I461" s="30" t="s">
        <v>184</v>
      </c>
      <c r="J461" s="26" t="s">
        <v>3033</v>
      </c>
      <c r="K461" s="17" t="s">
        <v>377</v>
      </c>
      <c r="M461" s="26">
        <v>451</v>
      </c>
    </row>
    <row r="462" spans="1:13" s="31" customFormat="1" ht="16.5" customHeight="1" x14ac:dyDescent="0.3">
      <c r="A462" s="15">
        <v>42429</v>
      </c>
      <c r="B462" s="31" t="s">
        <v>346</v>
      </c>
      <c r="C462" s="27" t="s">
        <v>1786</v>
      </c>
      <c r="D462" s="28" t="s">
        <v>10</v>
      </c>
      <c r="E462" s="40"/>
      <c r="F462" s="40">
        <v>10000</v>
      </c>
      <c r="G462" s="19">
        <f t="shared" si="7"/>
        <v>3305650.25</v>
      </c>
      <c r="H462" s="31" t="s">
        <v>14</v>
      </c>
      <c r="I462" s="31" t="s">
        <v>191</v>
      </c>
      <c r="J462" s="26" t="s">
        <v>3033</v>
      </c>
      <c r="K462" s="17" t="s">
        <v>377</v>
      </c>
      <c r="L462" s="31" t="s">
        <v>1824</v>
      </c>
      <c r="M462" s="26">
        <v>452</v>
      </c>
    </row>
    <row r="463" spans="1:13" ht="15.6" customHeight="1" x14ac:dyDescent="0.25">
      <c r="A463" s="15">
        <v>42429</v>
      </c>
      <c r="B463" s="60" t="s">
        <v>330</v>
      </c>
      <c r="C463" s="61" t="s">
        <v>22</v>
      </c>
      <c r="D463" s="36" t="s">
        <v>13</v>
      </c>
      <c r="E463" s="62"/>
      <c r="F463" s="40">
        <v>5000</v>
      </c>
      <c r="G463" s="19">
        <f t="shared" si="7"/>
        <v>3300650.25</v>
      </c>
      <c r="H463" s="17" t="s">
        <v>267</v>
      </c>
      <c r="I463" s="17" t="s">
        <v>229</v>
      </c>
      <c r="J463" s="26" t="s">
        <v>3033</v>
      </c>
      <c r="K463" s="17" t="s">
        <v>377</v>
      </c>
      <c r="L463" s="26" t="s">
        <v>1824</v>
      </c>
      <c r="M463" s="26">
        <v>453</v>
      </c>
    </row>
    <row r="464" spans="1:13" ht="15.6" customHeight="1" x14ac:dyDescent="0.3">
      <c r="A464" s="15">
        <v>42429</v>
      </c>
      <c r="B464" s="60" t="s">
        <v>347</v>
      </c>
      <c r="C464" s="28" t="s">
        <v>12</v>
      </c>
      <c r="D464" s="36" t="s">
        <v>13</v>
      </c>
      <c r="E464" s="62"/>
      <c r="F464" s="40">
        <v>1000</v>
      </c>
      <c r="G464" s="19">
        <f t="shared" si="7"/>
        <v>3299650.25</v>
      </c>
      <c r="H464" s="17" t="s">
        <v>267</v>
      </c>
      <c r="I464" s="50" t="s">
        <v>531</v>
      </c>
      <c r="J464" s="26" t="s">
        <v>3033</v>
      </c>
      <c r="K464" s="17" t="s">
        <v>377</v>
      </c>
      <c r="M464" s="26">
        <v>454</v>
      </c>
    </row>
    <row r="465" spans="1:13" ht="15.6" customHeight="1" x14ac:dyDescent="0.3">
      <c r="A465" s="15">
        <v>42429</v>
      </c>
      <c r="B465" s="60" t="s">
        <v>309</v>
      </c>
      <c r="C465" s="28" t="s">
        <v>12</v>
      </c>
      <c r="D465" s="36" t="s">
        <v>13</v>
      </c>
      <c r="E465" s="62"/>
      <c r="F465" s="40">
        <v>1000</v>
      </c>
      <c r="G465" s="19">
        <f t="shared" si="7"/>
        <v>3298650.25</v>
      </c>
      <c r="H465" s="17" t="s">
        <v>267</v>
      </c>
      <c r="I465" s="50" t="s">
        <v>531</v>
      </c>
      <c r="J465" s="26" t="s">
        <v>3033</v>
      </c>
      <c r="K465" s="17" t="s">
        <v>377</v>
      </c>
      <c r="M465" s="31">
        <v>455</v>
      </c>
    </row>
    <row r="466" spans="1:13" s="31" customFormat="1" ht="15.6" customHeight="1" x14ac:dyDescent="0.25">
      <c r="A466" s="15">
        <v>42429</v>
      </c>
      <c r="B466" s="54" t="s">
        <v>2536</v>
      </c>
      <c r="C466" s="28" t="s">
        <v>12</v>
      </c>
      <c r="D466" s="36" t="s">
        <v>20</v>
      </c>
      <c r="E466" s="40"/>
      <c r="F466" s="40">
        <v>3000</v>
      </c>
      <c r="G466" s="19">
        <f t="shared" si="7"/>
        <v>3295650.25</v>
      </c>
      <c r="H466" s="53" t="s">
        <v>21</v>
      </c>
      <c r="I466" s="31" t="s">
        <v>182</v>
      </c>
      <c r="J466" s="36" t="s">
        <v>1098</v>
      </c>
      <c r="K466" s="17" t="s">
        <v>377</v>
      </c>
      <c r="M466" s="31">
        <v>456</v>
      </c>
    </row>
    <row r="467" spans="1:13" ht="15.6" customHeight="1" x14ac:dyDescent="0.25">
      <c r="A467" s="15">
        <v>42429</v>
      </c>
      <c r="B467" s="37" t="s">
        <v>317</v>
      </c>
      <c r="C467" s="61" t="s">
        <v>22</v>
      </c>
      <c r="D467" s="36" t="s">
        <v>20</v>
      </c>
      <c r="E467" s="62"/>
      <c r="F467" s="40">
        <v>1000</v>
      </c>
      <c r="G467" s="19">
        <f t="shared" si="7"/>
        <v>3294650.25</v>
      </c>
      <c r="H467" s="17" t="s">
        <v>3054</v>
      </c>
      <c r="I467" s="26" t="s">
        <v>787</v>
      </c>
      <c r="J467" s="36" t="s">
        <v>1098</v>
      </c>
      <c r="K467" s="17" t="s">
        <v>377</v>
      </c>
      <c r="L467" s="26" t="s">
        <v>1824</v>
      </c>
      <c r="M467" s="26">
        <v>457</v>
      </c>
    </row>
    <row r="468" spans="1:13" ht="15.6" customHeight="1" x14ac:dyDescent="0.3">
      <c r="A468" s="15">
        <v>42429</v>
      </c>
      <c r="B468" s="37" t="s">
        <v>318</v>
      </c>
      <c r="C468" s="31" t="s">
        <v>35</v>
      </c>
      <c r="D468" s="36" t="s">
        <v>20</v>
      </c>
      <c r="E468" s="62"/>
      <c r="F468" s="40">
        <v>1000</v>
      </c>
      <c r="G468" s="19">
        <f t="shared" si="7"/>
        <v>3293650.25</v>
      </c>
      <c r="H468" s="17" t="s">
        <v>3054</v>
      </c>
      <c r="I468" s="26" t="s">
        <v>531</v>
      </c>
      <c r="J468" s="36" t="s">
        <v>1098</v>
      </c>
      <c r="K468" s="17" t="s">
        <v>377</v>
      </c>
      <c r="M468" s="26">
        <v>458</v>
      </c>
    </row>
    <row r="469" spans="1:13" ht="15.6" customHeight="1" x14ac:dyDescent="0.3">
      <c r="A469" s="15">
        <v>42429</v>
      </c>
      <c r="B469" s="37" t="s">
        <v>349</v>
      </c>
      <c r="C469" s="28" t="s">
        <v>12</v>
      </c>
      <c r="D469" s="36" t="s">
        <v>20</v>
      </c>
      <c r="E469" s="62"/>
      <c r="F469" s="40">
        <v>300</v>
      </c>
      <c r="G469" s="19">
        <f t="shared" si="7"/>
        <v>3293350.25</v>
      </c>
      <c r="H469" s="17" t="s">
        <v>3054</v>
      </c>
      <c r="I469" s="26" t="s">
        <v>531</v>
      </c>
      <c r="J469" s="36" t="s">
        <v>1098</v>
      </c>
      <c r="K469" s="17" t="s">
        <v>377</v>
      </c>
      <c r="M469" s="26">
        <v>459</v>
      </c>
    </row>
    <row r="470" spans="1:13" ht="15.6" customHeight="1" x14ac:dyDescent="0.3">
      <c r="A470" s="15">
        <v>42429</v>
      </c>
      <c r="B470" s="37" t="s">
        <v>350</v>
      </c>
      <c r="C470" s="28" t="s">
        <v>12</v>
      </c>
      <c r="D470" s="36" t="s">
        <v>20</v>
      </c>
      <c r="E470" s="62"/>
      <c r="F470" s="40">
        <v>150</v>
      </c>
      <c r="G470" s="19">
        <f t="shared" si="7"/>
        <v>3293200.25</v>
      </c>
      <c r="H470" s="17" t="s">
        <v>3054</v>
      </c>
      <c r="I470" s="26" t="s">
        <v>531</v>
      </c>
      <c r="J470" s="36" t="s">
        <v>1098</v>
      </c>
      <c r="K470" s="17" t="s">
        <v>377</v>
      </c>
      <c r="M470" s="26">
        <v>460</v>
      </c>
    </row>
    <row r="471" spans="1:13" ht="15.6" customHeight="1" x14ac:dyDescent="0.3">
      <c r="A471" s="15">
        <v>42429</v>
      </c>
      <c r="B471" s="37" t="s">
        <v>351</v>
      </c>
      <c r="C471" s="28" t="s">
        <v>12</v>
      </c>
      <c r="D471" s="36" t="s">
        <v>20</v>
      </c>
      <c r="E471" s="62"/>
      <c r="F471" s="40">
        <v>2000</v>
      </c>
      <c r="G471" s="19">
        <f t="shared" si="7"/>
        <v>3291200.25</v>
      </c>
      <c r="H471" s="17" t="s">
        <v>3054</v>
      </c>
      <c r="I471" s="26" t="s">
        <v>531</v>
      </c>
      <c r="J471" s="36" t="s">
        <v>1098</v>
      </c>
      <c r="K471" s="17" t="s">
        <v>377</v>
      </c>
      <c r="M471" s="26">
        <v>461</v>
      </c>
    </row>
    <row r="472" spans="1:13" ht="15.6" customHeight="1" x14ac:dyDescent="0.3">
      <c r="A472" s="15">
        <v>42429</v>
      </c>
      <c r="B472" s="60" t="s">
        <v>352</v>
      </c>
      <c r="C472" s="28" t="s">
        <v>12</v>
      </c>
      <c r="D472" s="36" t="s">
        <v>20</v>
      </c>
      <c r="E472" s="62"/>
      <c r="F472" s="40">
        <v>1000</v>
      </c>
      <c r="G472" s="19">
        <f t="shared" si="7"/>
        <v>3290200.25</v>
      </c>
      <c r="H472" s="17" t="s">
        <v>326</v>
      </c>
      <c r="I472" s="26" t="s">
        <v>531</v>
      </c>
      <c r="J472" s="36" t="s">
        <v>1098</v>
      </c>
      <c r="K472" s="17" t="s">
        <v>377</v>
      </c>
      <c r="M472" s="26">
        <v>462</v>
      </c>
    </row>
    <row r="473" spans="1:13" ht="15.6" customHeight="1" x14ac:dyDescent="0.3">
      <c r="A473" s="15">
        <v>42429</v>
      </c>
      <c r="B473" s="60" t="s">
        <v>353</v>
      </c>
      <c r="C473" s="28" t="s">
        <v>12</v>
      </c>
      <c r="D473" s="36" t="s">
        <v>20</v>
      </c>
      <c r="E473" s="62"/>
      <c r="F473" s="40">
        <v>1500</v>
      </c>
      <c r="G473" s="19">
        <f t="shared" si="7"/>
        <v>3288700.25</v>
      </c>
      <c r="H473" s="17" t="s">
        <v>326</v>
      </c>
      <c r="I473" s="26" t="s">
        <v>531</v>
      </c>
      <c r="J473" s="36" t="s">
        <v>1098</v>
      </c>
      <c r="K473" s="17" t="s">
        <v>377</v>
      </c>
      <c r="M473" s="31">
        <v>463</v>
      </c>
    </row>
    <row r="474" spans="1:13" ht="15.6" customHeight="1" x14ac:dyDescent="0.3">
      <c r="A474" s="15">
        <v>42429</v>
      </c>
      <c r="B474" s="64" t="s">
        <v>354</v>
      </c>
      <c r="C474" s="28" t="s">
        <v>12</v>
      </c>
      <c r="D474" s="36" t="s">
        <v>20</v>
      </c>
      <c r="E474" s="62"/>
      <c r="F474" s="40">
        <v>1000</v>
      </c>
      <c r="G474" s="19">
        <f t="shared" si="7"/>
        <v>3287700.25</v>
      </c>
      <c r="H474" s="17" t="s">
        <v>326</v>
      </c>
      <c r="I474" s="26" t="s">
        <v>531</v>
      </c>
      <c r="J474" s="36" t="s">
        <v>1098</v>
      </c>
      <c r="K474" s="17" t="s">
        <v>377</v>
      </c>
      <c r="M474" s="31">
        <v>464</v>
      </c>
    </row>
    <row r="475" spans="1:13" ht="15.6" customHeight="1" x14ac:dyDescent="0.3">
      <c r="A475" s="15">
        <v>42429</v>
      </c>
      <c r="B475" s="64" t="s">
        <v>355</v>
      </c>
      <c r="C475" s="28" t="s">
        <v>12</v>
      </c>
      <c r="D475" s="36" t="s">
        <v>20</v>
      </c>
      <c r="E475" s="62"/>
      <c r="F475" s="40">
        <v>300</v>
      </c>
      <c r="G475" s="19">
        <f t="shared" si="7"/>
        <v>3287400.25</v>
      </c>
      <c r="H475" s="17" t="s">
        <v>326</v>
      </c>
      <c r="I475" s="26" t="s">
        <v>531</v>
      </c>
      <c r="J475" s="36" t="s">
        <v>1098</v>
      </c>
      <c r="K475" s="17" t="s">
        <v>377</v>
      </c>
      <c r="M475" s="26">
        <v>465</v>
      </c>
    </row>
    <row r="476" spans="1:13" ht="15.6" customHeight="1" x14ac:dyDescent="0.25">
      <c r="A476" s="15">
        <v>42429</v>
      </c>
      <c r="B476" s="60" t="s">
        <v>356</v>
      </c>
      <c r="C476" s="61" t="s">
        <v>22</v>
      </c>
      <c r="D476" s="36" t="s">
        <v>20</v>
      </c>
      <c r="E476" s="62"/>
      <c r="F476" s="40">
        <v>1000</v>
      </c>
      <c r="G476" s="19">
        <f t="shared" si="7"/>
        <v>3286400.25</v>
      </c>
      <c r="H476" s="17" t="s">
        <v>326</v>
      </c>
      <c r="I476" s="26" t="s">
        <v>787</v>
      </c>
      <c r="J476" s="36" t="s">
        <v>1098</v>
      </c>
      <c r="K476" s="17" t="s">
        <v>377</v>
      </c>
      <c r="M476" s="26">
        <v>466</v>
      </c>
    </row>
    <row r="477" spans="1:13" s="31" customFormat="1" ht="15.6" customHeight="1" x14ac:dyDescent="0.3">
      <c r="A477" s="15">
        <v>42429</v>
      </c>
      <c r="B477" s="31" t="s">
        <v>357</v>
      </c>
      <c r="C477" s="28" t="s">
        <v>12</v>
      </c>
      <c r="D477" s="31" t="s">
        <v>18</v>
      </c>
      <c r="E477" s="40"/>
      <c r="F477" s="40">
        <v>2000</v>
      </c>
      <c r="G477" s="19">
        <f t="shared" si="7"/>
        <v>3284400.25</v>
      </c>
      <c r="H477" s="31" t="s">
        <v>23</v>
      </c>
      <c r="I477" s="31" t="s">
        <v>198</v>
      </c>
      <c r="J477" s="26" t="s">
        <v>3033</v>
      </c>
      <c r="K477" s="17" t="s">
        <v>377</v>
      </c>
      <c r="M477" s="26">
        <v>467</v>
      </c>
    </row>
    <row r="478" spans="1:13" s="31" customFormat="1" ht="15.6" customHeight="1" x14ac:dyDescent="0.3">
      <c r="A478" s="15">
        <v>42429</v>
      </c>
      <c r="B478" s="31" t="s">
        <v>358</v>
      </c>
      <c r="C478" s="27" t="s">
        <v>34</v>
      </c>
      <c r="D478" s="31" t="s">
        <v>18</v>
      </c>
      <c r="E478" s="40"/>
      <c r="F478" s="40">
        <v>27000</v>
      </c>
      <c r="G478" s="19">
        <f t="shared" si="7"/>
        <v>3257400.25</v>
      </c>
      <c r="H478" s="31" t="s">
        <v>23</v>
      </c>
      <c r="I478" s="31" t="s">
        <v>224</v>
      </c>
      <c r="J478" s="26" t="s">
        <v>3033</v>
      </c>
      <c r="K478" s="17" t="s">
        <v>377</v>
      </c>
      <c r="L478" s="31" t="s">
        <v>1824</v>
      </c>
      <c r="M478" s="26">
        <v>468</v>
      </c>
    </row>
    <row r="479" spans="1:13" ht="16.149999999999999" customHeight="1" x14ac:dyDescent="0.3">
      <c r="A479" s="34">
        <v>42429</v>
      </c>
      <c r="B479" s="26" t="s">
        <v>166</v>
      </c>
      <c r="C479" s="26" t="s">
        <v>9</v>
      </c>
      <c r="D479" s="28" t="s">
        <v>10</v>
      </c>
      <c r="F479" s="40">
        <v>7591</v>
      </c>
      <c r="G479" s="19">
        <f t="shared" si="7"/>
        <v>3249809.25</v>
      </c>
      <c r="H479" s="26" t="s">
        <v>11</v>
      </c>
      <c r="I479" s="26" t="s">
        <v>84</v>
      </c>
      <c r="J479" s="26" t="s">
        <v>3033</v>
      </c>
      <c r="K479" s="17" t="s">
        <v>377</v>
      </c>
      <c r="M479" s="26">
        <v>469</v>
      </c>
    </row>
    <row r="480" spans="1:13" s="31" customFormat="1" x14ac:dyDescent="0.3">
      <c r="A480" s="15">
        <v>42429</v>
      </c>
      <c r="B480" s="30" t="s">
        <v>359</v>
      </c>
      <c r="C480" s="28" t="s">
        <v>12</v>
      </c>
      <c r="D480" s="36" t="s">
        <v>20</v>
      </c>
      <c r="E480" s="40"/>
      <c r="F480" s="40">
        <v>77000</v>
      </c>
      <c r="G480" s="19">
        <f t="shared" si="7"/>
        <v>3172809.25</v>
      </c>
      <c r="H480" s="31" t="s">
        <v>14</v>
      </c>
      <c r="I480" s="31" t="s">
        <v>360</v>
      </c>
      <c r="J480" s="36" t="s">
        <v>1098</v>
      </c>
      <c r="K480" s="17" t="s">
        <v>377</v>
      </c>
      <c r="L480" s="31" t="s">
        <v>1824</v>
      </c>
      <c r="M480" s="26">
        <v>470</v>
      </c>
    </row>
    <row r="481" spans="1:13" s="31" customFormat="1" ht="15.6" customHeight="1" x14ac:dyDescent="0.25">
      <c r="A481" s="15">
        <v>42429</v>
      </c>
      <c r="B481" s="31" t="s">
        <v>361</v>
      </c>
      <c r="C481" s="31" t="s">
        <v>22</v>
      </c>
      <c r="D481" s="36" t="s">
        <v>20</v>
      </c>
      <c r="E481" s="40"/>
      <c r="F481" s="40">
        <v>23000</v>
      </c>
      <c r="G481" s="19">
        <f t="shared" si="7"/>
        <v>3149809.25</v>
      </c>
      <c r="H481" s="40" t="s">
        <v>26</v>
      </c>
      <c r="I481" s="31" t="s">
        <v>185</v>
      </c>
      <c r="J481" s="36" t="s">
        <v>1098</v>
      </c>
      <c r="K481" s="17" t="s">
        <v>377</v>
      </c>
      <c r="L481" s="31" t="s">
        <v>1824</v>
      </c>
      <c r="M481" s="31">
        <v>471</v>
      </c>
    </row>
    <row r="482" spans="1:13" s="31" customFormat="1" ht="13.9" x14ac:dyDescent="0.25">
      <c r="A482" s="15">
        <v>42429</v>
      </c>
      <c r="B482" s="31" t="s">
        <v>2537</v>
      </c>
      <c r="C482" s="36" t="s">
        <v>1153</v>
      </c>
      <c r="D482" s="36" t="s">
        <v>20</v>
      </c>
      <c r="E482" s="40"/>
      <c r="F482" s="40">
        <v>13500</v>
      </c>
      <c r="G482" s="19">
        <f t="shared" si="7"/>
        <v>3136309.25</v>
      </c>
      <c r="H482" s="40" t="s">
        <v>26</v>
      </c>
      <c r="I482" s="31" t="s">
        <v>362</v>
      </c>
      <c r="J482" s="36" t="s">
        <v>1098</v>
      </c>
      <c r="K482" s="17" t="s">
        <v>377</v>
      </c>
      <c r="L482" s="31" t="s">
        <v>1824</v>
      </c>
      <c r="M482" s="31">
        <v>472</v>
      </c>
    </row>
    <row r="483" spans="1:13" s="31" customFormat="1" ht="13.9" x14ac:dyDescent="0.25">
      <c r="A483" s="15">
        <v>42429</v>
      </c>
      <c r="B483" s="31" t="s">
        <v>2537</v>
      </c>
      <c r="C483" s="36" t="s">
        <v>1153</v>
      </c>
      <c r="D483" s="36" t="s">
        <v>20</v>
      </c>
      <c r="E483" s="40"/>
      <c r="F483" s="40">
        <v>6000</v>
      </c>
      <c r="G483" s="19">
        <f t="shared" si="7"/>
        <v>3130309.25</v>
      </c>
      <c r="H483" s="40" t="s">
        <v>26</v>
      </c>
      <c r="I483" s="31" t="s">
        <v>362</v>
      </c>
      <c r="J483" s="36" t="s">
        <v>1098</v>
      </c>
      <c r="K483" s="17" t="s">
        <v>377</v>
      </c>
      <c r="L483" s="31" t="s">
        <v>1824</v>
      </c>
      <c r="M483" s="26">
        <v>473</v>
      </c>
    </row>
    <row r="484" spans="1:13" s="31" customFormat="1" ht="13.9" x14ac:dyDescent="0.25">
      <c r="A484" s="15">
        <v>42429</v>
      </c>
      <c r="B484" s="31" t="s">
        <v>363</v>
      </c>
      <c r="C484" s="28" t="s">
        <v>3032</v>
      </c>
      <c r="D484" s="31" t="s">
        <v>10</v>
      </c>
      <c r="E484" s="40"/>
      <c r="F484" s="40">
        <v>80000</v>
      </c>
      <c r="G484" s="19">
        <f t="shared" si="7"/>
        <v>3050309.25</v>
      </c>
      <c r="H484" s="40" t="s">
        <v>26</v>
      </c>
      <c r="I484" s="31" t="s">
        <v>362</v>
      </c>
      <c r="J484" s="36" t="s">
        <v>1098</v>
      </c>
      <c r="K484" s="17" t="s">
        <v>377</v>
      </c>
      <c r="L484" s="31" t="s">
        <v>1824</v>
      </c>
      <c r="M484" s="26">
        <v>474</v>
      </c>
    </row>
    <row r="485" spans="1:13" s="31" customFormat="1" ht="13.9" x14ac:dyDescent="0.25">
      <c r="A485" s="15">
        <v>42429</v>
      </c>
      <c r="B485" s="31" t="s">
        <v>364</v>
      </c>
      <c r="C485" s="28" t="s">
        <v>3032</v>
      </c>
      <c r="D485" s="31" t="s">
        <v>10</v>
      </c>
      <c r="E485" s="40"/>
      <c r="F485" s="40">
        <v>30000</v>
      </c>
      <c r="G485" s="19">
        <f t="shared" si="7"/>
        <v>3020309.25</v>
      </c>
      <c r="H485" s="40" t="s">
        <v>26</v>
      </c>
      <c r="I485" s="31" t="s">
        <v>362</v>
      </c>
      <c r="J485" s="36" t="s">
        <v>1098</v>
      </c>
      <c r="K485" s="17" t="s">
        <v>377</v>
      </c>
      <c r="L485" s="31" t="s">
        <v>1824</v>
      </c>
      <c r="M485" s="26">
        <v>475</v>
      </c>
    </row>
    <row r="486" spans="1:13" s="31" customFormat="1" ht="13.9" x14ac:dyDescent="0.25">
      <c r="A486" s="15">
        <v>42429</v>
      </c>
      <c r="B486" s="31" t="s">
        <v>2537</v>
      </c>
      <c r="C486" s="36" t="s">
        <v>1153</v>
      </c>
      <c r="D486" s="36" t="s">
        <v>20</v>
      </c>
      <c r="E486" s="40"/>
      <c r="F486" s="40">
        <v>40000</v>
      </c>
      <c r="G486" s="19">
        <f t="shared" si="7"/>
        <v>2980309.25</v>
      </c>
      <c r="H486" s="40" t="s">
        <v>26</v>
      </c>
      <c r="I486" s="31" t="s">
        <v>362</v>
      </c>
      <c r="J486" s="36" t="s">
        <v>1098</v>
      </c>
      <c r="K486" s="17" t="s">
        <v>377</v>
      </c>
      <c r="L486" s="31" t="s">
        <v>1824</v>
      </c>
      <c r="M486" s="26">
        <v>476</v>
      </c>
    </row>
    <row r="487" spans="1:13" s="31" customFormat="1" ht="15.6" customHeight="1" x14ac:dyDescent="0.25">
      <c r="A487" s="15">
        <v>42429</v>
      </c>
      <c r="B487" s="31" t="s">
        <v>365</v>
      </c>
      <c r="C487" s="31" t="s">
        <v>17</v>
      </c>
      <c r="D487" s="36" t="s">
        <v>20</v>
      </c>
      <c r="E487" s="40"/>
      <c r="F487" s="40">
        <v>5850</v>
      </c>
      <c r="G487" s="19">
        <f t="shared" si="7"/>
        <v>2974459.25</v>
      </c>
      <c r="H487" s="31" t="s">
        <v>14</v>
      </c>
      <c r="I487" s="26" t="s">
        <v>252</v>
      </c>
      <c r="J487" s="36" t="s">
        <v>1098</v>
      </c>
      <c r="K487" s="17" t="s">
        <v>377</v>
      </c>
      <c r="M487" s="26">
        <v>477</v>
      </c>
    </row>
    <row r="488" spans="1:13" s="31" customFormat="1" ht="15.6" customHeight="1" x14ac:dyDescent="0.25">
      <c r="A488" s="15">
        <v>42429</v>
      </c>
      <c r="B488" s="52" t="s">
        <v>3850</v>
      </c>
      <c r="C488" s="31" t="s">
        <v>17</v>
      </c>
      <c r="D488" s="31" t="s">
        <v>18</v>
      </c>
      <c r="E488" s="40"/>
      <c r="F488" s="40">
        <v>40000</v>
      </c>
      <c r="G488" s="19">
        <f t="shared" si="7"/>
        <v>2934459.25</v>
      </c>
      <c r="H488" s="63" t="s">
        <v>31</v>
      </c>
      <c r="I488" s="31" t="s">
        <v>202</v>
      </c>
      <c r="J488" s="26" t="s">
        <v>3033</v>
      </c>
      <c r="K488" s="17" t="s">
        <v>377</v>
      </c>
      <c r="L488" s="31" t="s">
        <v>1824</v>
      </c>
      <c r="M488" s="26">
        <v>478</v>
      </c>
    </row>
    <row r="489" spans="1:13" s="30" customFormat="1" ht="13.9" x14ac:dyDescent="0.25">
      <c r="A489" s="34">
        <v>42429</v>
      </c>
      <c r="B489" s="26" t="s">
        <v>798</v>
      </c>
      <c r="C489" s="26" t="s">
        <v>35</v>
      </c>
      <c r="D489" s="36" t="s">
        <v>13</v>
      </c>
      <c r="E489" s="26"/>
      <c r="F489" s="41">
        <v>50000</v>
      </c>
      <c r="G489" s="19">
        <f t="shared" si="7"/>
        <v>2884459.25</v>
      </c>
      <c r="H489" s="26" t="s">
        <v>14</v>
      </c>
      <c r="I489" s="26" t="s">
        <v>799</v>
      </c>
      <c r="J489" s="26" t="s">
        <v>3033</v>
      </c>
      <c r="K489" s="17" t="s">
        <v>377</v>
      </c>
      <c r="L489" s="26"/>
      <c r="M489" s="31">
        <v>479</v>
      </c>
    </row>
    <row r="490" spans="1:13" s="30" customFormat="1" ht="13.9" x14ac:dyDescent="0.25">
      <c r="A490" s="15">
        <v>42430</v>
      </c>
      <c r="B490" s="30" t="s">
        <v>375</v>
      </c>
      <c r="C490" s="28" t="s">
        <v>12</v>
      </c>
      <c r="D490" s="36" t="s">
        <v>13</v>
      </c>
      <c r="E490" s="40"/>
      <c r="F490" s="40">
        <v>3000</v>
      </c>
      <c r="G490" s="19">
        <f t="shared" si="7"/>
        <v>2881459.25</v>
      </c>
      <c r="H490" s="30" t="s">
        <v>14</v>
      </c>
      <c r="I490" s="50" t="s">
        <v>376</v>
      </c>
      <c r="J490" s="26" t="s">
        <v>3033</v>
      </c>
      <c r="K490" s="17" t="s">
        <v>377</v>
      </c>
      <c r="M490" s="31">
        <v>480</v>
      </c>
    </row>
    <row r="491" spans="1:13" s="30" customFormat="1" x14ac:dyDescent="0.3">
      <c r="A491" s="15">
        <v>42430</v>
      </c>
      <c r="B491" s="30" t="s">
        <v>378</v>
      </c>
      <c r="C491" s="30" t="s">
        <v>35</v>
      </c>
      <c r="D491" s="31" t="s">
        <v>18</v>
      </c>
      <c r="E491" s="40"/>
      <c r="F491" s="40">
        <v>170000</v>
      </c>
      <c r="G491" s="19">
        <f t="shared" si="7"/>
        <v>2711459.25</v>
      </c>
      <c r="H491" s="30" t="s">
        <v>14</v>
      </c>
      <c r="I491" s="50" t="s">
        <v>379</v>
      </c>
      <c r="J491" s="26" t="s">
        <v>3033</v>
      </c>
      <c r="K491" s="17" t="s">
        <v>377</v>
      </c>
      <c r="L491" s="30" t="s">
        <v>1824</v>
      </c>
      <c r="M491" s="26">
        <v>481</v>
      </c>
    </row>
    <row r="492" spans="1:13" s="31" customFormat="1" x14ac:dyDescent="0.3">
      <c r="A492" s="15">
        <v>42430</v>
      </c>
      <c r="B492" s="30" t="s">
        <v>380</v>
      </c>
      <c r="C492" s="27" t="s">
        <v>36</v>
      </c>
      <c r="D492" s="28" t="s">
        <v>10</v>
      </c>
      <c r="E492" s="40"/>
      <c r="F492" s="40">
        <v>7000</v>
      </c>
      <c r="G492" s="19">
        <f t="shared" si="7"/>
        <v>2704459.25</v>
      </c>
      <c r="H492" s="30" t="s">
        <v>14</v>
      </c>
      <c r="I492" s="50" t="s">
        <v>381</v>
      </c>
      <c r="J492" s="26" t="s">
        <v>3033</v>
      </c>
      <c r="K492" s="17" t="s">
        <v>377</v>
      </c>
      <c r="L492" s="30" t="s">
        <v>1824</v>
      </c>
      <c r="M492" s="26">
        <v>482</v>
      </c>
    </row>
    <row r="493" spans="1:13" s="30" customFormat="1" ht="13.9" x14ac:dyDescent="0.25">
      <c r="A493" s="15">
        <v>42430</v>
      </c>
      <c r="B493" s="31" t="s">
        <v>382</v>
      </c>
      <c r="C493" s="31" t="s">
        <v>22</v>
      </c>
      <c r="D493" s="28" t="s">
        <v>10</v>
      </c>
      <c r="E493" s="40"/>
      <c r="F493" s="40">
        <v>100000</v>
      </c>
      <c r="G493" s="19">
        <f t="shared" si="7"/>
        <v>2604459.25</v>
      </c>
      <c r="H493" s="40" t="s">
        <v>26</v>
      </c>
      <c r="I493" s="31" t="s">
        <v>383</v>
      </c>
      <c r="J493" s="26" t="s">
        <v>3033</v>
      </c>
      <c r="K493" s="17" t="s">
        <v>377</v>
      </c>
      <c r="L493" s="31" t="s">
        <v>1824</v>
      </c>
      <c r="M493" s="26">
        <v>483</v>
      </c>
    </row>
    <row r="494" spans="1:13" s="30" customFormat="1" ht="13.9" x14ac:dyDescent="0.25">
      <c r="A494" s="15">
        <v>42430</v>
      </c>
      <c r="B494" s="30" t="s">
        <v>384</v>
      </c>
      <c r="C494" s="28" t="s">
        <v>12</v>
      </c>
      <c r="D494" s="36" t="s">
        <v>13</v>
      </c>
      <c r="E494" s="40"/>
      <c r="F494" s="40">
        <v>5000</v>
      </c>
      <c r="G494" s="19">
        <f t="shared" si="7"/>
        <v>2599459.25</v>
      </c>
      <c r="H494" s="30" t="s">
        <v>14</v>
      </c>
      <c r="I494" s="50" t="s">
        <v>376</v>
      </c>
      <c r="J494" s="26" t="s">
        <v>3033</v>
      </c>
      <c r="K494" s="17" t="s">
        <v>377</v>
      </c>
      <c r="M494" s="26">
        <v>484</v>
      </c>
    </row>
    <row r="495" spans="1:13" ht="13.9" x14ac:dyDescent="0.25">
      <c r="A495" s="15">
        <v>42430</v>
      </c>
      <c r="B495" s="30" t="s">
        <v>385</v>
      </c>
      <c r="C495" s="28" t="s">
        <v>12</v>
      </c>
      <c r="D495" s="36" t="s">
        <v>13</v>
      </c>
      <c r="E495" s="40"/>
      <c r="F495" s="40">
        <v>4000</v>
      </c>
      <c r="G495" s="19">
        <f t="shared" si="7"/>
        <v>2595459.25</v>
      </c>
      <c r="H495" s="30" t="s">
        <v>14</v>
      </c>
      <c r="I495" s="50" t="s">
        <v>376</v>
      </c>
      <c r="J495" s="26" t="s">
        <v>3033</v>
      </c>
      <c r="K495" s="17" t="s">
        <v>377</v>
      </c>
      <c r="L495" s="30"/>
      <c r="M495" s="26">
        <v>485</v>
      </c>
    </row>
    <row r="496" spans="1:13" x14ac:dyDescent="0.3">
      <c r="A496" s="34">
        <v>42430</v>
      </c>
      <c r="B496" s="61" t="s">
        <v>347</v>
      </c>
      <c r="C496" s="28" t="s">
        <v>12</v>
      </c>
      <c r="D496" s="36" t="s">
        <v>13</v>
      </c>
      <c r="E496" s="62"/>
      <c r="F496" s="62">
        <v>1000</v>
      </c>
      <c r="G496" s="19">
        <f t="shared" si="7"/>
        <v>2594459.25</v>
      </c>
      <c r="H496" s="65" t="s">
        <v>267</v>
      </c>
      <c r="I496" s="50" t="s">
        <v>531</v>
      </c>
      <c r="J496" s="26" t="s">
        <v>3033</v>
      </c>
      <c r="K496" s="17" t="s">
        <v>377</v>
      </c>
      <c r="M496" s="26">
        <v>486</v>
      </c>
    </row>
    <row r="497" spans="1:13" x14ac:dyDescent="0.3">
      <c r="A497" s="34">
        <v>42430</v>
      </c>
      <c r="B497" s="61" t="s">
        <v>386</v>
      </c>
      <c r="C497" s="28" t="s">
        <v>12</v>
      </c>
      <c r="D497" s="36" t="s">
        <v>13</v>
      </c>
      <c r="E497" s="62"/>
      <c r="F497" s="62">
        <v>1000</v>
      </c>
      <c r="G497" s="19">
        <f t="shared" si="7"/>
        <v>2593459.25</v>
      </c>
      <c r="H497" s="65" t="s">
        <v>267</v>
      </c>
      <c r="I497" s="50" t="s">
        <v>531</v>
      </c>
      <c r="J497" s="26" t="s">
        <v>3033</v>
      </c>
      <c r="K497" s="17" t="s">
        <v>377</v>
      </c>
      <c r="M497" s="31">
        <v>487</v>
      </c>
    </row>
    <row r="498" spans="1:13" x14ac:dyDescent="0.3">
      <c r="A498" s="34">
        <v>42430</v>
      </c>
      <c r="B498" s="61" t="s">
        <v>387</v>
      </c>
      <c r="C498" s="28" t="s">
        <v>12</v>
      </c>
      <c r="D498" s="36" t="s">
        <v>13</v>
      </c>
      <c r="E498" s="62"/>
      <c r="F498" s="62">
        <v>1000</v>
      </c>
      <c r="G498" s="19">
        <f t="shared" si="7"/>
        <v>2592459.25</v>
      </c>
      <c r="H498" s="65" t="s">
        <v>267</v>
      </c>
      <c r="I498" s="50" t="s">
        <v>531</v>
      </c>
      <c r="J498" s="26" t="s">
        <v>3033</v>
      </c>
      <c r="K498" s="17" t="s">
        <v>377</v>
      </c>
      <c r="M498" s="31">
        <v>488</v>
      </c>
    </row>
    <row r="499" spans="1:13" x14ac:dyDescent="0.3">
      <c r="A499" s="34">
        <v>42430</v>
      </c>
      <c r="B499" s="61" t="s">
        <v>309</v>
      </c>
      <c r="C499" s="28" t="s">
        <v>12</v>
      </c>
      <c r="D499" s="36" t="s">
        <v>13</v>
      </c>
      <c r="E499" s="62"/>
      <c r="F499" s="62">
        <v>1000</v>
      </c>
      <c r="G499" s="19">
        <f t="shared" si="7"/>
        <v>2591459.25</v>
      </c>
      <c r="H499" s="65" t="s">
        <v>267</v>
      </c>
      <c r="I499" s="50" t="s">
        <v>531</v>
      </c>
      <c r="J499" s="26" t="s">
        <v>3033</v>
      </c>
      <c r="K499" s="17" t="s">
        <v>377</v>
      </c>
      <c r="M499" s="26">
        <v>489</v>
      </c>
    </row>
    <row r="500" spans="1:13" ht="13.9" x14ac:dyDescent="0.25">
      <c r="A500" s="34">
        <v>42430</v>
      </c>
      <c r="B500" s="61" t="s">
        <v>388</v>
      </c>
      <c r="C500" s="27" t="s">
        <v>36</v>
      </c>
      <c r="D500" s="28" t="s">
        <v>10</v>
      </c>
      <c r="E500" s="62"/>
      <c r="F500" s="62">
        <v>25000</v>
      </c>
      <c r="G500" s="19">
        <f t="shared" si="7"/>
        <v>2566459.25</v>
      </c>
      <c r="H500" s="65" t="s">
        <v>267</v>
      </c>
      <c r="I500" s="17" t="s">
        <v>229</v>
      </c>
      <c r="J500" s="26" t="s">
        <v>3033</v>
      </c>
      <c r="K500" s="17" t="s">
        <v>377</v>
      </c>
      <c r="L500" s="26" t="s">
        <v>1824</v>
      </c>
      <c r="M500" s="26">
        <v>490</v>
      </c>
    </row>
    <row r="501" spans="1:13" x14ac:dyDescent="0.3">
      <c r="A501" s="34">
        <v>42430</v>
      </c>
      <c r="B501" s="61" t="s">
        <v>389</v>
      </c>
      <c r="C501" s="28" t="s">
        <v>12</v>
      </c>
      <c r="D501" s="36" t="s">
        <v>20</v>
      </c>
      <c r="E501" s="62"/>
      <c r="F501" s="62">
        <v>150</v>
      </c>
      <c r="G501" s="19">
        <f t="shared" si="7"/>
        <v>2566309.25</v>
      </c>
      <c r="H501" s="17" t="s">
        <v>3054</v>
      </c>
      <c r="I501" s="50" t="s">
        <v>531</v>
      </c>
      <c r="J501" s="36" t="s">
        <v>1098</v>
      </c>
      <c r="K501" s="17" t="s">
        <v>377</v>
      </c>
      <c r="M501" s="26">
        <v>491</v>
      </c>
    </row>
    <row r="502" spans="1:13" x14ac:dyDescent="0.3">
      <c r="A502" s="34">
        <v>42430</v>
      </c>
      <c r="B502" s="61" t="s">
        <v>390</v>
      </c>
      <c r="C502" s="28" t="s">
        <v>12</v>
      </c>
      <c r="D502" s="36" t="s">
        <v>20</v>
      </c>
      <c r="E502" s="62"/>
      <c r="F502" s="62">
        <v>150</v>
      </c>
      <c r="G502" s="19">
        <f t="shared" si="7"/>
        <v>2566159.25</v>
      </c>
      <c r="H502" s="17" t="s">
        <v>3054</v>
      </c>
      <c r="I502" s="50" t="s">
        <v>531</v>
      </c>
      <c r="J502" s="36" t="s">
        <v>1098</v>
      </c>
      <c r="K502" s="17" t="s">
        <v>377</v>
      </c>
      <c r="M502" s="26">
        <v>492</v>
      </c>
    </row>
    <row r="503" spans="1:13" x14ac:dyDescent="0.3">
      <c r="A503" s="34">
        <v>42430</v>
      </c>
      <c r="B503" s="61" t="s">
        <v>338</v>
      </c>
      <c r="C503" s="28" t="s">
        <v>12</v>
      </c>
      <c r="D503" s="36" t="s">
        <v>20</v>
      </c>
      <c r="E503" s="62"/>
      <c r="F503" s="62">
        <v>250</v>
      </c>
      <c r="G503" s="19">
        <f t="shared" si="7"/>
        <v>2565909.25</v>
      </c>
      <c r="H503" s="17" t="s">
        <v>3054</v>
      </c>
      <c r="I503" s="17" t="s">
        <v>531</v>
      </c>
      <c r="J503" s="36" t="s">
        <v>1098</v>
      </c>
      <c r="K503" s="17" t="s">
        <v>377</v>
      </c>
      <c r="M503" s="26">
        <v>493</v>
      </c>
    </row>
    <row r="504" spans="1:13" x14ac:dyDescent="0.3">
      <c r="A504" s="34">
        <v>42430</v>
      </c>
      <c r="B504" s="61" t="s">
        <v>391</v>
      </c>
      <c r="C504" s="28" t="s">
        <v>12</v>
      </c>
      <c r="D504" s="36" t="s">
        <v>20</v>
      </c>
      <c r="E504" s="38"/>
      <c r="F504" s="38">
        <v>1000</v>
      </c>
      <c r="G504" s="19">
        <f t="shared" si="7"/>
        <v>2564909.25</v>
      </c>
      <c r="H504" s="60" t="s">
        <v>326</v>
      </c>
      <c r="I504" s="37" t="s">
        <v>531</v>
      </c>
      <c r="J504" s="36" t="s">
        <v>1098</v>
      </c>
      <c r="K504" s="17" t="s">
        <v>377</v>
      </c>
      <c r="L504" s="17"/>
      <c r="M504" s="26">
        <v>494</v>
      </c>
    </row>
    <row r="505" spans="1:13" x14ac:dyDescent="0.3">
      <c r="A505" s="34">
        <v>42430</v>
      </c>
      <c r="B505" s="61" t="s">
        <v>392</v>
      </c>
      <c r="C505" s="28" t="s">
        <v>12</v>
      </c>
      <c r="D505" s="36" t="s">
        <v>20</v>
      </c>
      <c r="E505" s="38"/>
      <c r="F505" s="38">
        <v>1000</v>
      </c>
      <c r="G505" s="19">
        <f t="shared" si="7"/>
        <v>2563909.25</v>
      </c>
      <c r="H505" s="60" t="s">
        <v>326</v>
      </c>
      <c r="I505" s="37" t="s">
        <v>531</v>
      </c>
      <c r="J505" s="36" t="s">
        <v>1098</v>
      </c>
      <c r="K505" s="17" t="s">
        <v>377</v>
      </c>
      <c r="L505" s="17"/>
      <c r="M505" s="31">
        <v>495</v>
      </c>
    </row>
    <row r="506" spans="1:13" ht="13.9" x14ac:dyDescent="0.25">
      <c r="A506" s="34">
        <v>42430</v>
      </c>
      <c r="B506" s="61" t="s">
        <v>356</v>
      </c>
      <c r="C506" s="61" t="s">
        <v>22</v>
      </c>
      <c r="D506" s="36" t="s">
        <v>20</v>
      </c>
      <c r="E506" s="38"/>
      <c r="F506" s="38">
        <v>1000</v>
      </c>
      <c r="G506" s="19">
        <f t="shared" si="7"/>
        <v>2562909.25</v>
      </c>
      <c r="H506" s="60" t="s">
        <v>326</v>
      </c>
      <c r="I506" s="37" t="s">
        <v>787</v>
      </c>
      <c r="J506" s="36" t="s">
        <v>1098</v>
      </c>
      <c r="K506" s="17" t="s">
        <v>377</v>
      </c>
      <c r="L506" s="17"/>
      <c r="M506" s="31">
        <v>496</v>
      </c>
    </row>
    <row r="507" spans="1:13" s="30" customFormat="1" ht="13.9" x14ac:dyDescent="0.25">
      <c r="A507" s="34">
        <v>42430</v>
      </c>
      <c r="B507" s="66" t="s">
        <v>2538</v>
      </c>
      <c r="C507" s="28" t="s">
        <v>12</v>
      </c>
      <c r="D507" s="36" t="s">
        <v>20</v>
      </c>
      <c r="E507" s="41"/>
      <c r="F507" s="41">
        <v>5000</v>
      </c>
      <c r="G507" s="19">
        <f t="shared" si="7"/>
        <v>2557909.25</v>
      </c>
      <c r="H507" s="36" t="s">
        <v>21</v>
      </c>
      <c r="I507" s="26" t="s">
        <v>393</v>
      </c>
      <c r="J507" s="36" t="s">
        <v>1098</v>
      </c>
      <c r="K507" s="17" t="s">
        <v>377</v>
      </c>
      <c r="L507" s="26"/>
      <c r="M507" s="26">
        <v>497</v>
      </c>
    </row>
    <row r="508" spans="1:13" s="30" customFormat="1" ht="13.9" x14ac:dyDescent="0.25">
      <c r="A508" s="15">
        <v>42431</v>
      </c>
      <c r="B508" s="30" t="s">
        <v>394</v>
      </c>
      <c r="C508" s="28" t="s">
        <v>12</v>
      </c>
      <c r="D508" s="36" t="s">
        <v>13</v>
      </c>
      <c r="E508" s="40"/>
      <c r="F508" s="40">
        <v>4500</v>
      </c>
      <c r="G508" s="19">
        <f t="shared" si="7"/>
        <v>2553409.25</v>
      </c>
      <c r="H508" s="30" t="s">
        <v>14</v>
      </c>
      <c r="I508" s="50" t="s">
        <v>376</v>
      </c>
      <c r="J508" s="26" t="s">
        <v>3033</v>
      </c>
      <c r="K508" s="17" t="s">
        <v>377</v>
      </c>
      <c r="M508" s="26">
        <v>498</v>
      </c>
    </row>
    <row r="509" spans="1:13" ht="13.9" x14ac:dyDescent="0.25">
      <c r="A509" s="15">
        <v>42431</v>
      </c>
      <c r="B509" s="30" t="s">
        <v>395</v>
      </c>
      <c r="C509" s="28" t="s">
        <v>12</v>
      </c>
      <c r="D509" s="36" t="s">
        <v>13</v>
      </c>
      <c r="E509" s="40"/>
      <c r="F509" s="40">
        <v>3500</v>
      </c>
      <c r="G509" s="19">
        <f t="shared" si="7"/>
        <v>2549909.25</v>
      </c>
      <c r="H509" s="30" t="s">
        <v>14</v>
      </c>
      <c r="I509" s="50" t="s">
        <v>376</v>
      </c>
      <c r="J509" s="26" t="s">
        <v>3033</v>
      </c>
      <c r="K509" s="17" t="s">
        <v>377</v>
      </c>
      <c r="L509" s="30"/>
      <c r="M509" s="26">
        <v>499</v>
      </c>
    </row>
    <row r="510" spans="1:13" x14ac:dyDescent="0.3">
      <c r="A510" s="34">
        <v>42431</v>
      </c>
      <c r="B510" s="36" t="s">
        <v>396</v>
      </c>
      <c r="C510" s="28" t="s">
        <v>12</v>
      </c>
      <c r="D510" s="31" t="s">
        <v>18</v>
      </c>
      <c r="F510" s="41">
        <v>2000</v>
      </c>
      <c r="G510" s="19">
        <f t="shared" si="7"/>
        <v>2547909.25</v>
      </c>
      <c r="H510" s="31" t="s">
        <v>23</v>
      </c>
      <c r="I510" s="26" t="s">
        <v>397</v>
      </c>
      <c r="J510" s="26" t="s">
        <v>3033</v>
      </c>
      <c r="K510" s="17" t="s">
        <v>377</v>
      </c>
      <c r="M510" s="26">
        <v>500</v>
      </c>
    </row>
    <row r="511" spans="1:13" ht="13.9" x14ac:dyDescent="0.25">
      <c r="A511" s="34">
        <v>42431</v>
      </c>
      <c r="B511" s="66" t="s">
        <v>398</v>
      </c>
      <c r="C511" s="31" t="s">
        <v>24</v>
      </c>
      <c r="D511" s="31" t="s">
        <v>10</v>
      </c>
      <c r="F511" s="41">
        <v>59500</v>
      </c>
      <c r="G511" s="19">
        <f t="shared" si="7"/>
        <v>2488409.25</v>
      </c>
      <c r="H511" s="36" t="s">
        <v>21</v>
      </c>
      <c r="I511" s="26" t="s">
        <v>399</v>
      </c>
      <c r="J511" s="26" t="s">
        <v>3033</v>
      </c>
      <c r="K511" s="17" t="s">
        <v>377</v>
      </c>
      <c r="L511" s="26" t="s">
        <v>1824</v>
      </c>
      <c r="M511" s="26">
        <v>501</v>
      </c>
    </row>
    <row r="512" spans="1:13" ht="13.9" x14ac:dyDescent="0.25">
      <c r="A512" s="34">
        <v>42431</v>
      </c>
      <c r="B512" s="66" t="s">
        <v>400</v>
      </c>
      <c r="C512" s="28" t="s">
        <v>12</v>
      </c>
      <c r="D512" s="36" t="s">
        <v>20</v>
      </c>
      <c r="F512" s="41">
        <v>2000</v>
      </c>
      <c r="G512" s="19">
        <f t="shared" si="7"/>
        <v>2486409.25</v>
      </c>
      <c r="H512" s="36" t="s">
        <v>21</v>
      </c>
      <c r="I512" s="26" t="s">
        <v>393</v>
      </c>
      <c r="J512" s="36" t="s">
        <v>1098</v>
      </c>
      <c r="K512" s="17" t="s">
        <v>377</v>
      </c>
      <c r="M512" s="26">
        <v>502</v>
      </c>
    </row>
    <row r="513" spans="1:13" x14ac:dyDescent="0.3">
      <c r="A513" s="34">
        <v>42431</v>
      </c>
      <c r="B513" s="61" t="s">
        <v>338</v>
      </c>
      <c r="C513" s="28" t="s">
        <v>12</v>
      </c>
      <c r="D513" s="36" t="s">
        <v>20</v>
      </c>
      <c r="E513" s="38"/>
      <c r="F513" s="38">
        <v>150</v>
      </c>
      <c r="G513" s="19">
        <f t="shared" si="7"/>
        <v>2486259.25</v>
      </c>
      <c r="H513" s="60" t="s">
        <v>326</v>
      </c>
      <c r="I513" s="37" t="s">
        <v>531</v>
      </c>
      <c r="J513" s="36" t="s">
        <v>1098</v>
      </c>
      <c r="K513" s="17" t="s">
        <v>377</v>
      </c>
      <c r="L513" s="17"/>
      <c r="M513" s="31">
        <v>503</v>
      </c>
    </row>
    <row r="514" spans="1:13" x14ac:dyDescent="0.3">
      <c r="A514" s="34">
        <v>42431</v>
      </c>
      <c r="B514" s="61" t="s">
        <v>401</v>
      </c>
      <c r="C514" s="28" t="s">
        <v>12</v>
      </c>
      <c r="D514" s="36" t="s">
        <v>20</v>
      </c>
      <c r="E514" s="38"/>
      <c r="F514" s="38">
        <v>1500</v>
      </c>
      <c r="G514" s="19">
        <f t="shared" si="7"/>
        <v>2484759.25</v>
      </c>
      <c r="H514" s="60" t="s">
        <v>326</v>
      </c>
      <c r="I514" s="37" t="s">
        <v>531</v>
      </c>
      <c r="J514" s="36" t="s">
        <v>1098</v>
      </c>
      <c r="K514" s="17" t="s">
        <v>377</v>
      </c>
      <c r="L514" s="17"/>
      <c r="M514" s="31">
        <v>504</v>
      </c>
    </row>
    <row r="515" spans="1:13" x14ac:dyDescent="0.3">
      <c r="A515" s="34">
        <v>42431</v>
      </c>
      <c r="B515" s="61" t="s">
        <v>402</v>
      </c>
      <c r="C515" s="28" t="s">
        <v>12</v>
      </c>
      <c r="D515" s="36" t="s">
        <v>20</v>
      </c>
      <c r="E515" s="38"/>
      <c r="F515" s="38">
        <v>1500</v>
      </c>
      <c r="G515" s="19">
        <f t="shared" si="7"/>
        <v>2483259.25</v>
      </c>
      <c r="H515" s="60" t="s">
        <v>326</v>
      </c>
      <c r="I515" s="37" t="s">
        <v>531</v>
      </c>
      <c r="J515" s="36" t="s">
        <v>1098</v>
      </c>
      <c r="K515" s="17" t="s">
        <v>377</v>
      </c>
      <c r="L515" s="17"/>
      <c r="M515" s="26">
        <v>505</v>
      </c>
    </row>
    <row r="516" spans="1:13" x14ac:dyDescent="0.3">
      <c r="A516" s="34">
        <v>42431</v>
      </c>
      <c r="B516" s="61" t="s">
        <v>403</v>
      </c>
      <c r="C516" s="28" t="s">
        <v>12</v>
      </c>
      <c r="D516" s="36" t="s">
        <v>20</v>
      </c>
      <c r="E516" s="38"/>
      <c r="F516" s="38">
        <v>1000</v>
      </c>
      <c r="G516" s="19">
        <f t="shared" si="7"/>
        <v>2482259.25</v>
      </c>
      <c r="H516" s="60" t="s">
        <v>326</v>
      </c>
      <c r="I516" s="37" t="s">
        <v>531</v>
      </c>
      <c r="J516" s="36" t="s">
        <v>1098</v>
      </c>
      <c r="K516" s="17" t="s">
        <v>377</v>
      </c>
      <c r="L516" s="17"/>
      <c r="M516" s="26">
        <v>506</v>
      </c>
    </row>
    <row r="517" spans="1:13" x14ac:dyDescent="0.3">
      <c r="A517" s="34">
        <v>42431</v>
      </c>
      <c r="B517" s="61" t="s">
        <v>319</v>
      </c>
      <c r="C517" s="28" t="s">
        <v>12</v>
      </c>
      <c r="D517" s="36" t="s">
        <v>20</v>
      </c>
      <c r="E517" s="62"/>
      <c r="F517" s="62">
        <v>1500</v>
      </c>
      <c r="G517" s="19">
        <f t="shared" si="7"/>
        <v>2480759.25</v>
      </c>
      <c r="H517" s="17" t="s">
        <v>3054</v>
      </c>
      <c r="I517" s="50" t="s">
        <v>531</v>
      </c>
      <c r="J517" s="36" t="s">
        <v>1098</v>
      </c>
      <c r="K517" s="17" t="s">
        <v>377</v>
      </c>
      <c r="M517" s="26">
        <v>507</v>
      </c>
    </row>
    <row r="518" spans="1:13" x14ac:dyDescent="0.3">
      <c r="A518" s="34">
        <v>42431</v>
      </c>
      <c r="B518" s="61" t="s">
        <v>404</v>
      </c>
      <c r="C518" s="28" t="s">
        <v>12</v>
      </c>
      <c r="D518" s="36" t="s">
        <v>20</v>
      </c>
      <c r="E518" s="62"/>
      <c r="F518" s="62">
        <v>1000</v>
      </c>
      <c r="G518" s="19">
        <f t="shared" si="7"/>
        <v>2479759.25</v>
      </c>
      <c r="H518" s="17" t="s">
        <v>3054</v>
      </c>
      <c r="I518" s="50" t="s">
        <v>531</v>
      </c>
      <c r="J518" s="36" t="s">
        <v>1098</v>
      </c>
      <c r="K518" s="17" t="s">
        <v>377</v>
      </c>
      <c r="L518" s="17"/>
      <c r="M518" s="26">
        <v>508</v>
      </c>
    </row>
    <row r="519" spans="1:13" x14ac:dyDescent="0.3">
      <c r="A519" s="34">
        <v>42431</v>
      </c>
      <c r="B519" s="61" t="s">
        <v>405</v>
      </c>
      <c r="C519" s="28" t="s">
        <v>12</v>
      </c>
      <c r="D519" s="36" t="s">
        <v>20</v>
      </c>
      <c r="E519" s="62"/>
      <c r="F519" s="62">
        <v>1000</v>
      </c>
      <c r="G519" s="19">
        <f t="shared" si="7"/>
        <v>2478759.25</v>
      </c>
      <c r="H519" s="17" t="s">
        <v>3054</v>
      </c>
      <c r="I519" s="50" t="s">
        <v>531</v>
      </c>
      <c r="J519" s="36" t="s">
        <v>1098</v>
      </c>
      <c r="K519" s="17" t="s">
        <v>377</v>
      </c>
      <c r="L519" s="17"/>
      <c r="M519" s="26">
        <v>509</v>
      </c>
    </row>
    <row r="520" spans="1:13" x14ac:dyDescent="0.3">
      <c r="A520" s="34">
        <v>42431</v>
      </c>
      <c r="B520" s="61" t="s">
        <v>318</v>
      </c>
      <c r="C520" s="31" t="s">
        <v>35</v>
      </c>
      <c r="D520" s="36" t="s">
        <v>20</v>
      </c>
      <c r="E520" s="62"/>
      <c r="F520" s="62">
        <v>1000</v>
      </c>
      <c r="G520" s="19">
        <f t="shared" si="7"/>
        <v>2477759.25</v>
      </c>
      <c r="H520" s="17" t="s">
        <v>3054</v>
      </c>
      <c r="I520" s="50" t="s">
        <v>531</v>
      </c>
      <c r="J520" s="36" t="s">
        <v>1098</v>
      </c>
      <c r="K520" s="17" t="s">
        <v>377</v>
      </c>
      <c r="L520" s="17" t="s">
        <v>1824</v>
      </c>
      <c r="M520" s="26">
        <v>510</v>
      </c>
    </row>
    <row r="521" spans="1:13" x14ac:dyDescent="0.3">
      <c r="A521" s="34">
        <v>42431</v>
      </c>
      <c r="B521" s="61" t="s">
        <v>338</v>
      </c>
      <c r="C521" s="28" t="s">
        <v>12</v>
      </c>
      <c r="D521" s="36" t="s">
        <v>20</v>
      </c>
      <c r="E521" s="62"/>
      <c r="F521" s="62">
        <v>500</v>
      </c>
      <c r="G521" s="19">
        <f t="shared" si="7"/>
        <v>2477259.25</v>
      </c>
      <c r="H521" s="17" t="s">
        <v>3054</v>
      </c>
      <c r="I521" s="17" t="s">
        <v>531</v>
      </c>
      <c r="J521" s="36" t="s">
        <v>1098</v>
      </c>
      <c r="K521" s="17" t="s">
        <v>377</v>
      </c>
      <c r="L521" s="17"/>
      <c r="M521" s="31">
        <v>511</v>
      </c>
    </row>
    <row r="522" spans="1:13" x14ac:dyDescent="0.3">
      <c r="A522" s="34">
        <v>42431</v>
      </c>
      <c r="B522" s="61" t="s">
        <v>347</v>
      </c>
      <c r="C522" s="28" t="s">
        <v>12</v>
      </c>
      <c r="D522" s="36" t="s">
        <v>13</v>
      </c>
      <c r="E522" s="62"/>
      <c r="F522" s="62">
        <v>1000</v>
      </c>
      <c r="G522" s="19">
        <f t="shared" si="7"/>
        <v>2476259.25</v>
      </c>
      <c r="H522" s="65" t="s">
        <v>267</v>
      </c>
      <c r="I522" s="50" t="s">
        <v>531</v>
      </c>
      <c r="J522" s="26" t="s">
        <v>3033</v>
      </c>
      <c r="K522" s="17" t="s">
        <v>377</v>
      </c>
      <c r="M522" s="31">
        <v>512</v>
      </c>
    </row>
    <row r="523" spans="1:13" x14ac:dyDescent="0.3">
      <c r="A523" s="34">
        <v>42431</v>
      </c>
      <c r="B523" s="61" t="s">
        <v>309</v>
      </c>
      <c r="C523" s="28" t="s">
        <v>12</v>
      </c>
      <c r="D523" s="36" t="s">
        <v>13</v>
      </c>
      <c r="E523" s="62"/>
      <c r="F523" s="62">
        <v>1000</v>
      </c>
      <c r="G523" s="19">
        <f t="shared" si="7"/>
        <v>2475259.25</v>
      </c>
      <c r="H523" s="65" t="s">
        <v>267</v>
      </c>
      <c r="I523" s="50" t="s">
        <v>531</v>
      </c>
      <c r="J523" s="26" t="s">
        <v>3033</v>
      </c>
      <c r="K523" s="17" t="s">
        <v>377</v>
      </c>
      <c r="M523" s="26">
        <v>513</v>
      </c>
    </row>
    <row r="524" spans="1:13" ht="13.9" x14ac:dyDescent="0.25">
      <c r="A524" s="34">
        <v>42432</v>
      </c>
      <c r="B524" s="61" t="s">
        <v>330</v>
      </c>
      <c r="C524" s="61" t="s">
        <v>22</v>
      </c>
      <c r="D524" s="36" t="s">
        <v>13</v>
      </c>
      <c r="E524" s="62"/>
      <c r="F524" s="62">
        <v>5000</v>
      </c>
      <c r="G524" s="19">
        <f t="shared" si="7"/>
        <v>2470259.25</v>
      </c>
      <c r="H524" s="65" t="s">
        <v>267</v>
      </c>
      <c r="I524" s="17" t="s">
        <v>229</v>
      </c>
      <c r="J524" s="26" t="s">
        <v>3033</v>
      </c>
      <c r="K524" s="17" t="s">
        <v>377</v>
      </c>
      <c r="L524" s="26" t="s">
        <v>1824</v>
      </c>
      <c r="M524" s="26">
        <v>514</v>
      </c>
    </row>
    <row r="525" spans="1:13" x14ac:dyDescent="0.3">
      <c r="A525" s="34">
        <v>42432</v>
      </c>
      <c r="B525" s="61" t="s">
        <v>316</v>
      </c>
      <c r="C525" s="28" t="s">
        <v>12</v>
      </c>
      <c r="D525" s="36" t="s">
        <v>13</v>
      </c>
      <c r="F525" s="62">
        <v>1000</v>
      </c>
      <c r="G525" s="19">
        <f t="shared" ref="G525:G588" si="8">+G524+E525-F525</f>
        <v>2469259.25</v>
      </c>
      <c r="H525" s="65" t="s">
        <v>267</v>
      </c>
      <c r="I525" s="50" t="s">
        <v>531</v>
      </c>
      <c r="J525" s="26" t="s">
        <v>3033</v>
      </c>
      <c r="K525" s="17" t="s">
        <v>377</v>
      </c>
      <c r="M525" s="26">
        <v>515</v>
      </c>
    </row>
    <row r="526" spans="1:13" x14ac:dyDescent="0.3">
      <c r="A526" s="34">
        <v>42432</v>
      </c>
      <c r="B526" s="61" t="s">
        <v>406</v>
      </c>
      <c r="C526" s="28" t="s">
        <v>12</v>
      </c>
      <c r="D526" s="36" t="s">
        <v>13</v>
      </c>
      <c r="F526" s="62">
        <v>1000</v>
      </c>
      <c r="G526" s="19">
        <f t="shared" si="8"/>
        <v>2468259.25</v>
      </c>
      <c r="H526" s="65" t="s">
        <v>267</v>
      </c>
      <c r="I526" s="50" t="s">
        <v>531</v>
      </c>
      <c r="J526" s="26" t="s">
        <v>3033</v>
      </c>
      <c r="K526" s="17" t="s">
        <v>377</v>
      </c>
      <c r="M526" s="26">
        <v>516</v>
      </c>
    </row>
    <row r="527" spans="1:13" x14ac:dyDescent="0.3">
      <c r="A527" s="34">
        <v>42432</v>
      </c>
      <c r="B527" s="61" t="s">
        <v>407</v>
      </c>
      <c r="C527" s="28" t="s">
        <v>12</v>
      </c>
      <c r="D527" s="36" t="s">
        <v>13</v>
      </c>
      <c r="F527" s="62">
        <v>1000</v>
      </c>
      <c r="G527" s="19">
        <f t="shared" si="8"/>
        <v>2467259.25</v>
      </c>
      <c r="H527" s="65" t="s">
        <v>267</v>
      </c>
      <c r="I527" s="50" t="s">
        <v>531</v>
      </c>
      <c r="J527" s="26" t="s">
        <v>3033</v>
      </c>
      <c r="K527" s="17" t="s">
        <v>377</v>
      </c>
      <c r="M527" s="26">
        <v>517</v>
      </c>
    </row>
    <row r="528" spans="1:13" ht="13.9" x14ac:dyDescent="0.25">
      <c r="A528" s="34">
        <v>42432</v>
      </c>
      <c r="B528" s="67" t="s">
        <v>330</v>
      </c>
      <c r="C528" s="61" t="s">
        <v>22</v>
      </c>
      <c r="D528" s="36" t="s">
        <v>13</v>
      </c>
      <c r="F528" s="62">
        <v>5000</v>
      </c>
      <c r="G528" s="19">
        <f t="shared" si="8"/>
        <v>2462259.25</v>
      </c>
      <c r="H528" s="65" t="s">
        <v>267</v>
      </c>
      <c r="I528" s="17" t="s">
        <v>229</v>
      </c>
      <c r="J528" s="26" t="s">
        <v>3033</v>
      </c>
      <c r="K528" s="17" t="s">
        <v>377</v>
      </c>
      <c r="L528" s="26" t="s">
        <v>1824</v>
      </c>
      <c r="M528" s="26">
        <v>518</v>
      </c>
    </row>
    <row r="529" spans="1:13" x14ac:dyDescent="0.3">
      <c r="A529" s="34">
        <v>42432</v>
      </c>
      <c r="B529" s="61" t="s">
        <v>408</v>
      </c>
      <c r="C529" s="28" t="s">
        <v>12</v>
      </c>
      <c r="D529" s="36" t="s">
        <v>13</v>
      </c>
      <c r="F529" s="62">
        <v>1000</v>
      </c>
      <c r="G529" s="19">
        <f t="shared" si="8"/>
        <v>2461259.25</v>
      </c>
      <c r="H529" s="65" t="s">
        <v>267</v>
      </c>
      <c r="I529" s="50" t="s">
        <v>531</v>
      </c>
      <c r="J529" s="26" t="s">
        <v>3033</v>
      </c>
      <c r="K529" s="17" t="s">
        <v>377</v>
      </c>
      <c r="M529" s="31">
        <v>519</v>
      </c>
    </row>
    <row r="530" spans="1:13" x14ac:dyDescent="0.3">
      <c r="A530" s="34">
        <v>42432</v>
      </c>
      <c r="B530" s="61" t="s">
        <v>409</v>
      </c>
      <c r="C530" s="28" t="s">
        <v>12</v>
      </c>
      <c r="D530" s="36" t="s">
        <v>13</v>
      </c>
      <c r="F530" s="62">
        <v>1000</v>
      </c>
      <c r="G530" s="19">
        <f t="shared" si="8"/>
        <v>2460259.25</v>
      </c>
      <c r="H530" s="65" t="s">
        <v>267</v>
      </c>
      <c r="I530" s="50" t="s">
        <v>531</v>
      </c>
      <c r="J530" s="26" t="s">
        <v>3033</v>
      </c>
      <c r="K530" s="17" t="s">
        <v>377</v>
      </c>
      <c r="M530" s="31">
        <v>520</v>
      </c>
    </row>
    <row r="531" spans="1:13" ht="13.9" x14ac:dyDescent="0.25">
      <c r="A531" s="34">
        <v>42432</v>
      </c>
      <c r="B531" s="61" t="s">
        <v>410</v>
      </c>
      <c r="C531" s="37" t="s">
        <v>411</v>
      </c>
      <c r="D531" s="28" t="s">
        <v>10</v>
      </c>
      <c r="F531" s="62">
        <v>50000</v>
      </c>
      <c r="G531" s="19">
        <f t="shared" si="8"/>
        <v>2410259.25</v>
      </c>
      <c r="H531" s="65" t="s">
        <v>267</v>
      </c>
      <c r="I531" s="17" t="s">
        <v>412</v>
      </c>
      <c r="J531" s="26" t="s">
        <v>3033</v>
      </c>
      <c r="K531" s="17" t="s">
        <v>377</v>
      </c>
      <c r="L531" s="26" t="s">
        <v>1824</v>
      </c>
      <c r="M531" s="26">
        <v>521</v>
      </c>
    </row>
    <row r="532" spans="1:13" x14ac:dyDescent="0.3">
      <c r="A532" s="34">
        <v>42432</v>
      </c>
      <c r="B532" s="61" t="s">
        <v>309</v>
      </c>
      <c r="C532" s="28" t="s">
        <v>12</v>
      </c>
      <c r="D532" s="36" t="s">
        <v>13</v>
      </c>
      <c r="F532" s="62">
        <v>1000</v>
      </c>
      <c r="G532" s="19">
        <f t="shared" si="8"/>
        <v>2409259.25</v>
      </c>
      <c r="H532" s="65" t="s">
        <v>267</v>
      </c>
      <c r="I532" s="50" t="s">
        <v>531</v>
      </c>
      <c r="J532" s="26" t="s">
        <v>3033</v>
      </c>
      <c r="K532" s="17" t="s">
        <v>377</v>
      </c>
      <c r="M532" s="26">
        <v>522</v>
      </c>
    </row>
    <row r="533" spans="1:13" x14ac:dyDescent="0.3">
      <c r="A533" s="34">
        <v>42432</v>
      </c>
      <c r="B533" s="61" t="s">
        <v>413</v>
      </c>
      <c r="C533" s="28" t="s">
        <v>12</v>
      </c>
      <c r="D533" s="36" t="s">
        <v>20</v>
      </c>
      <c r="E533" s="62"/>
      <c r="F533" s="62">
        <v>1000</v>
      </c>
      <c r="G533" s="19">
        <f t="shared" si="8"/>
        <v>2408259.25</v>
      </c>
      <c r="H533" s="17" t="s">
        <v>3054</v>
      </c>
      <c r="I533" s="50" t="s">
        <v>531</v>
      </c>
      <c r="J533" s="36" t="s">
        <v>1098</v>
      </c>
      <c r="K533" s="17" t="s">
        <v>377</v>
      </c>
      <c r="L533" s="17"/>
      <c r="M533" s="26">
        <v>523</v>
      </c>
    </row>
    <row r="534" spans="1:13" x14ac:dyDescent="0.3">
      <c r="A534" s="34">
        <v>42432</v>
      </c>
      <c r="B534" s="61" t="s">
        <v>390</v>
      </c>
      <c r="C534" s="28" t="s">
        <v>12</v>
      </c>
      <c r="D534" s="36" t="s">
        <v>20</v>
      </c>
      <c r="E534" s="62"/>
      <c r="F534" s="62">
        <v>1500</v>
      </c>
      <c r="G534" s="19">
        <f t="shared" si="8"/>
        <v>2406759.25</v>
      </c>
      <c r="H534" s="17" t="s">
        <v>3054</v>
      </c>
      <c r="I534" s="50" t="s">
        <v>531</v>
      </c>
      <c r="J534" s="36" t="s">
        <v>1098</v>
      </c>
      <c r="K534" s="17" t="s">
        <v>377</v>
      </c>
      <c r="L534" s="17"/>
      <c r="M534" s="26">
        <v>524</v>
      </c>
    </row>
    <row r="535" spans="1:13" x14ac:dyDescent="0.3">
      <c r="A535" s="34">
        <v>42432</v>
      </c>
      <c r="B535" s="61" t="s">
        <v>318</v>
      </c>
      <c r="C535" s="31" t="s">
        <v>35</v>
      </c>
      <c r="D535" s="36" t="s">
        <v>20</v>
      </c>
      <c r="E535" s="62"/>
      <c r="F535" s="62">
        <v>1000</v>
      </c>
      <c r="G535" s="19">
        <f t="shared" si="8"/>
        <v>2405759.25</v>
      </c>
      <c r="H535" s="17" t="s">
        <v>3054</v>
      </c>
      <c r="I535" s="50" t="s">
        <v>531</v>
      </c>
      <c r="J535" s="36" t="s">
        <v>1098</v>
      </c>
      <c r="K535" s="17" t="s">
        <v>377</v>
      </c>
      <c r="L535" s="17" t="s">
        <v>1824</v>
      </c>
      <c r="M535" s="26">
        <v>525</v>
      </c>
    </row>
    <row r="536" spans="1:13" x14ac:dyDescent="0.3">
      <c r="A536" s="34">
        <v>42432</v>
      </c>
      <c r="B536" s="61" t="s">
        <v>317</v>
      </c>
      <c r="C536" s="61" t="s">
        <v>22</v>
      </c>
      <c r="D536" s="36" t="s">
        <v>20</v>
      </c>
      <c r="E536" s="62"/>
      <c r="F536" s="62">
        <v>500</v>
      </c>
      <c r="G536" s="19">
        <f t="shared" si="8"/>
        <v>2405259.25</v>
      </c>
      <c r="H536" s="17" t="s">
        <v>3054</v>
      </c>
      <c r="I536" s="50" t="s">
        <v>531</v>
      </c>
      <c r="J536" s="36" t="s">
        <v>1098</v>
      </c>
      <c r="K536" s="17" t="s">
        <v>377</v>
      </c>
      <c r="L536" s="17" t="s">
        <v>1824</v>
      </c>
      <c r="M536" s="26">
        <v>526</v>
      </c>
    </row>
    <row r="537" spans="1:13" x14ac:dyDescent="0.3">
      <c r="A537" s="34">
        <v>42432</v>
      </c>
      <c r="B537" s="61" t="s">
        <v>414</v>
      </c>
      <c r="C537" s="28" t="s">
        <v>12</v>
      </c>
      <c r="D537" s="36" t="s">
        <v>20</v>
      </c>
      <c r="E537" s="62"/>
      <c r="F537" s="62">
        <v>1000</v>
      </c>
      <c r="G537" s="19">
        <f t="shared" si="8"/>
        <v>2404259.25</v>
      </c>
      <c r="H537" s="17" t="s">
        <v>3054</v>
      </c>
      <c r="I537" s="17" t="s">
        <v>531</v>
      </c>
      <c r="J537" s="36" t="s">
        <v>1098</v>
      </c>
      <c r="K537" s="17" t="s">
        <v>377</v>
      </c>
      <c r="L537" s="68"/>
      <c r="M537" s="31">
        <v>527</v>
      </c>
    </row>
    <row r="538" spans="1:13" x14ac:dyDescent="0.3">
      <c r="A538" s="34">
        <v>42432</v>
      </c>
      <c r="B538" s="61" t="s">
        <v>392</v>
      </c>
      <c r="C538" s="28" t="s">
        <v>12</v>
      </c>
      <c r="D538" s="36" t="s">
        <v>20</v>
      </c>
      <c r="E538" s="38"/>
      <c r="F538" s="38">
        <v>1000</v>
      </c>
      <c r="G538" s="19">
        <f t="shared" si="8"/>
        <v>2403259.25</v>
      </c>
      <c r="H538" s="60" t="s">
        <v>326</v>
      </c>
      <c r="I538" s="50" t="s">
        <v>531</v>
      </c>
      <c r="J538" s="36" t="s">
        <v>1098</v>
      </c>
      <c r="K538" s="17" t="s">
        <v>377</v>
      </c>
      <c r="L538" s="68"/>
      <c r="M538" s="31">
        <v>528</v>
      </c>
    </row>
    <row r="539" spans="1:13" x14ac:dyDescent="0.3">
      <c r="A539" s="34">
        <v>42432</v>
      </c>
      <c r="B539" s="61" t="s">
        <v>415</v>
      </c>
      <c r="C539" s="28" t="s">
        <v>12</v>
      </c>
      <c r="D539" s="36" t="s">
        <v>20</v>
      </c>
      <c r="E539" s="38"/>
      <c r="F539" s="38">
        <v>150</v>
      </c>
      <c r="G539" s="19">
        <f t="shared" si="8"/>
        <v>2403109.25</v>
      </c>
      <c r="H539" s="60" t="s">
        <v>326</v>
      </c>
      <c r="I539" s="50" t="s">
        <v>531</v>
      </c>
      <c r="J539" s="36" t="s">
        <v>1098</v>
      </c>
      <c r="K539" s="17" t="s">
        <v>377</v>
      </c>
      <c r="L539" s="68"/>
      <c r="M539" s="26">
        <v>529</v>
      </c>
    </row>
    <row r="540" spans="1:13" x14ac:dyDescent="0.3">
      <c r="A540" s="34">
        <v>42432</v>
      </c>
      <c r="B540" s="61" t="s">
        <v>401</v>
      </c>
      <c r="C540" s="28" t="s">
        <v>12</v>
      </c>
      <c r="D540" s="36" t="s">
        <v>20</v>
      </c>
      <c r="E540" s="38"/>
      <c r="F540" s="38">
        <v>1000</v>
      </c>
      <c r="G540" s="19">
        <f t="shared" si="8"/>
        <v>2402109.25</v>
      </c>
      <c r="H540" s="60" t="s">
        <v>326</v>
      </c>
      <c r="I540" s="50" t="s">
        <v>531</v>
      </c>
      <c r="J540" s="36" t="s">
        <v>1098</v>
      </c>
      <c r="K540" s="17" t="s">
        <v>377</v>
      </c>
      <c r="L540" s="68"/>
      <c r="M540" s="26">
        <v>530</v>
      </c>
    </row>
    <row r="541" spans="1:13" x14ac:dyDescent="0.3">
      <c r="A541" s="34">
        <v>42432</v>
      </c>
      <c r="B541" s="61" t="s">
        <v>416</v>
      </c>
      <c r="C541" s="28" t="s">
        <v>12</v>
      </c>
      <c r="D541" s="36" t="s">
        <v>20</v>
      </c>
      <c r="E541" s="38"/>
      <c r="F541" s="38">
        <v>1000</v>
      </c>
      <c r="G541" s="19">
        <f t="shared" si="8"/>
        <v>2401109.25</v>
      </c>
      <c r="H541" s="60" t="s">
        <v>326</v>
      </c>
      <c r="I541" s="50" t="s">
        <v>531</v>
      </c>
      <c r="J541" s="36" t="s">
        <v>1098</v>
      </c>
      <c r="K541" s="17" t="s">
        <v>377</v>
      </c>
      <c r="L541" s="68"/>
      <c r="M541" s="26">
        <v>531</v>
      </c>
    </row>
    <row r="542" spans="1:13" x14ac:dyDescent="0.3">
      <c r="A542" s="34">
        <v>42432</v>
      </c>
      <c r="B542" s="61" t="s">
        <v>414</v>
      </c>
      <c r="C542" s="28" t="s">
        <v>12</v>
      </c>
      <c r="D542" s="36" t="s">
        <v>20</v>
      </c>
      <c r="E542" s="38"/>
      <c r="F542" s="38">
        <v>150</v>
      </c>
      <c r="G542" s="19">
        <f t="shared" si="8"/>
        <v>2400959.25</v>
      </c>
      <c r="H542" s="60" t="s">
        <v>326</v>
      </c>
      <c r="I542" s="50" t="s">
        <v>531</v>
      </c>
      <c r="J542" s="36" t="s">
        <v>1098</v>
      </c>
      <c r="K542" s="17" t="s">
        <v>377</v>
      </c>
      <c r="L542" s="68"/>
      <c r="M542" s="26">
        <v>532</v>
      </c>
    </row>
    <row r="543" spans="1:13" ht="13.9" x14ac:dyDescent="0.25">
      <c r="A543" s="34">
        <v>42432</v>
      </c>
      <c r="B543" s="66" t="s">
        <v>417</v>
      </c>
      <c r="C543" s="28" t="s">
        <v>12</v>
      </c>
      <c r="D543" s="36" t="s">
        <v>20</v>
      </c>
      <c r="F543" s="41">
        <v>3500</v>
      </c>
      <c r="G543" s="19">
        <f t="shared" si="8"/>
        <v>2397459.25</v>
      </c>
      <c r="H543" s="36" t="s">
        <v>21</v>
      </c>
      <c r="I543" s="26" t="s">
        <v>393</v>
      </c>
      <c r="J543" s="36" t="s">
        <v>1098</v>
      </c>
      <c r="K543" s="17" t="s">
        <v>377</v>
      </c>
      <c r="M543" s="26">
        <v>533</v>
      </c>
    </row>
    <row r="544" spans="1:13" ht="13.9" x14ac:dyDescent="0.25">
      <c r="A544" s="34">
        <v>42432</v>
      </c>
      <c r="B544" s="66" t="s">
        <v>418</v>
      </c>
      <c r="C544" s="36" t="s">
        <v>1153</v>
      </c>
      <c r="D544" s="36" t="s">
        <v>20</v>
      </c>
      <c r="F544" s="41">
        <v>750</v>
      </c>
      <c r="G544" s="19">
        <f t="shared" si="8"/>
        <v>2396709.25</v>
      </c>
      <c r="H544" s="36" t="s">
        <v>21</v>
      </c>
      <c r="I544" s="26" t="s">
        <v>419</v>
      </c>
      <c r="J544" s="36" t="s">
        <v>1098</v>
      </c>
      <c r="K544" s="17" t="s">
        <v>377</v>
      </c>
      <c r="M544" s="26">
        <v>534</v>
      </c>
    </row>
    <row r="545" spans="1:13" s="30" customFormat="1" ht="13.9" x14ac:dyDescent="0.25">
      <c r="A545" s="34">
        <v>42432</v>
      </c>
      <c r="B545" s="36" t="s">
        <v>420</v>
      </c>
      <c r="C545" s="28" t="s">
        <v>12</v>
      </c>
      <c r="D545" s="31" t="s">
        <v>18</v>
      </c>
      <c r="E545" s="41"/>
      <c r="F545" s="41">
        <v>700</v>
      </c>
      <c r="G545" s="19">
        <f t="shared" si="8"/>
        <v>2396009.25</v>
      </c>
      <c r="H545" s="36" t="s">
        <v>204</v>
      </c>
      <c r="I545" s="26" t="s">
        <v>229</v>
      </c>
      <c r="J545" s="26" t="s">
        <v>3033</v>
      </c>
      <c r="K545" s="17" t="s">
        <v>377</v>
      </c>
      <c r="L545" s="26"/>
      <c r="M545" s="31">
        <v>535</v>
      </c>
    </row>
    <row r="546" spans="1:13" x14ac:dyDescent="0.3">
      <c r="A546" s="15">
        <v>42433</v>
      </c>
      <c r="B546" s="30" t="s">
        <v>3853</v>
      </c>
      <c r="C546" s="30" t="s">
        <v>35</v>
      </c>
      <c r="D546" s="36" t="s">
        <v>13</v>
      </c>
      <c r="E546" s="40"/>
      <c r="F546" s="40">
        <f>15350*45%</f>
        <v>6907.5</v>
      </c>
      <c r="G546" s="19">
        <f t="shared" si="8"/>
        <v>2389101.75</v>
      </c>
      <c r="H546" s="30" t="s">
        <v>14</v>
      </c>
      <c r="I546" s="26" t="s">
        <v>422</v>
      </c>
      <c r="J546" s="26" t="s">
        <v>3033</v>
      </c>
      <c r="K546" s="17" t="s">
        <v>377</v>
      </c>
      <c r="L546" s="30" t="s">
        <v>1824</v>
      </c>
      <c r="M546" s="31">
        <v>536</v>
      </c>
    </row>
    <row r="547" spans="1:13" x14ac:dyDescent="0.3">
      <c r="A547" s="34">
        <v>42433</v>
      </c>
      <c r="B547" s="61" t="s">
        <v>423</v>
      </c>
      <c r="C547" s="28" t="s">
        <v>12</v>
      </c>
      <c r="D547" s="36" t="s">
        <v>20</v>
      </c>
      <c r="E547" s="38"/>
      <c r="F547" s="38">
        <v>150</v>
      </c>
      <c r="G547" s="19">
        <f t="shared" si="8"/>
        <v>2388951.75</v>
      </c>
      <c r="H547" s="60" t="s">
        <v>326</v>
      </c>
      <c r="I547" s="50" t="s">
        <v>531</v>
      </c>
      <c r="J547" s="36" t="s">
        <v>1098</v>
      </c>
      <c r="K547" s="17" t="s">
        <v>377</v>
      </c>
      <c r="L547" s="68"/>
      <c r="M547" s="26">
        <v>537</v>
      </c>
    </row>
    <row r="548" spans="1:13" x14ac:dyDescent="0.3">
      <c r="A548" s="34">
        <v>42433</v>
      </c>
      <c r="B548" s="61" t="s">
        <v>424</v>
      </c>
      <c r="C548" s="28" t="s">
        <v>12</v>
      </c>
      <c r="D548" s="36" t="s">
        <v>20</v>
      </c>
      <c r="E548" s="38"/>
      <c r="F548" s="38">
        <v>1500</v>
      </c>
      <c r="G548" s="19">
        <f t="shared" si="8"/>
        <v>2387451.75</v>
      </c>
      <c r="H548" s="60" t="s">
        <v>326</v>
      </c>
      <c r="I548" s="50" t="s">
        <v>531</v>
      </c>
      <c r="J548" s="36" t="s">
        <v>1098</v>
      </c>
      <c r="K548" s="17" t="s">
        <v>377</v>
      </c>
      <c r="L548" s="68"/>
      <c r="M548" s="26">
        <v>538</v>
      </c>
    </row>
    <row r="549" spans="1:13" x14ac:dyDescent="0.3">
      <c r="A549" s="34">
        <v>42433</v>
      </c>
      <c r="B549" s="61" t="s">
        <v>425</v>
      </c>
      <c r="C549" s="28" t="s">
        <v>12</v>
      </c>
      <c r="D549" s="36" t="s">
        <v>20</v>
      </c>
      <c r="E549" s="38"/>
      <c r="F549" s="38">
        <v>150</v>
      </c>
      <c r="G549" s="19">
        <f t="shared" si="8"/>
        <v>2387301.75</v>
      </c>
      <c r="H549" s="60" t="s">
        <v>326</v>
      </c>
      <c r="I549" s="50" t="s">
        <v>531</v>
      </c>
      <c r="J549" s="36" t="s">
        <v>1098</v>
      </c>
      <c r="K549" s="17" t="s">
        <v>377</v>
      </c>
      <c r="L549" s="68"/>
      <c r="M549" s="26">
        <v>539</v>
      </c>
    </row>
    <row r="550" spans="1:13" x14ac:dyDescent="0.3">
      <c r="A550" s="34">
        <v>42433</v>
      </c>
      <c r="B550" s="61" t="s">
        <v>355</v>
      </c>
      <c r="C550" s="28" t="s">
        <v>12</v>
      </c>
      <c r="D550" s="36" t="s">
        <v>20</v>
      </c>
      <c r="E550" s="38"/>
      <c r="F550" s="38">
        <v>1500</v>
      </c>
      <c r="G550" s="19">
        <f t="shared" si="8"/>
        <v>2385801.75</v>
      </c>
      <c r="H550" s="60" t="s">
        <v>326</v>
      </c>
      <c r="I550" s="50" t="s">
        <v>531</v>
      </c>
      <c r="J550" s="36" t="s">
        <v>1098</v>
      </c>
      <c r="K550" s="17" t="s">
        <v>377</v>
      </c>
      <c r="L550" s="68"/>
      <c r="M550" s="26">
        <v>540</v>
      </c>
    </row>
    <row r="551" spans="1:13" x14ac:dyDescent="0.3">
      <c r="A551" s="34">
        <v>42433</v>
      </c>
      <c r="B551" s="61" t="s">
        <v>2539</v>
      </c>
      <c r="C551" s="28" t="s">
        <v>12</v>
      </c>
      <c r="D551" s="36" t="s">
        <v>20</v>
      </c>
      <c r="E551" s="38"/>
      <c r="F551" s="38">
        <v>1000</v>
      </c>
      <c r="G551" s="19">
        <f t="shared" si="8"/>
        <v>2384801.75</v>
      </c>
      <c r="H551" s="17" t="s">
        <v>3054</v>
      </c>
      <c r="I551" s="50" t="s">
        <v>531</v>
      </c>
      <c r="J551" s="36" t="s">
        <v>1098</v>
      </c>
      <c r="K551" s="37" t="s">
        <v>377</v>
      </c>
      <c r="L551" s="68"/>
      <c r="M551" s="26">
        <v>541</v>
      </c>
    </row>
    <row r="552" spans="1:13" x14ac:dyDescent="0.3">
      <c r="A552" s="34">
        <v>42433</v>
      </c>
      <c r="B552" s="61" t="s">
        <v>426</v>
      </c>
      <c r="C552" s="28" t="s">
        <v>12</v>
      </c>
      <c r="D552" s="36" t="s">
        <v>20</v>
      </c>
      <c r="E552" s="38"/>
      <c r="F552" s="38">
        <v>2000</v>
      </c>
      <c r="G552" s="19">
        <f t="shared" si="8"/>
        <v>2382801.75</v>
      </c>
      <c r="H552" s="17" t="s">
        <v>3054</v>
      </c>
      <c r="I552" s="50" t="s">
        <v>531</v>
      </c>
      <c r="J552" s="36" t="s">
        <v>1098</v>
      </c>
      <c r="K552" s="37" t="s">
        <v>377</v>
      </c>
      <c r="L552" s="68"/>
      <c r="M552" s="26">
        <v>542</v>
      </c>
    </row>
    <row r="553" spans="1:13" x14ac:dyDescent="0.3">
      <c r="A553" s="34">
        <v>42433</v>
      </c>
      <c r="B553" s="61" t="s">
        <v>317</v>
      </c>
      <c r="C553" s="61" t="s">
        <v>22</v>
      </c>
      <c r="D553" s="36" t="s">
        <v>20</v>
      </c>
      <c r="E553" s="38"/>
      <c r="F553" s="38">
        <v>1000</v>
      </c>
      <c r="G553" s="19">
        <f t="shared" si="8"/>
        <v>2381801.75</v>
      </c>
      <c r="H553" s="17" t="s">
        <v>3054</v>
      </c>
      <c r="I553" s="50" t="s">
        <v>531</v>
      </c>
      <c r="J553" s="36" t="s">
        <v>1098</v>
      </c>
      <c r="K553" s="37" t="s">
        <v>377</v>
      </c>
      <c r="L553" s="26" t="s">
        <v>1824</v>
      </c>
      <c r="M553" s="31">
        <v>543</v>
      </c>
    </row>
    <row r="554" spans="1:13" x14ac:dyDescent="0.3">
      <c r="A554" s="34">
        <v>42433</v>
      </c>
      <c r="B554" s="61" t="s">
        <v>427</v>
      </c>
      <c r="C554" s="28" t="s">
        <v>12</v>
      </c>
      <c r="D554" s="36" t="s">
        <v>20</v>
      </c>
      <c r="E554" s="38"/>
      <c r="F554" s="38">
        <v>1000</v>
      </c>
      <c r="G554" s="19">
        <f t="shared" si="8"/>
        <v>2380801.75</v>
      </c>
      <c r="H554" s="17" t="s">
        <v>3054</v>
      </c>
      <c r="I554" s="37" t="s">
        <v>531</v>
      </c>
      <c r="J554" s="36" t="s">
        <v>1098</v>
      </c>
      <c r="K554" s="37" t="s">
        <v>377</v>
      </c>
      <c r="L554" s="68"/>
      <c r="M554" s="31">
        <v>544</v>
      </c>
    </row>
    <row r="555" spans="1:13" x14ac:dyDescent="0.3">
      <c r="A555" s="34">
        <v>42433</v>
      </c>
      <c r="B555" s="61" t="s">
        <v>316</v>
      </c>
      <c r="C555" s="28" t="s">
        <v>12</v>
      </c>
      <c r="D555" s="36" t="s">
        <v>13</v>
      </c>
      <c r="F555" s="62">
        <v>1000</v>
      </c>
      <c r="G555" s="19">
        <f t="shared" si="8"/>
        <v>2379801.75</v>
      </c>
      <c r="H555" s="65" t="s">
        <v>267</v>
      </c>
      <c r="I555" s="50" t="s">
        <v>531</v>
      </c>
      <c r="J555" s="26" t="s">
        <v>3033</v>
      </c>
      <c r="K555" s="17" t="s">
        <v>377</v>
      </c>
      <c r="M555" s="26">
        <v>545</v>
      </c>
    </row>
    <row r="556" spans="1:13" x14ac:dyDescent="0.3">
      <c r="A556" s="34">
        <v>42433</v>
      </c>
      <c r="B556" s="61" t="s">
        <v>309</v>
      </c>
      <c r="C556" s="28" t="s">
        <v>12</v>
      </c>
      <c r="D556" s="36" t="s">
        <v>13</v>
      </c>
      <c r="F556" s="62">
        <v>1000</v>
      </c>
      <c r="G556" s="19">
        <f t="shared" si="8"/>
        <v>2378801.75</v>
      </c>
      <c r="H556" s="65" t="s">
        <v>267</v>
      </c>
      <c r="I556" s="50" t="s">
        <v>531</v>
      </c>
      <c r="J556" s="26" t="s">
        <v>3033</v>
      </c>
      <c r="K556" s="17" t="s">
        <v>377</v>
      </c>
      <c r="M556" s="26">
        <v>546</v>
      </c>
    </row>
    <row r="557" spans="1:13" x14ac:dyDescent="0.3">
      <c r="A557" s="34">
        <v>42433</v>
      </c>
      <c r="B557" s="61" t="s">
        <v>428</v>
      </c>
      <c r="C557" s="61" t="s">
        <v>22</v>
      </c>
      <c r="D557" s="36" t="s">
        <v>13</v>
      </c>
      <c r="F557" s="62">
        <v>5000</v>
      </c>
      <c r="G557" s="19">
        <f t="shared" si="8"/>
        <v>2373801.75</v>
      </c>
      <c r="H557" s="65" t="s">
        <v>267</v>
      </c>
      <c r="I557" s="17" t="s">
        <v>229</v>
      </c>
      <c r="J557" s="26" t="s">
        <v>3033</v>
      </c>
      <c r="K557" s="17" t="s">
        <v>377</v>
      </c>
      <c r="L557" s="26" t="s">
        <v>1824</v>
      </c>
      <c r="M557" s="26">
        <v>547</v>
      </c>
    </row>
    <row r="558" spans="1:13" s="30" customFormat="1" ht="13.9" x14ac:dyDescent="0.25">
      <c r="A558" s="34">
        <v>42433</v>
      </c>
      <c r="B558" s="36" t="s">
        <v>429</v>
      </c>
      <c r="C558" s="26" t="s">
        <v>9</v>
      </c>
      <c r="D558" s="28" t="s">
        <v>10</v>
      </c>
      <c r="E558" s="41"/>
      <c r="F558" s="41">
        <v>2378</v>
      </c>
      <c r="G558" s="19">
        <f t="shared" si="8"/>
        <v>2371423.75</v>
      </c>
      <c r="H558" s="36" t="s">
        <v>11</v>
      </c>
      <c r="I558" s="26" t="s">
        <v>430</v>
      </c>
      <c r="J558" s="26" t="s">
        <v>3033</v>
      </c>
      <c r="K558" s="17" t="s">
        <v>377</v>
      </c>
      <c r="L558" s="26"/>
      <c r="M558" s="26">
        <v>548</v>
      </c>
    </row>
    <row r="559" spans="1:13" ht="13.9" x14ac:dyDescent="0.25">
      <c r="A559" s="15">
        <v>42434</v>
      </c>
      <c r="B559" s="30" t="s">
        <v>3854</v>
      </c>
      <c r="C559" s="30" t="s">
        <v>35</v>
      </c>
      <c r="D559" s="36" t="s">
        <v>13</v>
      </c>
      <c r="E559" s="40"/>
      <c r="F559" s="40">
        <v>3932.5</v>
      </c>
      <c r="G559" s="19">
        <f t="shared" si="8"/>
        <v>2367491.25</v>
      </c>
      <c r="H559" s="30" t="s">
        <v>14</v>
      </c>
      <c r="I559" s="26" t="s">
        <v>422</v>
      </c>
      <c r="J559" s="26" t="s">
        <v>3033</v>
      </c>
      <c r="K559" s="17" t="s">
        <v>377</v>
      </c>
      <c r="L559" s="30" t="s">
        <v>1824</v>
      </c>
      <c r="M559" s="26">
        <v>549</v>
      </c>
    </row>
    <row r="560" spans="1:13" x14ac:dyDescent="0.3">
      <c r="A560" s="34">
        <v>42435</v>
      </c>
      <c r="B560" s="61" t="s">
        <v>428</v>
      </c>
      <c r="C560" s="61" t="s">
        <v>22</v>
      </c>
      <c r="D560" s="36" t="s">
        <v>13</v>
      </c>
      <c r="F560" s="62">
        <v>5000</v>
      </c>
      <c r="G560" s="19">
        <f t="shared" si="8"/>
        <v>2362491.25</v>
      </c>
      <c r="H560" s="65" t="s">
        <v>267</v>
      </c>
      <c r="I560" s="17" t="s">
        <v>229</v>
      </c>
      <c r="J560" s="26" t="s">
        <v>3033</v>
      </c>
      <c r="K560" s="17" t="s">
        <v>377</v>
      </c>
      <c r="L560" s="26" t="s">
        <v>1824</v>
      </c>
      <c r="M560" s="26">
        <v>550</v>
      </c>
    </row>
    <row r="561" spans="1:13" s="30" customFormat="1" ht="13.9" x14ac:dyDescent="0.25">
      <c r="A561" s="34">
        <v>42435</v>
      </c>
      <c r="B561" s="36" t="s">
        <v>431</v>
      </c>
      <c r="C561" s="61" t="s">
        <v>22</v>
      </c>
      <c r="D561" s="31" t="s">
        <v>18</v>
      </c>
      <c r="E561" s="41"/>
      <c r="F561" s="41">
        <v>2500</v>
      </c>
      <c r="G561" s="19">
        <f t="shared" si="8"/>
        <v>2359991.25</v>
      </c>
      <c r="H561" s="36" t="s">
        <v>204</v>
      </c>
      <c r="I561" s="26" t="s">
        <v>229</v>
      </c>
      <c r="J561" s="26" t="s">
        <v>3033</v>
      </c>
      <c r="K561" s="17" t="s">
        <v>377</v>
      </c>
      <c r="L561" s="26" t="s">
        <v>1824</v>
      </c>
      <c r="M561" s="31">
        <v>551</v>
      </c>
    </row>
    <row r="562" spans="1:13" s="30" customFormat="1" ht="13.9" x14ac:dyDescent="0.25">
      <c r="A562" s="15">
        <v>42435</v>
      </c>
      <c r="B562" s="30" t="s">
        <v>3855</v>
      </c>
      <c r="C562" s="30" t="s">
        <v>35</v>
      </c>
      <c r="D562" s="36" t="s">
        <v>13</v>
      </c>
      <c r="E562" s="40"/>
      <c r="F562" s="40">
        <v>3900</v>
      </c>
      <c r="G562" s="19">
        <f t="shared" si="8"/>
        <v>2356091.25</v>
      </c>
      <c r="H562" s="30" t="s">
        <v>14</v>
      </c>
      <c r="I562" s="26" t="s">
        <v>422</v>
      </c>
      <c r="J562" s="26" t="s">
        <v>3033</v>
      </c>
      <c r="K562" s="17" t="s">
        <v>377</v>
      </c>
      <c r="L562" s="30" t="s">
        <v>1824</v>
      </c>
      <c r="M562" s="31">
        <v>552</v>
      </c>
    </row>
    <row r="563" spans="1:13" s="30" customFormat="1" x14ac:dyDescent="0.3">
      <c r="A563" s="15">
        <v>42435</v>
      </c>
      <c r="B563" s="30" t="s">
        <v>3856</v>
      </c>
      <c r="C563" s="30" t="s">
        <v>35</v>
      </c>
      <c r="D563" s="36" t="s">
        <v>13</v>
      </c>
      <c r="E563" s="40"/>
      <c r="F563" s="40">
        <f>+(7550+3500)*65%</f>
        <v>7182.5</v>
      </c>
      <c r="G563" s="19">
        <f t="shared" si="8"/>
        <v>2348908.75</v>
      </c>
      <c r="H563" s="30" t="s">
        <v>14</v>
      </c>
      <c r="I563" s="26" t="s">
        <v>422</v>
      </c>
      <c r="J563" s="26" t="s">
        <v>3033</v>
      </c>
      <c r="K563" s="17" t="s">
        <v>377</v>
      </c>
      <c r="L563" s="30" t="s">
        <v>1824</v>
      </c>
      <c r="M563" s="26">
        <v>553</v>
      </c>
    </row>
    <row r="564" spans="1:13" s="30" customFormat="1" x14ac:dyDescent="0.3">
      <c r="A564" s="15">
        <v>42435</v>
      </c>
      <c r="B564" s="30" t="s">
        <v>3857</v>
      </c>
      <c r="C564" s="30" t="s">
        <v>35</v>
      </c>
      <c r="D564" s="36" t="s">
        <v>13</v>
      </c>
      <c r="E564" s="40"/>
      <c r="F564" s="40">
        <f>+(4680+18375)*65%</f>
        <v>14985.75</v>
      </c>
      <c r="G564" s="19">
        <f t="shared" si="8"/>
        <v>2333923</v>
      </c>
      <c r="H564" s="30" t="s">
        <v>14</v>
      </c>
      <c r="I564" s="26" t="s">
        <v>422</v>
      </c>
      <c r="J564" s="26" t="s">
        <v>3033</v>
      </c>
      <c r="K564" s="17" t="s">
        <v>377</v>
      </c>
      <c r="L564" s="30" t="s">
        <v>1824</v>
      </c>
      <c r="M564" s="26">
        <v>554</v>
      </c>
    </row>
    <row r="565" spans="1:13" s="30" customFormat="1" ht="13.9" x14ac:dyDescent="0.25">
      <c r="A565" s="15">
        <v>42436</v>
      </c>
      <c r="B565" s="30" t="s">
        <v>3858</v>
      </c>
      <c r="C565" s="30" t="s">
        <v>35</v>
      </c>
      <c r="D565" s="36" t="s">
        <v>13</v>
      </c>
      <c r="E565" s="40"/>
      <c r="F565" s="40">
        <f>+(6460+1280)*65%</f>
        <v>5031</v>
      </c>
      <c r="G565" s="19">
        <f t="shared" si="8"/>
        <v>2328892</v>
      </c>
      <c r="H565" s="30" t="s">
        <v>14</v>
      </c>
      <c r="I565" s="26" t="s">
        <v>422</v>
      </c>
      <c r="J565" s="26" t="s">
        <v>3033</v>
      </c>
      <c r="K565" s="17" t="s">
        <v>377</v>
      </c>
      <c r="L565" s="30" t="s">
        <v>1824</v>
      </c>
      <c r="M565" s="26">
        <v>555</v>
      </c>
    </row>
    <row r="566" spans="1:13" s="30" customFormat="1" ht="13.9" x14ac:dyDescent="0.25">
      <c r="A566" s="15">
        <v>42436</v>
      </c>
      <c r="B566" s="30" t="s">
        <v>432</v>
      </c>
      <c r="C566" s="30" t="s">
        <v>35</v>
      </c>
      <c r="D566" s="36" t="s">
        <v>13</v>
      </c>
      <c r="E566" s="40"/>
      <c r="F566" s="40">
        <v>15817.75</v>
      </c>
      <c r="G566" s="19">
        <f t="shared" si="8"/>
        <v>2313074.25</v>
      </c>
      <c r="H566" s="30" t="s">
        <v>14</v>
      </c>
      <c r="I566" s="26" t="s">
        <v>422</v>
      </c>
      <c r="J566" s="26" t="s">
        <v>3033</v>
      </c>
      <c r="K566" s="17" t="s">
        <v>377</v>
      </c>
      <c r="M566" s="26">
        <v>556</v>
      </c>
    </row>
    <row r="567" spans="1:13" s="30" customFormat="1" ht="13.9" x14ac:dyDescent="0.25">
      <c r="A567" s="15">
        <v>42436</v>
      </c>
      <c r="B567" s="30" t="s">
        <v>432</v>
      </c>
      <c r="C567" s="30" t="s">
        <v>35</v>
      </c>
      <c r="D567" s="36" t="s">
        <v>13</v>
      </c>
      <c r="E567" s="40"/>
      <c r="F567" s="40">
        <v>650</v>
      </c>
      <c r="G567" s="19">
        <f t="shared" si="8"/>
        <v>2312424.25</v>
      </c>
      <c r="H567" s="30" t="s">
        <v>14</v>
      </c>
      <c r="I567" s="26" t="s">
        <v>422</v>
      </c>
      <c r="J567" s="26" t="s">
        <v>3033</v>
      </c>
      <c r="K567" s="17" t="s">
        <v>377</v>
      </c>
      <c r="M567" s="26">
        <v>557</v>
      </c>
    </row>
    <row r="568" spans="1:13" x14ac:dyDescent="0.3">
      <c r="A568" s="15">
        <v>42436</v>
      </c>
      <c r="B568" s="30" t="s">
        <v>421</v>
      </c>
      <c r="C568" s="30" t="s">
        <v>35</v>
      </c>
      <c r="D568" s="36" t="s">
        <v>13</v>
      </c>
      <c r="E568" s="40"/>
      <c r="F568" s="40">
        <v>5928.75</v>
      </c>
      <c r="G568" s="19">
        <f t="shared" si="8"/>
        <v>2306495.5</v>
      </c>
      <c r="H568" s="30" t="s">
        <v>14</v>
      </c>
      <c r="I568" s="26" t="s">
        <v>422</v>
      </c>
      <c r="J568" s="26" t="s">
        <v>3033</v>
      </c>
      <c r="K568" s="17" t="s">
        <v>377</v>
      </c>
      <c r="L568" s="30"/>
      <c r="M568" s="26">
        <v>558</v>
      </c>
    </row>
    <row r="569" spans="1:13" x14ac:dyDescent="0.3">
      <c r="A569" s="34">
        <v>42436</v>
      </c>
      <c r="B569" s="61" t="s">
        <v>316</v>
      </c>
      <c r="C569" s="28" t="s">
        <v>12</v>
      </c>
      <c r="D569" s="36" t="s">
        <v>13</v>
      </c>
      <c r="F569" s="62">
        <v>1000</v>
      </c>
      <c r="G569" s="19">
        <f t="shared" si="8"/>
        <v>2305495.5</v>
      </c>
      <c r="H569" s="65" t="s">
        <v>267</v>
      </c>
      <c r="I569" s="50" t="s">
        <v>531</v>
      </c>
      <c r="J569" s="26" t="s">
        <v>3033</v>
      </c>
      <c r="K569" s="17" t="s">
        <v>377</v>
      </c>
      <c r="M569" s="31">
        <v>559</v>
      </c>
    </row>
    <row r="570" spans="1:13" x14ac:dyDescent="0.3">
      <c r="A570" s="34">
        <v>42436</v>
      </c>
      <c r="B570" s="61" t="s">
        <v>433</v>
      </c>
      <c r="C570" s="28" t="s">
        <v>12</v>
      </c>
      <c r="D570" s="36" t="s">
        <v>13</v>
      </c>
      <c r="F570" s="62">
        <v>1000</v>
      </c>
      <c r="G570" s="19">
        <f t="shared" si="8"/>
        <v>2304495.5</v>
      </c>
      <c r="H570" s="65" t="s">
        <v>267</v>
      </c>
      <c r="I570" s="50" t="s">
        <v>531</v>
      </c>
      <c r="J570" s="26" t="s">
        <v>3033</v>
      </c>
      <c r="K570" s="17" t="s">
        <v>377</v>
      </c>
      <c r="M570" s="31">
        <v>560</v>
      </c>
    </row>
    <row r="571" spans="1:13" x14ac:dyDescent="0.3">
      <c r="A571" s="34">
        <v>42436</v>
      </c>
      <c r="B571" s="61" t="s">
        <v>434</v>
      </c>
      <c r="C571" s="28" t="s">
        <v>12</v>
      </c>
      <c r="D571" s="36" t="s">
        <v>13</v>
      </c>
      <c r="F571" s="62">
        <v>1000</v>
      </c>
      <c r="G571" s="19">
        <f t="shared" si="8"/>
        <v>2303495.5</v>
      </c>
      <c r="H571" s="65" t="s">
        <v>267</v>
      </c>
      <c r="I571" s="50" t="s">
        <v>531</v>
      </c>
      <c r="J571" s="26" t="s">
        <v>3033</v>
      </c>
      <c r="K571" s="17" t="s">
        <v>377</v>
      </c>
      <c r="M571" s="26">
        <v>561</v>
      </c>
    </row>
    <row r="572" spans="1:13" x14ac:dyDescent="0.3">
      <c r="A572" s="34">
        <v>42436</v>
      </c>
      <c r="B572" s="61" t="s">
        <v>435</v>
      </c>
      <c r="C572" s="28" t="s">
        <v>12</v>
      </c>
      <c r="D572" s="36" t="s">
        <v>13</v>
      </c>
      <c r="F572" s="62">
        <v>1000</v>
      </c>
      <c r="G572" s="19">
        <f t="shared" si="8"/>
        <v>2302495.5</v>
      </c>
      <c r="H572" s="65" t="s">
        <v>267</v>
      </c>
      <c r="I572" s="50" t="s">
        <v>531</v>
      </c>
      <c r="J572" s="26" t="s">
        <v>3033</v>
      </c>
      <c r="K572" s="17" t="s">
        <v>377</v>
      </c>
      <c r="M572" s="26">
        <v>562</v>
      </c>
    </row>
    <row r="573" spans="1:13" x14ac:dyDescent="0.3">
      <c r="A573" s="34">
        <v>42436</v>
      </c>
      <c r="B573" s="61" t="s">
        <v>436</v>
      </c>
      <c r="C573" s="28" t="s">
        <v>12</v>
      </c>
      <c r="D573" s="36" t="s">
        <v>13</v>
      </c>
      <c r="F573" s="62">
        <v>1000</v>
      </c>
      <c r="G573" s="19">
        <f t="shared" si="8"/>
        <v>2301495.5</v>
      </c>
      <c r="H573" s="65" t="s">
        <v>267</v>
      </c>
      <c r="I573" s="50" t="s">
        <v>531</v>
      </c>
      <c r="J573" s="26" t="s">
        <v>3033</v>
      </c>
      <c r="K573" s="17" t="s">
        <v>377</v>
      </c>
      <c r="M573" s="26">
        <v>563</v>
      </c>
    </row>
    <row r="574" spans="1:13" x14ac:dyDescent="0.3">
      <c r="A574" s="34">
        <v>42436</v>
      </c>
      <c r="B574" s="61" t="s">
        <v>437</v>
      </c>
      <c r="C574" s="28" t="s">
        <v>12</v>
      </c>
      <c r="D574" s="36" t="s">
        <v>13</v>
      </c>
      <c r="F574" s="62">
        <v>1000</v>
      </c>
      <c r="G574" s="19">
        <f t="shared" si="8"/>
        <v>2300495.5</v>
      </c>
      <c r="H574" s="65" t="s">
        <v>267</v>
      </c>
      <c r="I574" s="50" t="s">
        <v>531</v>
      </c>
      <c r="J574" s="26" t="s">
        <v>3033</v>
      </c>
      <c r="K574" s="17" t="s">
        <v>377</v>
      </c>
      <c r="M574" s="26">
        <v>564</v>
      </c>
    </row>
    <row r="575" spans="1:13" x14ac:dyDescent="0.3">
      <c r="A575" s="34">
        <v>42436</v>
      </c>
      <c r="B575" s="61" t="s">
        <v>438</v>
      </c>
      <c r="C575" s="28" t="s">
        <v>12</v>
      </c>
      <c r="D575" s="36" t="s">
        <v>13</v>
      </c>
      <c r="F575" s="62">
        <v>1000</v>
      </c>
      <c r="G575" s="19">
        <f t="shared" si="8"/>
        <v>2299495.5</v>
      </c>
      <c r="H575" s="65" t="s">
        <v>267</v>
      </c>
      <c r="I575" s="50" t="s">
        <v>531</v>
      </c>
      <c r="J575" s="26" t="s">
        <v>3033</v>
      </c>
      <c r="K575" s="17" t="s">
        <v>377</v>
      </c>
      <c r="M575" s="26">
        <v>565</v>
      </c>
    </row>
    <row r="576" spans="1:13" x14ac:dyDescent="0.3">
      <c r="A576" s="34">
        <v>42436</v>
      </c>
      <c r="B576" s="61" t="s">
        <v>426</v>
      </c>
      <c r="C576" s="28" t="s">
        <v>12</v>
      </c>
      <c r="D576" s="36" t="s">
        <v>20</v>
      </c>
      <c r="E576" s="38"/>
      <c r="F576" s="38">
        <v>2000</v>
      </c>
      <c r="G576" s="19">
        <f t="shared" si="8"/>
        <v>2297495.5</v>
      </c>
      <c r="H576" s="17" t="s">
        <v>3054</v>
      </c>
      <c r="I576" s="50" t="s">
        <v>531</v>
      </c>
      <c r="J576" s="36" t="s">
        <v>1098</v>
      </c>
      <c r="K576" s="17" t="s">
        <v>377</v>
      </c>
      <c r="L576" s="68"/>
      <c r="M576" s="26">
        <v>566</v>
      </c>
    </row>
    <row r="577" spans="1:13" x14ac:dyDescent="0.3">
      <c r="A577" s="34">
        <v>42436</v>
      </c>
      <c r="B577" s="61" t="s">
        <v>317</v>
      </c>
      <c r="C577" s="61" t="s">
        <v>22</v>
      </c>
      <c r="D577" s="36" t="s">
        <v>20</v>
      </c>
      <c r="E577" s="38"/>
      <c r="F577" s="38">
        <v>2000</v>
      </c>
      <c r="G577" s="19">
        <f t="shared" si="8"/>
        <v>2295495.5</v>
      </c>
      <c r="H577" s="17" t="s">
        <v>3054</v>
      </c>
      <c r="I577" s="50" t="s">
        <v>531</v>
      </c>
      <c r="J577" s="36" t="s">
        <v>1098</v>
      </c>
      <c r="K577" s="17" t="s">
        <v>377</v>
      </c>
      <c r="L577" s="30" t="s">
        <v>1824</v>
      </c>
      <c r="M577" s="31">
        <v>567</v>
      </c>
    </row>
    <row r="578" spans="1:13" x14ac:dyDescent="0.3">
      <c r="A578" s="34">
        <v>42436</v>
      </c>
      <c r="B578" s="61" t="s">
        <v>318</v>
      </c>
      <c r="C578" s="31" t="s">
        <v>35</v>
      </c>
      <c r="D578" s="36" t="s">
        <v>20</v>
      </c>
      <c r="E578" s="38"/>
      <c r="F578" s="38">
        <v>1000</v>
      </c>
      <c r="G578" s="19">
        <f t="shared" si="8"/>
        <v>2294495.5</v>
      </c>
      <c r="H578" s="17" t="s">
        <v>3054</v>
      </c>
      <c r="I578" s="50" t="s">
        <v>531</v>
      </c>
      <c r="J578" s="36" t="s">
        <v>1098</v>
      </c>
      <c r="K578" s="17" t="s">
        <v>377</v>
      </c>
      <c r="L578" s="68"/>
      <c r="M578" s="31">
        <v>568</v>
      </c>
    </row>
    <row r="579" spans="1:13" x14ac:dyDescent="0.3">
      <c r="A579" s="34">
        <v>42436</v>
      </c>
      <c r="B579" s="61" t="s">
        <v>401</v>
      </c>
      <c r="C579" s="28" t="s">
        <v>12</v>
      </c>
      <c r="D579" s="36" t="s">
        <v>20</v>
      </c>
      <c r="E579" s="62"/>
      <c r="F579" s="62">
        <v>1500</v>
      </c>
      <c r="G579" s="19">
        <f t="shared" si="8"/>
        <v>2292995.5</v>
      </c>
      <c r="H579" s="60" t="s">
        <v>326</v>
      </c>
      <c r="I579" s="50" t="s">
        <v>531</v>
      </c>
      <c r="J579" s="36" t="s">
        <v>1098</v>
      </c>
      <c r="K579" s="17" t="s">
        <v>377</v>
      </c>
      <c r="L579" s="68"/>
      <c r="M579" s="26">
        <v>569</v>
      </c>
    </row>
    <row r="580" spans="1:13" x14ac:dyDescent="0.3">
      <c r="A580" s="34">
        <v>42436</v>
      </c>
      <c r="B580" s="61" t="s">
        <v>439</v>
      </c>
      <c r="C580" s="28" t="s">
        <v>12</v>
      </c>
      <c r="D580" s="36" t="s">
        <v>20</v>
      </c>
      <c r="E580" s="62"/>
      <c r="F580" s="62">
        <v>150</v>
      </c>
      <c r="G580" s="19">
        <f t="shared" si="8"/>
        <v>2292845.5</v>
      </c>
      <c r="H580" s="60" t="s">
        <v>326</v>
      </c>
      <c r="I580" s="50" t="s">
        <v>531</v>
      </c>
      <c r="J580" s="36" t="s">
        <v>1098</v>
      </c>
      <c r="K580" s="17" t="s">
        <v>377</v>
      </c>
      <c r="L580" s="68"/>
      <c r="M580" s="26">
        <v>570</v>
      </c>
    </row>
    <row r="581" spans="1:13" x14ac:dyDescent="0.3">
      <c r="A581" s="34">
        <v>42436</v>
      </c>
      <c r="B581" s="61" t="s">
        <v>427</v>
      </c>
      <c r="C581" s="28" t="s">
        <v>12</v>
      </c>
      <c r="D581" s="36" t="s">
        <v>20</v>
      </c>
      <c r="E581" s="62"/>
      <c r="F581" s="62">
        <v>1500</v>
      </c>
      <c r="G581" s="19">
        <f t="shared" si="8"/>
        <v>2291345.5</v>
      </c>
      <c r="H581" s="60" t="s">
        <v>326</v>
      </c>
      <c r="I581" s="50" t="s">
        <v>531</v>
      </c>
      <c r="J581" s="36" t="s">
        <v>1098</v>
      </c>
      <c r="K581" s="17" t="s">
        <v>377</v>
      </c>
      <c r="L581" s="68"/>
      <c r="M581" s="26">
        <v>571</v>
      </c>
    </row>
    <row r="582" spans="1:13" x14ac:dyDescent="0.3">
      <c r="A582" s="34">
        <v>42436</v>
      </c>
      <c r="B582" s="61" t="s">
        <v>328</v>
      </c>
      <c r="C582" s="61" t="s">
        <v>22</v>
      </c>
      <c r="D582" s="36" t="s">
        <v>20</v>
      </c>
      <c r="E582" s="62"/>
      <c r="F582" s="62">
        <v>1000</v>
      </c>
      <c r="G582" s="19">
        <f t="shared" si="8"/>
        <v>2290345.5</v>
      </c>
      <c r="H582" s="60" t="s">
        <v>326</v>
      </c>
      <c r="I582" s="50" t="s">
        <v>531</v>
      </c>
      <c r="J582" s="36" t="s">
        <v>1098</v>
      </c>
      <c r="K582" s="17" t="s">
        <v>377</v>
      </c>
      <c r="L582" s="30" t="s">
        <v>1824</v>
      </c>
      <c r="M582" s="26">
        <v>572</v>
      </c>
    </row>
    <row r="583" spans="1:13" ht="13.9" x14ac:dyDescent="0.25">
      <c r="A583" s="34">
        <v>42436</v>
      </c>
      <c r="B583" s="66" t="s">
        <v>440</v>
      </c>
      <c r="C583" s="31" t="s">
        <v>24</v>
      </c>
      <c r="D583" s="31" t="s">
        <v>10</v>
      </c>
      <c r="F583" s="41">
        <v>1500</v>
      </c>
      <c r="G583" s="19">
        <f t="shared" si="8"/>
        <v>2288845.5</v>
      </c>
      <c r="H583" s="36" t="s">
        <v>21</v>
      </c>
      <c r="I583" s="26" t="s">
        <v>399</v>
      </c>
      <c r="J583" s="26" t="s">
        <v>3033</v>
      </c>
      <c r="K583" s="17" t="s">
        <v>377</v>
      </c>
      <c r="L583" s="30" t="s">
        <v>1824</v>
      </c>
      <c r="M583" s="26">
        <v>573</v>
      </c>
    </row>
    <row r="584" spans="1:13" ht="13.9" x14ac:dyDescent="0.25">
      <c r="A584" s="34">
        <v>42436</v>
      </c>
      <c r="B584" s="66" t="s">
        <v>441</v>
      </c>
      <c r="C584" s="28" t="s">
        <v>12</v>
      </c>
      <c r="D584" s="36" t="s">
        <v>20</v>
      </c>
      <c r="F584" s="41">
        <v>5250</v>
      </c>
      <c r="G584" s="19">
        <f t="shared" si="8"/>
        <v>2283595.5</v>
      </c>
      <c r="H584" s="36" t="s">
        <v>21</v>
      </c>
      <c r="I584" s="26" t="s">
        <v>393</v>
      </c>
      <c r="J584" s="36" t="s">
        <v>1098</v>
      </c>
      <c r="K584" s="17" t="s">
        <v>377</v>
      </c>
      <c r="M584" s="26">
        <v>574</v>
      </c>
    </row>
    <row r="585" spans="1:13" ht="13.9" x14ac:dyDescent="0.25">
      <c r="A585" s="34">
        <v>42437</v>
      </c>
      <c r="B585" s="66" t="s">
        <v>442</v>
      </c>
      <c r="C585" s="28" t="s">
        <v>12</v>
      </c>
      <c r="D585" s="36" t="s">
        <v>20</v>
      </c>
      <c r="F585" s="41">
        <v>3750</v>
      </c>
      <c r="G585" s="19">
        <f t="shared" si="8"/>
        <v>2279845.5</v>
      </c>
      <c r="H585" s="36" t="s">
        <v>21</v>
      </c>
      <c r="I585" s="26" t="s">
        <v>393</v>
      </c>
      <c r="J585" s="36" t="s">
        <v>1098</v>
      </c>
      <c r="K585" s="17" t="s">
        <v>377</v>
      </c>
      <c r="M585" s="31">
        <v>575</v>
      </c>
    </row>
    <row r="586" spans="1:13" x14ac:dyDescent="0.3">
      <c r="A586" s="34">
        <v>42437</v>
      </c>
      <c r="B586" s="61" t="s">
        <v>443</v>
      </c>
      <c r="C586" s="28" t="s">
        <v>12</v>
      </c>
      <c r="D586" s="36" t="s">
        <v>20</v>
      </c>
      <c r="E586" s="62"/>
      <c r="F586" s="62">
        <v>1500</v>
      </c>
      <c r="G586" s="19">
        <f t="shared" si="8"/>
        <v>2278345.5</v>
      </c>
      <c r="H586" s="60" t="s">
        <v>326</v>
      </c>
      <c r="I586" s="50" t="s">
        <v>531</v>
      </c>
      <c r="J586" s="36" t="s">
        <v>1098</v>
      </c>
      <c r="K586" s="17" t="s">
        <v>377</v>
      </c>
      <c r="L586" s="68"/>
      <c r="M586" s="31">
        <v>576</v>
      </c>
    </row>
    <row r="587" spans="1:13" x14ac:dyDescent="0.3">
      <c r="A587" s="34">
        <v>42437</v>
      </c>
      <c r="B587" s="61" t="s">
        <v>414</v>
      </c>
      <c r="C587" s="28" t="s">
        <v>12</v>
      </c>
      <c r="D587" s="36" t="s">
        <v>20</v>
      </c>
      <c r="E587" s="62"/>
      <c r="F587" s="62">
        <v>1000</v>
      </c>
      <c r="G587" s="19">
        <f t="shared" si="8"/>
        <v>2277345.5</v>
      </c>
      <c r="H587" s="60" t="s">
        <v>326</v>
      </c>
      <c r="I587" s="50" t="s">
        <v>531</v>
      </c>
      <c r="J587" s="36" t="s">
        <v>1098</v>
      </c>
      <c r="K587" s="17" t="s">
        <v>377</v>
      </c>
      <c r="L587" s="68"/>
      <c r="M587" s="26">
        <v>577</v>
      </c>
    </row>
    <row r="588" spans="1:13" x14ac:dyDescent="0.3">
      <c r="A588" s="34">
        <v>42437</v>
      </c>
      <c r="B588" s="61" t="s">
        <v>2540</v>
      </c>
      <c r="C588" s="28" t="s">
        <v>12</v>
      </c>
      <c r="D588" s="36" t="s">
        <v>20</v>
      </c>
      <c r="E588" s="62"/>
      <c r="F588" s="62">
        <v>1000</v>
      </c>
      <c r="G588" s="19">
        <f t="shared" si="8"/>
        <v>2276345.5</v>
      </c>
      <c r="H588" s="17" t="s">
        <v>3054</v>
      </c>
      <c r="I588" s="50" t="s">
        <v>531</v>
      </c>
      <c r="J588" s="36" t="s">
        <v>1098</v>
      </c>
      <c r="K588" s="17" t="s">
        <v>377</v>
      </c>
      <c r="L588" s="68"/>
      <c r="M588" s="26">
        <v>578</v>
      </c>
    </row>
    <row r="589" spans="1:13" x14ac:dyDescent="0.3">
      <c r="A589" s="34">
        <v>42437</v>
      </c>
      <c r="B589" s="61" t="s">
        <v>317</v>
      </c>
      <c r="C589" s="61" t="s">
        <v>22</v>
      </c>
      <c r="D589" s="36" t="s">
        <v>20</v>
      </c>
      <c r="E589" s="62"/>
      <c r="F589" s="62">
        <v>1000</v>
      </c>
      <c r="G589" s="19">
        <f t="shared" ref="G589:G652" si="9">+G588+E589-F589</f>
        <v>2275345.5</v>
      </c>
      <c r="H589" s="17" t="s">
        <v>3054</v>
      </c>
      <c r="I589" s="50" t="s">
        <v>531</v>
      </c>
      <c r="J589" s="36" t="s">
        <v>1098</v>
      </c>
      <c r="K589" s="17" t="s">
        <v>377</v>
      </c>
      <c r="L589" s="30" t="s">
        <v>1824</v>
      </c>
      <c r="M589" s="26">
        <v>579</v>
      </c>
    </row>
    <row r="590" spans="1:13" x14ac:dyDescent="0.3">
      <c r="A590" s="34">
        <v>42437</v>
      </c>
      <c r="B590" s="61" t="s">
        <v>318</v>
      </c>
      <c r="C590" s="31" t="s">
        <v>35</v>
      </c>
      <c r="D590" s="36" t="s">
        <v>20</v>
      </c>
      <c r="E590" s="62"/>
      <c r="F590" s="62">
        <v>1000</v>
      </c>
      <c r="G590" s="19">
        <f t="shared" si="9"/>
        <v>2274345.5</v>
      </c>
      <c r="H590" s="17" t="s">
        <v>3054</v>
      </c>
      <c r="I590" s="50" t="s">
        <v>531</v>
      </c>
      <c r="J590" s="36" t="s">
        <v>1098</v>
      </c>
      <c r="K590" s="17" t="s">
        <v>377</v>
      </c>
      <c r="L590" s="30" t="s">
        <v>1824</v>
      </c>
      <c r="M590" s="26">
        <v>580</v>
      </c>
    </row>
    <row r="591" spans="1:13" x14ac:dyDescent="0.3">
      <c r="A591" s="34">
        <v>42437</v>
      </c>
      <c r="B591" s="61" t="s">
        <v>414</v>
      </c>
      <c r="C591" s="28" t="s">
        <v>12</v>
      </c>
      <c r="D591" s="36" t="s">
        <v>20</v>
      </c>
      <c r="E591" s="62"/>
      <c r="F591" s="62">
        <v>1000</v>
      </c>
      <c r="G591" s="19">
        <f t="shared" si="9"/>
        <v>2273345.5</v>
      </c>
      <c r="H591" s="17" t="s">
        <v>3054</v>
      </c>
      <c r="I591" s="50" t="s">
        <v>531</v>
      </c>
      <c r="J591" s="36" t="s">
        <v>1098</v>
      </c>
      <c r="K591" s="17" t="s">
        <v>377</v>
      </c>
      <c r="L591" s="30" t="s">
        <v>1824</v>
      </c>
      <c r="M591" s="26">
        <v>581</v>
      </c>
    </row>
    <row r="592" spans="1:13" ht="13.9" x14ac:dyDescent="0.25">
      <c r="A592" s="34">
        <v>42437</v>
      </c>
      <c r="B592" s="36" t="s">
        <v>444</v>
      </c>
      <c r="C592" s="26" t="s">
        <v>9</v>
      </c>
      <c r="D592" s="28" t="s">
        <v>10</v>
      </c>
      <c r="F592" s="41">
        <v>2378</v>
      </c>
      <c r="G592" s="19">
        <f t="shared" si="9"/>
        <v>2270967.5</v>
      </c>
      <c r="H592" s="36" t="s">
        <v>11</v>
      </c>
      <c r="I592" s="26" t="s">
        <v>430</v>
      </c>
      <c r="J592" s="26" t="s">
        <v>3033</v>
      </c>
      <c r="K592" s="17" t="s">
        <v>377</v>
      </c>
      <c r="M592" s="26">
        <v>582</v>
      </c>
    </row>
    <row r="593" spans="1:13" ht="13.9" x14ac:dyDescent="0.25">
      <c r="A593" s="34">
        <v>42437</v>
      </c>
      <c r="B593" s="61" t="s">
        <v>445</v>
      </c>
      <c r="C593" s="37" t="s">
        <v>411</v>
      </c>
      <c r="D593" s="28" t="s">
        <v>10</v>
      </c>
      <c r="F593" s="62">
        <v>1150000</v>
      </c>
      <c r="G593" s="19">
        <f t="shared" si="9"/>
        <v>1120967.5</v>
      </c>
      <c r="H593" s="65" t="s">
        <v>267</v>
      </c>
      <c r="I593" s="17" t="s">
        <v>229</v>
      </c>
      <c r="J593" s="26" t="s">
        <v>3033</v>
      </c>
      <c r="K593" s="17" t="s">
        <v>377</v>
      </c>
      <c r="M593" s="31">
        <v>583</v>
      </c>
    </row>
    <row r="594" spans="1:13" ht="13.9" x14ac:dyDescent="0.25">
      <c r="A594" s="34">
        <v>42437</v>
      </c>
      <c r="B594" s="61" t="s">
        <v>446</v>
      </c>
      <c r="C594" s="27" t="s">
        <v>36</v>
      </c>
      <c r="D594" s="28" t="s">
        <v>10</v>
      </c>
      <c r="F594" s="62">
        <v>600000</v>
      </c>
      <c r="G594" s="19">
        <f t="shared" si="9"/>
        <v>520967.5</v>
      </c>
      <c r="H594" s="65" t="s">
        <v>267</v>
      </c>
      <c r="I594" s="17" t="s">
        <v>229</v>
      </c>
      <c r="J594" s="26" t="s">
        <v>3033</v>
      </c>
      <c r="K594" s="17" t="s">
        <v>377</v>
      </c>
      <c r="M594" s="31">
        <v>584</v>
      </c>
    </row>
    <row r="595" spans="1:13" ht="13.9" x14ac:dyDescent="0.25">
      <c r="A595" s="34">
        <v>42437</v>
      </c>
      <c r="B595" s="61" t="s">
        <v>3859</v>
      </c>
      <c r="C595" s="31" t="s">
        <v>24</v>
      </c>
      <c r="D595" s="31" t="s">
        <v>10</v>
      </c>
      <c r="F595" s="62">
        <v>3500</v>
      </c>
      <c r="G595" s="19">
        <f t="shared" si="9"/>
        <v>517467.5</v>
      </c>
      <c r="H595" s="65" t="s">
        <v>267</v>
      </c>
      <c r="I595" s="17" t="s">
        <v>229</v>
      </c>
      <c r="J595" s="26" t="s">
        <v>3033</v>
      </c>
      <c r="K595" s="17" t="s">
        <v>377</v>
      </c>
      <c r="M595" s="26">
        <v>585</v>
      </c>
    </row>
    <row r="596" spans="1:13" x14ac:dyDescent="0.3">
      <c r="A596" s="34">
        <v>42437</v>
      </c>
      <c r="B596" s="61" t="s">
        <v>447</v>
      </c>
      <c r="C596" s="28" t="s">
        <v>12</v>
      </c>
      <c r="D596" s="36" t="s">
        <v>13</v>
      </c>
      <c r="F596" s="62">
        <v>2000</v>
      </c>
      <c r="G596" s="19">
        <f t="shared" si="9"/>
        <v>515467.5</v>
      </c>
      <c r="H596" s="65" t="s">
        <v>267</v>
      </c>
      <c r="I596" s="50" t="s">
        <v>531</v>
      </c>
      <c r="J596" s="26" t="s">
        <v>3033</v>
      </c>
      <c r="K596" s="17" t="s">
        <v>377</v>
      </c>
      <c r="M596" s="26">
        <v>586</v>
      </c>
    </row>
    <row r="597" spans="1:13" x14ac:dyDescent="0.3">
      <c r="A597" s="34">
        <v>42437</v>
      </c>
      <c r="B597" s="61" t="s">
        <v>448</v>
      </c>
      <c r="C597" s="28" t="s">
        <v>12</v>
      </c>
      <c r="D597" s="36" t="s">
        <v>13</v>
      </c>
      <c r="F597" s="62">
        <v>1000</v>
      </c>
      <c r="G597" s="19">
        <f t="shared" si="9"/>
        <v>514467.5</v>
      </c>
      <c r="H597" s="65" t="s">
        <v>267</v>
      </c>
      <c r="I597" s="50" t="s">
        <v>531</v>
      </c>
      <c r="J597" s="26" t="s">
        <v>3033</v>
      </c>
      <c r="K597" s="17" t="s">
        <v>377</v>
      </c>
      <c r="M597" s="26">
        <v>587</v>
      </c>
    </row>
    <row r="598" spans="1:13" x14ac:dyDescent="0.3">
      <c r="A598" s="34">
        <v>42437</v>
      </c>
      <c r="B598" s="61" t="s">
        <v>449</v>
      </c>
      <c r="C598" s="28" t="s">
        <v>12</v>
      </c>
      <c r="D598" s="36" t="s">
        <v>13</v>
      </c>
      <c r="F598" s="62">
        <v>700</v>
      </c>
      <c r="G598" s="19">
        <f t="shared" si="9"/>
        <v>513767.5</v>
      </c>
      <c r="H598" s="65" t="s">
        <v>267</v>
      </c>
      <c r="I598" s="50" t="s">
        <v>531</v>
      </c>
      <c r="J598" s="26" t="s">
        <v>3033</v>
      </c>
      <c r="K598" s="17" t="s">
        <v>377</v>
      </c>
      <c r="M598" s="26">
        <v>588</v>
      </c>
    </row>
    <row r="599" spans="1:13" x14ac:dyDescent="0.3">
      <c r="A599" s="34">
        <v>42437</v>
      </c>
      <c r="B599" s="61" t="s">
        <v>450</v>
      </c>
      <c r="C599" s="28" t="s">
        <v>12</v>
      </c>
      <c r="D599" s="36" t="s">
        <v>13</v>
      </c>
      <c r="F599" s="62">
        <v>1000</v>
      </c>
      <c r="G599" s="19">
        <f t="shared" si="9"/>
        <v>512767.5</v>
      </c>
      <c r="H599" s="65" t="s">
        <v>267</v>
      </c>
      <c r="I599" s="50" t="s">
        <v>531</v>
      </c>
      <c r="J599" s="26" t="s">
        <v>3033</v>
      </c>
      <c r="K599" s="17" t="s">
        <v>377</v>
      </c>
      <c r="M599" s="26">
        <v>589</v>
      </c>
    </row>
    <row r="600" spans="1:13" x14ac:dyDescent="0.3">
      <c r="A600" s="34">
        <v>42437</v>
      </c>
      <c r="B600" s="61" t="s">
        <v>451</v>
      </c>
      <c r="C600" s="28" t="s">
        <v>12</v>
      </c>
      <c r="D600" s="36" t="s">
        <v>13</v>
      </c>
      <c r="F600" s="62">
        <v>2000</v>
      </c>
      <c r="G600" s="19">
        <f t="shared" si="9"/>
        <v>510767.5</v>
      </c>
      <c r="H600" s="65" t="s">
        <v>267</v>
      </c>
      <c r="I600" s="50" t="s">
        <v>531</v>
      </c>
      <c r="J600" s="26" t="s">
        <v>3033</v>
      </c>
      <c r="K600" s="17" t="s">
        <v>377</v>
      </c>
      <c r="M600" s="26">
        <v>590</v>
      </c>
    </row>
    <row r="601" spans="1:13" ht="13.9" x14ac:dyDescent="0.25">
      <c r="A601" s="34">
        <v>42437</v>
      </c>
      <c r="B601" s="61" t="s">
        <v>299</v>
      </c>
      <c r="C601" s="61" t="s">
        <v>22</v>
      </c>
      <c r="D601" s="36" t="s">
        <v>13</v>
      </c>
      <c r="F601" s="62">
        <v>5000</v>
      </c>
      <c r="G601" s="19">
        <f t="shared" si="9"/>
        <v>505767.5</v>
      </c>
      <c r="H601" s="65" t="s">
        <v>267</v>
      </c>
      <c r="I601" s="17" t="s">
        <v>229</v>
      </c>
      <c r="J601" s="26" t="s">
        <v>3033</v>
      </c>
      <c r="K601" s="17" t="s">
        <v>377</v>
      </c>
      <c r="L601" s="26" t="s">
        <v>1824</v>
      </c>
      <c r="M601" s="31">
        <v>591</v>
      </c>
    </row>
    <row r="602" spans="1:13" x14ac:dyDescent="0.3">
      <c r="A602" s="34">
        <v>42437</v>
      </c>
      <c r="B602" s="36" t="s">
        <v>452</v>
      </c>
      <c r="C602" s="28" t="s">
        <v>12</v>
      </c>
      <c r="D602" s="31" t="s">
        <v>18</v>
      </c>
      <c r="F602" s="41">
        <v>1000</v>
      </c>
      <c r="G602" s="19">
        <f t="shared" si="9"/>
        <v>504767.5</v>
      </c>
      <c r="H602" s="31" t="s">
        <v>23</v>
      </c>
      <c r="I602" s="26" t="s">
        <v>397</v>
      </c>
      <c r="J602" s="26" t="s">
        <v>3033</v>
      </c>
      <c r="K602" s="17" t="s">
        <v>377</v>
      </c>
      <c r="M602" s="31">
        <v>592</v>
      </c>
    </row>
    <row r="603" spans="1:13" x14ac:dyDescent="0.3">
      <c r="A603" s="34">
        <v>42438</v>
      </c>
      <c r="B603" s="36" t="s">
        <v>453</v>
      </c>
      <c r="C603" s="31" t="s">
        <v>24</v>
      </c>
      <c r="D603" s="31" t="s">
        <v>10</v>
      </c>
      <c r="F603" s="41">
        <v>2400</v>
      </c>
      <c r="G603" s="19">
        <f t="shared" si="9"/>
        <v>502367.5</v>
      </c>
      <c r="H603" s="31" t="s">
        <v>23</v>
      </c>
      <c r="I603" s="26" t="s">
        <v>454</v>
      </c>
      <c r="J603" s="26" t="s">
        <v>3033</v>
      </c>
      <c r="K603" s="17" t="s">
        <v>377</v>
      </c>
      <c r="M603" s="26">
        <v>593</v>
      </c>
    </row>
    <row r="604" spans="1:13" x14ac:dyDescent="0.3">
      <c r="A604" s="34">
        <v>42438</v>
      </c>
      <c r="B604" s="61" t="s">
        <v>455</v>
      </c>
      <c r="C604" s="28" t="s">
        <v>12</v>
      </c>
      <c r="D604" s="36" t="s">
        <v>13</v>
      </c>
      <c r="F604" s="62">
        <v>2000</v>
      </c>
      <c r="G604" s="19">
        <f t="shared" si="9"/>
        <v>500367.5</v>
      </c>
      <c r="H604" s="65" t="s">
        <v>267</v>
      </c>
      <c r="I604" s="50" t="s">
        <v>531</v>
      </c>
      <c r="J604" s="26" t="s">
        <v>3033</v>
      </c>
      <c r="K604" s="17" t="s">
        <v>377</v>
      </c>
      <c r="M604" s="26">
        <v>594</v>
      </c>
    </row>
    <row r="605" spans="1:13" ht="13.9" x14ac:dyDescent="0.25">
      <c r="A605" s="34">
        <v>42438</v>
      </c>
      <c r="B605" s="61" t="s">
        <v>299</v>
      </c>
      <c r="C605" s="61" t="s">
        <v>22</v>
      </c>
      <c r="D605" s="36" t="s">
        <v>13</v>
      </c>
      <c r="F605" s="62">
        <v>10000</v>
      </c>
      <c r="G605" s="19">
        <f t="shared" si="9"/>
        <v>490367.5</v>
      </c>
      <c r="H605" s="65" t="s">
        <v>267</v>
      </c>
      <c r="I605" s="17" t="s">
        <v>229</v>
      </c>
      <c r="J605" s="26" t="s">
        <v>3033</v>
      </c>
      <c r="K605" s="17" t="s">
        <v>377</v>
      </c>
      <c r="L605" s="26" t="s">
        <v>1824</v>
      </c>
      <c r="M605" s="26">
        <v>595</v>
      </c>
    </row>
    <row r="606" spans="1:13" x14ac:dyDescent="0.3">
      <c r="A606" s="34">
        <v>42438</v>
      </c>
      <c r="B606" s="61" t="s">
        <v>456</v>
      </c>
      <c r="C606" s="28" t="s">
        <v>12</v>
      </c>
      <c r="D606" s="36" t="s">
        <v>13</v>
      </c>
      <c r="F606" s="62">
        <v>1000</v>
      </c>
      <c r="G606" s="19">
        <f t="shared" si="9"/>
        <v>489367.5</v>
      </c>
      <c r="H606" s="65" t="s">
        <v>267</v>
      </c>
      <c r="I606" s="50" t="s">
        <v>531</v>
      </c>
      <c r="J606" s="26" t="s">
        <v>3033</v>
      </c>
      <c r="K606" s="17" t="s">
        <v>377</v>
      </c>
      <c r="M606" s="26">
        <v>596</v>
      </c>
    </row>
    <row r="607" spans="1:13" x14ac:dyDescent="0.3">
      <c r="A607" s="34">
        <v>42438</v>
      </c>
      <c r="B607" s="61" t="s">
        <v>457</v>
      </c>
      <c r="C607" s="28" t="s">
        <v>12</v>
      </c>
      <c r="D607" s="36" t="s">
        <v>13</v>
      </c>
      <c r="F607" s="62">
        <v>1000</v>
      </c>
      <c r="G607" s="19">
        <f t="shared" si="9"/>
        <v>488367.5</v>
      </c>
      <c r="H607" s="65" t="s">
        <v>267</v>
      </c>
      <c r="I607" s="50" t="s">
        <v>531</v>
      </c>
      <c r="J607" s="26" t="s">
        <v>3033</v>
      </c>
      <c r="K607" s="17" t="s">
        <v>377</v>
      </c>
      <c r="M607" s="26">
        <v>597</v>
      </c>
    </row>
    <row r="608" spans="1:13" x14ac:dyDescent="0.3">
      <c r="A608" s="34">
        <v>42438</v>
      </c>
      <c r="B608" s="61" t="s">
        <v>458</v>
      </c>
      <c r="C608" s="28" t="s">
        <v>12</v>
      </c>
      <c r="D608" s="36" t="s">
        <v>13</v>
      </c>
      <c r="F608" s="62">
        <v>700</v>
      </c>
      <c r="G608" s="19">
        <f t="shared" si="9"/>
        <v>487667.5</v>
      </c>
      <c r="H608" s="65" t="s">
        <v>267</v>
      </c>
      <c r="I608" s="50" t="s">
        <v>531</v>
      </c>
      <c r="J608" s="26" t="s">
        <v>3033</v>
      </c>
      <c r="K608" s="17" t="s">
        <v>377</v>
      </c>
      <c r="M608" s="26">
        <v>598</v>
      </c>
    </row>
    <row r="609" spans="1:13" x14ac:dyDescent="0.3">
      <c r="A609" s="34">
        <v>42438</v>
      </c>
      <c r="B609" s="61" t="s">
        <v>459</v>
      </c>
      <c r="C609" s="27" t="s">
        <v>1786</v>
      </c>
      <c r="D609" s="36" t="s">
        <v>13</v>
      </c>
      <c r="F609" s="62">
        <v>25000</v>
      </c>
      <c r="G609" s="19">
        <f t="shared" si="9"/>
        <v>462667.5</v>
      </c>
      <c r="H609" s="65" t="s">
        <v>267</v>
      </c>
      <c r="I609" s="17" t="s">
        <v>268</v>
      </c>
      <c r="J609" s="26" t="s">
        <v>3033</v>
      </c>
      <c r="K609" s="17" t="s">
        <v>377</v>
      </c>
      <c r="M609" s="31">
        <v>599</v>
      </c>
    </row>
    <row r="610" spans="1:13" x14ac:dyDescent="0.3">
      <c r="A610" s="34">
        <v>42438</v>
      </c>
      <c r="B610" s="61" t="s">
        <v>426</v>
      </c>
      <c r="C610" s="28" t="s">
        <v>12</v>
      </c>
      <c r="D610" s="36" t="s">
        <v>20</v>
      </c>
      <c r="E610" s="62"/>
      <c r="F610" s="62">
        <v>2000</v>
      </c>
      <c r="G610" s="19">
        <f t="shared" si="9"/>
        <v>460667.5</v>
      </c>
      <c r="H610" s="17" t="s">
        <v>3054</v>
      </c>
      <c r="I610" s="50" t="s">
        <v>531</v>
      </c>
      <c r="J610" s="36" t="s">
        <v>1098</v>
      </c>
      <c r="K610" s="17" t="s">
        <v>377</v>
      </c>
      <c r="L610" s="26" t="s">
        <v>1824</v>
      </c>
      <c r="M610" s="31">
        <v>600</v>
      </c>
    </row>
    <row r="611" spans="1:13" x14ac:dyDescent="0.3">
      <c r="A611" s="34">
        <v>42438</v>
      </c>
      <c r="B611" s="61" t="s">
        <v>317</v>
      </c>
      <c r="C611" s="61" t="s">
        <v>22</v>
      </c>
      <c r="D611" s="36" t="s">
        <v>20</v>
      </c>
      <c r="E611" s="62"/>
      <c r="F611" s="62">
        <v>1000</v>
      </c>
      <c r="G611" s="19">
        <f t="shared" si="9"/>
        <v>459667.5</v>
      </c>
      <c r="H611" s="17" t="s">
        <v>3054</v>
      </c>
      <c r="I611" s="50" t="s">
        <v>531</v>
      </c>
      <c r="J611" s="36" t="s">
        <v>1098</v>
      </c>
      <c r="K611" s="17" t="s">
        <v>377</v>
      </c>
      <c r="L611" s="26" t="s">
        <v>1824</v>
      </c>
      <c r="M611" s="26">
        <v>601</v>
      </c>
    </row>
    <row r="612" spans="1:13" x14ac:dyDescent="0.3">
      <c r="A612" s="34">
        <v>42438</v>
      </c>
      <c r="B612" s="61" t="s">
        <v>318</v>
      </c>
      <c r="C612" s="31" t="s">
        <v>35</v>
      </c>
      <c r="D612" s="36" t="s">
        <v>20</v>
      </c>
      <c r="E612" s="62"/>
      <c r="F612" s="62">
        <v>1000</v>
      </c>
      <c r="G612" s="19">
        <f t="shared" si="9"/>
        <v>458667.5</v>
      </c>
      <c r="H612" s="17" t="s">
        <v>3054</v>
      </c>
      <c r="I612" s="50" t="s">
        <v>531</v>
      </c>
      <c r="J612" s="36" t="s">
        <v>1098</v>
      </c>
      <c r="K612" s="17" t="s">
        <v>377</v>
      </c>
      <c r="L612" s="26" t="s">
        <v>1824</v>
      </c>
      <c r="M612" s="26">
        <v>602</v>
      </c>
    </row>
    <row r="613" spans="1:13" x14ac:dyDescent="0.3">
      <c r="A613" s="34">
        <v>42438</v>
      </c>
      <c r="B613" s="61" t="s">
        <v>414</v>
      </c>
      <c r="C613" s="28" t="s">
        <v>12</v>
      </c>
      <c r="D613" s="36" t="s">
        <v>20</v>
      </c>
      <c r="E613" s="62"/>
      <c r="F613" s="62">
        <v>2000</v>
      </c>
      <c r="G613" s="19">
        <f t="shared" si="9"/>
        <v>456667.5</v>
      </c>
      <c r="H613" s="17" t="s">
        <v>3054</v>
      </c>
      <c r="I613" s="50" t="s">
        <v>531</v>
      </c>
      <c r="J613" s="36" t="s">
        <v>1098</v>
      </c>
      <c r="K613" s="17" t="s">
        <v>377</v>
      </c>
      <c r="L613" s="26" t="s">
        <v>1824</v>
      </c>
      <c r="M613" s="26">
        <v>603</v>
      </c>
    </row>
    <row r="614" spans="1:13" x14ac:dyDescent="0.3">
      <c r="A614" s="34">
        <v>42438</v>
      </c>
      <c r="B614" s="61" t="s">
        <v>443</v>
      </c>
      <c r="C614" s="28" t="s">
        <v>12</v>
      </c>
      <c r="D614" s="36" t="s">
        <v>20</v>
      </c>
      <c r="E614" s="62"/>
      <c r="F614" s="62">
        <v>1000</v>
      </c>
      <c r="G614" s="19">
        <f t="shared" si="9"/>
        <v>455667.5</v>
      </c>
      <c r="H614" s="60" t="s">
        <v>326</v>
      </c>
      <c r="I614" s="50" t="s">
        <v>531</v>
      </c>
      <c r="J614" s="36" t="s">
        <v>1098</v>
      </c>
      <c r="K614" s="17" t="s">
        <v>377</v>
      </c>
      <c r="L614" s="68"/>
      <c r="M614" s="26">
        <v>604</v>
      </c>
    </row>
    <row r="615" spans="1:13" x14ac:dyDescent="0.3">
      <c r="A615" s="34">
        <v>42438</v>
      </c>
      <c r="B615" s="61" t="s">
        <v>460</v>
      </c>
      <c r="C615" s="28" t="s">
        <v>12</v>
      </c>
      <c r="D615" s="36" t="s">
        <v>20</v>
      </c>
      <c r="E615" s="62"/>
      <c r="F615" s="62">
        <v>1500</v>
      </c>
      <c r="G615" s="19">
        <f t="shared" si="9"/>
        <v>454167.5</v>
      </c>
      <c r="H615" s="60" t="s">
        <v>326</v>
      </c>
      <c r="I615" s="50" t="s">
        <v>531</v>
      </c>
      <c r="J615" s="36" t="s">
        <v>1098</v>
      </c>
      <c r="K615" s="17" t="s">
        <v>377</v>
      </c>
      <c r="L615" s="68"/>
      <c r="M615" s="26">
        <v>605</v>
      </c>
    </row>
    <row r="616" spans="1:13" x14ac:dyDescent="0.3">
      <c r="A616" s="34">
        <v>42438</v>
      </c>
      <c r="B616" s="61" t="s">
        <v>414</v>
      </c>
      <c r="C616" s="28" t="s">
        <v>12</v>
      </c>
      <c r="D616" s="36" t="s">
        <v>20</v>
      </c>
      <c r="E616" s="62"/>
      <c r="F616" s="62">
        <v>300</v>
      </c>
      <c r="G616" s="19">
        <f t="shared" si="9"/>
        <v>453867.5</v>
      </c>
      <c r="H616" s="60" t="s">
        <v>326</v>
      </c>
      <c r="I616" s="50" t="s">
        <v>531</v>
      </c>
      <c r="J616" s="36" t="s">
        <v>1098</v>
      </c>
      <c r="K616" s="17" t="s">
        <v>377</v>
      </c>
      <c r="L616" s="69"/>
      <c r="M616" s="26">
        <v>606</v>
      </c>
    </row>
    <row r="617" spans="1:13" x14ac:dyDescent="0.3">
      <c r="A617" s="34">
        <v>42438</v>
      </c>
      <c r="B617" s="61" t="s">
        <v>443</v>
      </c>
      <c r="C617" s="28" t="s">
        <v>12</v>
      </c>
      <c r="D617" s="36" t="s">
        <v>20</v>
      </c>
      <c r="E617" s="62"/>
      <c r="F617" s="62">
        <v>1000</v>
      </c>
      <c r="G617" s="19">
        <f t="shared" si="9"/>
        <v>452867.5</v>
      </c>
      <c r="H617" s="60" t="s">
        <v>326</v>
      </c>
      <c r="I617" s="50" t="s">
        <v>531</v>
      </c>
      <c r="J617" s="36" t="s">
        <v>1098</v>
      </c>
      <c r="K617" s="17" t="s">
        <v>377</v>
      </c>
      <c r="L617" s="69"/>
      <c r="M617" s="31">
        <v>607</v>
      </c>
    </row>
    <row r="618" spans="1:13" x14ac:dyDescent="0.3">
      <c r="A618" s="34">
        <v>42438</v>
      </c>
      <c r="B618" s="61" t="s">
        <v>414</v>
      </c>
      <c r="C618" s="28" t="s">
        <v>12</v>
      </c>
      <c r="D618" s="36" t="s">
        <v>20</v>
      </c>
      <c r="E618" s="62"/>
      <c r="F618" s="62">
        <v>1000</v>
      </c>
      <c r="G618" s="19">
        <f t="shared" si="9"/>
        <v>451867.5</v>
      </c>
      <c r="H618" s="60" t="s">
        <v>326</v>
      </c>
      <c r="I618" s="50" t="s">
        <v>531</v>
      </c>
      <c r="J618" s="36" t="s">
        <v>1098</v>
      </c>
      <c r="K618" s="17" t="s">
        <v>377</v>
      </c>
      <c r="L618" s="69"/>
      <c r="M618" s="31">
        <v>608</v>
      </c>
    </row>
    <row r="619" spans="1:13" ht="13.9" x14ac:dyDescent="0.25">
      <c r="A619" s="34">
        <v>42438</v>
      </c>
      <c r="B619" s="66" t="s">
        <v>461</v>
      </c>
      <c r="C619" s="28" t="s">
        <v>12</v>
      </c>
      <c r="D619" s="36" t="s">
        <v>20</v>
      </c>
      <c r="F619" s="41">
        <v>3000</v>
      </c>
      <c r="G619" s="19">
        <f t="shared" si="9"/>
        <v>448867.5</v>
      </c>
      <c r="H619" s="36" t="s">
        <v>21</v>
      </c>
      <c r="I619" s="26" t="s">
        <v>393</v>
      </c>
      <c r="J619" s="36" t="s">
        <v>1098</v>
      </c>
      <c r="K619" s="17" t="s">
        <v>377</v>
      </c>
      <c r="M619" s="26">
        <v>609</v>
      </c>
    </row>
    <row r="620" spans="1:13" ht="13.9" x14ac:dyDescent="0.25">
      <c r="A620" s="34">
        <v>42438</v>
      </c>
      <c r="B620" s="66" t="s">
        <v>462</v>
      </c>
      <c r="C620" s="31" t="s">
        <v>24</v>
      </c>
      <c r="D620" s="31" t="s">
        <v>10</v>
      </c>
      <c r="F620" s="41">
        <v>5250</v>
      </c>
      <c r="G620" s="19">
        <f t="shared" si="9"/>
        <v>443617.5</v>
      </c>
      <c r="H620" s="36" t="s">
        <v>21</v>
      </c>
      <c r="I620" s="26" t="s">
        <v>399</v>
      </c>
      <c r="J620" s="26" t="s">
        <v>3033</v>
      </c>
      <c r="K620" s="17" t="s">
        <v>377</v>
      </c>
      <c r="M620" s="26">
        <v>610</v>
      </c>
    </row>
    <row r="621" spans="1:13" ht="13.9" x14ac:dyDescent="0.25">
      <c r="A621" s="34">
        <v>42439</v>
      </c>
      <c r="B621" s="66" t="s">
        <v>463</v>
      </c>
      <c r="C621" s="28" t="s">
        <v>12</v>
      </c>
      <c r="D621" s="36" t="s">
        <v>20</v>
      </c>
      <c r="F621" s="41">
        <v>2500</v>
      </c>
      <c r="G621" s="19">
        <f t="shared" si="9"/>
        <v>441117.5</v>
      </c>
      <c r="H621" s="36" t="s">
        <v>21</v>
      </c>
      <c r="I621" s="26" t="s">
        <v>393</v>
      </c>
      <c r="J621" s="36" t="s">
        <v>1098</v>
      </c>
      <c r="K621" s="17" t="s">
        <v>377</v>
      </c>
      <c r="M621" s="26">
        <v>611</v>
      </c>
    </row>
    <row r="622" spans="1:13" x14ac:dyDescent="0.3">
      <c r="A622" s="34">
        <v>42439</v>
      </c>
      <c r="B622" s="61" t="s">
        <v>464</v>
      </c>
      <c r="C622" s="28" t="s">
        <v>12</v>
      </c>
      <c r="D622" s="36" t="s">
        <v>20</v>
      </c>
      <c r="E622" s="62"/>
      <c r="F622" s="62">
        <v>150</v>
      </c>
      <c r="G622" s="19">
        <f t="shared" si="9"/>
        <v>440967.5</v>
      </c>
      <c r="H622" s="60" t="s">
        <v>326</v>
      </c>
      <c r="I622" s="50" t="s">
        <v>531</v>
      </c>
      <c r="J622" s="36" t="s">
        <v>1098</v>
      </c>
      <c r="K622" s="17" t="s">
        <v>377</v>
      </c>
      <c r="L622" s="69"/>
      <c r="M622" s="26">
        <v>612</v>
      </c>
    </row>
    <row r="623" spans="1:13" x14ac:dyDescent="0.3">
      <c r="A623" s="34">
        <v>42439</v>
      </c>
      <c r="B623" s="61" t="s">
        <v>465</v>
      </c>
      <c r="C623" s="28" t="s">
        <v>12</v>
      </c>
      <c r="D623" s="36" t="s">
        <v>20</v>
      </c>
      <c r="E623" s="62"/>
      <c r="F623" s="62">
        <v>150</v>
      </c>
      <c r="G623" s="19">
        <f t="shared" si="9"/>
        <v>440817.5</v>
      </c>
      <c r="H623" s="60" t="s">
        <v>326</v>
      </c>
      <c r="I623" s="50" t="s">
        <v>531</v>
      </c>
      <c r="J623" s="36" t="s">
        <v>1098</v>
      </c>
      <c r="K623" s="17" t="s">
        <v>377</v>
      </c>
      <c r="L623" s="69"/>
      <c r="M623" s="26">
        <v>613</v>
      </c>
    </row>
    <row r="624" spans="1:13" x14ac:dyDescent="0.3">
      <c r="A624" s="34">
        <v>42439</v>
      </c>
      <c r="B624" s="61" t="s">
        <v>466</v>
      </c>
      <c r="C624" s="28" t="s">
        <v>12</v>
      </c>
      <c r="D624" s="36" t="s">
        <v>20</v>
      </c>
      <c r="E624" s="70"/>
      <c r="F624" s="62">
        <v>1000</v>
      </c>
      <c r="G624" s="19">
        <f t="shared" si="9"/>
        <v>439817.5</v>
      </c>
      <c r="H624" s="60" t="s">
        <v>326</v>
      </c>
      <c r="I624" s="50" t="s">
        <v>531</v>
      </c>
      <c r="J624" s="36" t="s">
        <v>1098</v>
      </c>
      <c r="K624" s="17" t="s">
        <v>377</v>
      </c>
      <c r="M624" s="26">
        <v>614</v>
      </c>
    </row>
    <row r="625" spans="1:13" x14ac:dyDescent="0.3">
      <c r="A625" s="34">
        <v>42439</v>
      </c>
      <c r="B625" s="61" t="s">
        <v>414</v>
      </c>
      <c r="C625" s="28" t="s">
        <v>12</v>
      </c>
      <c r="D625" s="36" t="s">
        <v>20</v>
      </c>
      <c r="E625" s="70"/>
      <c r="F625" s="70">
        <v>1000</v>
      </c>
      <c r="G625" s="19">
        <f t="shared" si="9"/>
        <v>438817.5</v>
      </c>
      <c r="H625" s="60" t="s">
        <v>326</v>
      </c>
      <c r="I625" s="50" t="s">
        <v>531</v>
      </c>
      <c r="J625" s="36" t="s">
        <v>1098</v>
      </c>
      <c r="K625" s="17" t="s">
        <v>377</v>
      </c>
      <c r="M625" s="31">
        <v>615</v>
      </c>
    </row>
    <row r="626" spans="1:13" x14ac:dyDescent="0.3">
      <c r="A626" s="34">
        <v>42439</v>
      </c>
      <c r="B626" s="61" t="s">
        <v>467</v>
      </c>
      <c r="C626" s="27" t="s">
        <v>36</v>
      </c>
      <c r="D626" s="28" t="s">
        <v>10</v>
      </c>
      <c r="E626" s="70"/>
      <c r="F626" s="70">
        <v>3000</v>
      </c>
      <c r="G626" s="19">
        <f t="shared" si="9"/>
        <v>435817.5</v>
      </c>
      <c r="H626" s="17" t="s">
        <v>3054</v>
      </c>
      <c r="I626" s="50" t="s">
        <v>531</v>
      </c>
      <c r="J626" s="36" t="s">
        <v>1098</v>
      </c>
      <c r="K626" s="17" t="s">
        <v>377</v>
      </c>
      <c r="M626" s="31">
        <v>616</v>
      </c>
    </row>
    <row r="627" spans="1:13" x14ac:dyDescent="0.3">
      <c r="A627" s="34">
        <v>42439</v>
      </c>
      <c r="B627" s="61" t="s">
        <v>455</v>
      </c>
      <c r="C627" s="28" t="s">
        <v>12</v>
      </c>
      <c r="D627" s="36" t="s">
        <v>13</v>
      </c>
      <c r="F627" s="62">
        <v>2000</v>
      </c>
      <c r="G627" s="19">
        <f t="shared" si="9"/>
        <v>433817.5</v>
      </c>
      <c r="H627" s="65" t="s">
        <v>267</v>
      </c>
      <c r="I627" s="50" t="s">
        <v>531</v>
      </c>
      <c r="J627" s="26" t="s">
        <v>3033</v>
      </c>
      <c r="K627" s="17" t="s">
        <v>377</v>
      </c>
      <c r="M627" s="26">
        <v>617</v>
      </c>
    </row>
    <row r="628" spans="1:13" x14ac:dyDescent="0.3">
      <c r="A628" s="34">
        <v>42439</v>
      </c>
      <c r="B628" s="36" t="s">
        <v>468</v>
      </c>
      <c r="C628" s="28" t="s">
        <v>12</v>
      </c>
      <c r="D628" s="31" t="s">
        <v>18</v>
      </c>
      <c r="F628" s="41">
        <v>2000</v>
      </c>
      <c r="G628" s="19">
        <f t="shared" si="9"/>
        <v>431817.5</v>
      </c>
      <c r="H628" s="31" t="s">
        <v>23</v>
      </c>
      <c r="I628" s="26" t="s">
        <v>397</v>
      </c>
      <c r="J628" s="26" t="s">
        <v>3033</v>
      </c>
      <c r="K628" s="17" t="s">
        <v>377</v>
      </c>
      <c r="M628" s="26">
        <v>618</v>
      </c>
    </row>
    <row r="629" spans="1:13" x14ac:dyDescent="0.3">
      <c r="A629" s="34">
        <v>42440</v>
      </c>
      <c r="B629" s="36" t="s">
        <v>469</v>
      </c>
      <c r="C629" s="27" t="s">
        <v>34</v>
      </c>
      <c r="D629" s="31" t="s">
        <v>18</v>
      </c>
      <c r="F629" s="41">
        <v>25000</v>
      </c>
      <c r="G629" s="19">
        <f t="shared" si="9"/>
        <v>406817.5</v>
      </c>
      <c r="H629" s="31" t="s">
        <v>23</v>
      </c>
      <c r="I629" s="71" t="s">
        <v>470</v>
      </c>
      <c r="J629" s="26" t="s">
        <v>3033</v>
      </c>
      <c r="K629" s="17" t="s">
        <v>377</v>
      </c>
      <c r="L629" s="26" t="s">
        <v>1824</v>
      </c>
      <c r="M629" s="26">
        <v>619</v>
      </c>
    </row>
    <row r="630" spans="1:13" x14ac:dyDescent="0.3">
      <c r="A630" s="34">
        <v>42440</v>
      </c>
      <c r="B630" s="36" t="s">
        <v>357</v>
      </c>
      <c r="C630" s="28" t="s">
        <v>12</v>
      </c>
      <c r="D630" s="31" t="s">
        <v>18</v>
      </c>
      <c r="F630" s="41">
        <v>2000</v>
      </c>
      <c r="G630" s="19">
        <f t="shared" si="9"/>
        <v>404817.5</v>
      </c>
      <c r="H630" s="31" t="s">
        <v>23</v>
      </c>
      <c r="I630" s="71" t="s">
        <v>397</v>
      </c>
      <c r="J630" s="26" t="s">
        <v>3033</v>
      </c>
      <c r="K630" s="17" t="s">
        <v>377</v>
      </c>
      <c r="M630" s="26">
        <v>620</v>
      </c>
    </row>
    <row r="631" spans="1:13" x14ac:dyDescent="0.3">
      <c r="A631" s="34">
        <v>42440</v>
      </c>
      <c r="B631" s="61" t="s">
        <v>471</v>
      </c>
      <c r="C631" s="31" t="s">
        <v>24</v>
      </c>
      <c r="D631" s="31" t="s">
        <v>10</v>
      </c>
      <c r="F631" s="62">
        <v>250000</v>
      </c>
      <c r="G631" s="19">
        <f t="shared" si="9"/>
        <v>154817.5</v>
      </c>
      <c r="H631" s="65" t="s">
        <v>267</v>
      </c>
      <c r="I631" s="17" t="s">
        <v>229</v>
      </c>
      <c r="J631" s="26" t="s">
        <v>3033</v>
      </c>
      <c r="K631" s="17" t="s">
        <v>377</v>
      </c>
      <c r="M631" s="26">
        <v>621</v>
      </c>
    </row>
    <row r="632" spans="1:13" ht="13.9" x14ac:dyDescent="0.25">
      <c r="A632" s="34">
        <v>42440</v>
      </c>
      <c r="B632" s="61" t="s">
        <v>472</v>
      </c>
      <c r="C632" s="31" t="s">
        <v>24</v>
      </c>
      <c r="D632" s="31" t="s">
        <v>10</v>
      </c>
      <c r="F632" s="62">
        <v>50000</v>
      </c>
      <c r="G632" s="19">
        <f t="shared" si="9"/>
        <v>104817.5</v>
      </c>
      <c r="H632" s="65" t="s">
        <v>267</v>
      </c>
      <c r="I632" s="17" t="s">
        <v>229</v>
      </c>
      <c r="J632" s="26" t="s">
        <v>3033</v>
      </c>
      <c r="K632" s="17" t="s">
        <v>377</v>
      </c>
      <c r="M632" s="26">
        <v>622</v>
      </c>
    </row>
    <row r="633" spans="1:13" ht="13.9" x14ac:dyDescent="0.25">
      <c r="A633" s="34">
        <v>42440</v>
      </c>
      <c r="B633" s="61" t="s">
        <v>473</v>
      </c>
      <c r="C633" s="31" t="s">
        <v>24</v>
      </c>
      <c r="D633" s="31" t="s">
        <v>10</v>
      </c>
      <c r="F633" s="38">
        <v>48000</v>
      </c>
      <c r="G633" s="19">
        <f t="shared" si="9"/>
        <v>56817.5</v>
      </c>
      <c r="H633" s="65" t="s">
        <v>267</v>
      </c>
      <c r="I633" s="17" t="s">
        <v>229</v>
      </c>
      <c r="J633" s="26" t="s">
        <v>3033</v>
      </c>
      <c r="K633" s="17" t="s">
        <v>377</v>
      </c>
      <c r="M633" s="31">
        <v>623</v>
      </c>
    </row>
    <row r="634" spans="1:13" x14ac:dyDescent="0.3">
      <c r="A634" s="34">
        <v>42440</v>
      </c>
      <c r="B634" s="61" t="s">
        <v>474</v>
      </c>
      <c r="C634" s="28" t="s">
        <v>12</v>
      </c>
      <c r="D634" s="36" t="s">
        <v>13</v>
      </c>
      <c r="F634" s="38">
        <v>2000</v>
      </c>
      <c r="G634" s="19">
        <f t="shared" si="9"/>
        <v>54817.5</v>
      </c>
      <c r="H634" s="65" t="s">
        <v>267</v>
      </c>
      <c r="I634" s="50" t="s">
        <v>531</v>
      </c>
      <c r="J634" s="26" t="s">
        <v>3033</v>
      </c>
      <c r="K634" s="17" t="s">
        <v>377</v>
      </c>
      <c r="M634" s="31">
        <v>624</v>
      </c>
    </row>
    <row r="635" spans="1:13" x14ac:dyDescent="0.3">
      <c r="A635" s="34">
        <v>42440</v>
      </c>
      <c r="B635" s="61" t="s">
        <v>475</v>
      </c>
      <c r="C635" s="28" t="s">
        <v>12</v>
      </c>
      <c r="D635" s="36" t="s">
        <v>13</v>
      </c>
      <c r="F635" s="38">
        <v>1000</v>
      </c>
      <c r="G635" s="19">
        <f t="shared" si="9"/>
        <v>53817.5</v>
      </c>
      <c r="H635" s="65" t="s">
        <v>267</v>
      </c>
      <c r="I635" s="50" t="s">
        <v>531</v>
      </c>
      <c r="J635" s="26" t="s">
        <v>3033</v>
      </c>
      <c r="K635" s="17" t="s">
        <v>377</v>
      </c>
      <c r="M635" s="26">
        <v>625</v>
      </c>
    </row>
    <row r="636" spans="1:13" ht="14.25" customHeight="1" x14ac:dyDescent="0.3">
      <c r="A636" s="34">
        <v>42440</v>
      </c>
      <c r="B636" s="61" t="s">
        <v>476</v>
      </c>
      <c r="C636" s="28" t="s">
        <v>12</v>
      </c>
      <c r="D636" s="36" t="s">
        <v>13</v>
      </c>
      <c r="F636" s="38">
        <v>1000</v>
      </c>
      <c r="G636" s="19">
        <f t="shared" si="9"/>
        <v>52817.5</v>
      </c>
      <c r="H636" s="65" t="s">
        <v>267</v>
      </c>
      <c r="I636" s="50" t="s">
        <v>531</v>
      </c>
      <c r="J636" s="26" t="s">
        <v>3033</v>
      </c>
      <c r="K636" s="17" t="s">
        <v>377</v>
      </c>
      <c r="M636" s="26">
        <v>626</v>
      </c>
    </row>
    <row r="637" spans="1:13" x14ac:dyDescent="0.3">
      <c r="A637" s="34">
        <v>42440</v>
      </c>
      <c r="B637" s="61" t="s">
        <v>477</v>
      </c>
      <c r="C637" s="28" t="s">
        <v>12</v>
      </c>
      <c r="D637" s="36" t="s">
        <v>13</v>
      </c>
      <c r="F637" s="38">
        <v>1000</v>
      </c>
      <c r="G637" s="19">
        <f t="shared" si="9"/>
        <v>51817.5</v>
      </c>
      <c r="H637" s="65" t="s">
        <v>267</v>
      </c>
      <c r="I637" s="50" t="s">
        <v>531</v>
      </c>
      <c r="J637" s="26" t="s">
        <v>3033</v>
      </c>
      <c r="K637" s="17" t="s">
        <v>377</v>
      </c>
      <c r="M637" s="26">
        <v>627</v>
      </c>
    </row>
    <row r="638" spans="1:13" x14ac:dyDescent="0.3">
      <c r="A638" s="34">
        <v>42440</v>
      </c>
      <c r="B638" s="61" t="s">
        <v>478</v>
      </c>
      <c r="C638" s="28" t="s">
        <v>12</v>
      </c>
      <c r="D638" s="36" t="s">
        <v>13</v>
      </c>
      <c r="F638" s="38">
        <v>1000</v>
      </c>
      <c r="G638" s="19">
        <f t="shared" si="9"/>
        <v>50817.5</v>
      </c>
      <c r="H638" s="65" t="s">
        <v>267</v>
      </c>
      <c r="I638" s="50" t="s">
        <v>531</v>
      </c>
      <c r="J638" s="26" t="s">
        <v>3033</v>
      </c>
      <c r="K638" s="17" t="s">
        <v>377</v>
      </c>
      <c r="M638" s="26">
        <v>628</v>
      </c>
    </row>
    <row r="639" spans="1:13" x14ac:dyDescent="0.3">
      <c r="A639" s="34">
        <v>42440</v>
      </c>
      <c r="B639" s="61" t="s">
        <v>479</v>
      </c>
      <c r="C639" s="28" t="s">
        <v>12</v>
      </c>
      <c r="D639" s="36" t="s">
        <v>13</v>
      </c>
      <c r="F639" s="38">
        <v>1000</v>
      </c>
      <c r="G639" s="19">
        <f t="shared" si="9"/>
        <v>49817.5</v>
      </c>
      <c r="H639" s="65" t="s">
        <v>267</v>
      </c>
      <c r="I639" s="50" t="s">
        <v>531</v>
      </c>
      <c r="J639" s="26" t="s">
        <v>3033</v>
      </c>
      <c r="K639" s="17" t="s">
        <v>377</v>
      </c>
      <c r="M639" s="26">
        <v>629</v>
      </c>
    </row>
    <row r="640" spans="1:13" x14ac:dyDescent="0.3">
      <c r="A640" s="34">
        <v>42440</v>
      </c>
      <c r="B640" s="61" t="s">
        <v>2541</v>
      </c>
      <c r="C640" s="28" t="s">
        <v>12</v>
      </c>
      <c r="D640" s="36" t="s">
        <v>20</v>
      </c>
      <c r="E640" s="70"/>
      <c r="F640" s="70">
        <v>1000</v>
      </c>
      <c r="G640" s="19">
        <f t="shared" si="9"/>
        <v>48817.5</v>
      </c>
      <c r="H640" s="17" t="s">
        <v>3054</v>
      </c>
      <c r="I640" s="50" t="s">
        <v>531</v>
      </c>
      <c r="J640" s="36" t="s">
        <v>1098</v>
      </c>
      <c r="K640" s="17" t="s">
        <v>377</v>
      </c>
      <c r="M640" s="26">
        <v>630</v>
      </c>
    </row>
    <row r="641" spans="1:13" x14ac:dyDescent="0.3">
      <c r="A641" s="34">
        <v>42440</v>
      </c>
      <c r="B641" s="61" t="s">
        <v>317</v>
      </c>
      <c r="C641" s="61" t="s">
        <v>22</v>
      </c>
      <c r="D641" s="36" t="s">
        <v>20</v>
      </c>
      <c r="E641" s="38"/>
      <c r="F641" s="38">
        <v>1000</v>
      </c>
      <c r="G641" s="19">
        <f t="shared" si="9"/>
        <v>47817.5</v>
      </c>
      <c r="H641" s="17" t="s">
        <v>3054</v>
      </c>
      <c r="I641" s="50" t="s">
        <v>531</v>
      </c>
      <c r="J641" s="36" t="s">
        <v>1098</v>
      </c>
      <c r="K641" s="17" t="s">
        <v>377</v>
      </c>
      <c r="L641" s="26" t="s">
        <v>1824</v>
      </c>
      <c r="M641" s="31">
        <v>631</v>
      </c>
    </row>
    <row r="642" spans="1:13" x14ac:dyDescent="0.3">
      <c r="A642" s="34">
        <v>42440</v>
      </c>
      <c r="B642" s="61" t="s">
        <v>480</v>
      </c>
      <c r="C642" s="28" t="s">
        <v>12</v>
      </c>
      <c r="D642" s="36" t="s">
        <v>20</v>
      </c>
      <c r="E642" s="62"/>
      <c r="F642" s="62">
        <v>3000</v>
      </c>
      <c r="G642" s="19">
        <f t="shared" si="9"/>
        <v>44817.5</v>
      </c>
      <c r="H642" s="17" t="s">
        <v>3054</v>
      </c>
      <c r="I642" s="50" t="s">
        <v>531</v>
      </c>
      <c r="J642" s="36" t="s">
        <v>1098</v>
      </c>
      <c r="K642" s="17" t="s">
        <v>377</v>
      </c>
      <c r="M642" s="31">
        <v>632</v>
      </c>
    </row>
    <row r="643" spans="1:13" x14ac:dyDescent="0.3">
      <c r="A643" s="34">
        <v>42440</v>
      </c>
      <c r="B643" s="61" t="s">
        <v>414</v>
      </c>
      <c r="C643" s="28" t="s">
        <v>12</v>
      </c>
      <c r="D643" s="36" t="s">
        <v>20</v>
      </c>
      <c r="E643" s="62"/>
      <c r="F643" s="62">
        <v>1000</v>
      </c>
      <c r="G643" s="19">
        <f t="shared" si="9"/>
        <v>43817.5</v>
      </c>
      <c r="H643" s="17" t="s">
        <v>3054</v>
      </c>
      <c r="I643" s="50" t="s">
        <v>531</v>
      </c>
      <c r="J643" s="36" t="s">
        <v>1098</v>
      </c>
      <c r="K643" s="17" t="s">
        <v>377</v>
      </c>
      <c r="M643" s="26">
        <v>633</v>
      </c>
    </row>
    <row r="644" spans="1:13" x14ac:dyDescent="0.3">
      <c r="A644" s="34">
        <v>42440</v>
      </c>
      <c r="B644" s="61" t="s">
        <v>401</v>
      </c>
      <c r="C644" s="28" t="s">
        <v>12</v>
      </c>
      <c r="D644" s="36" t="s">
        <v>20</v>
      </c>
      <c r="E644" s="70"/>
      <c r="F644" s="70">
        <v>1500</v>
      </c>
      <c r="G644" s="19">
        <f t="shared" si="9"/>
        <v>42317.5</v>
      </c>
      <c r="H644" s="60" t="s">
        <v>326</v>
      </c>
      <c r="I644" s="50" t="s">
        <v>531</v>
      </c>
      <c r="J644" s="36" t="s">
        <v>1098</v>
      </c>
      <c r="K644" s="17" t="s">
        <v>377</v>
      </c>
      <c r="M644" s="26">
        <v>634</v>
      </c>
    </row>
    <row r="645" spans="1:13" x14ac:dyDescent="0.3">
      <c r="A645" s="34">
        <v>42440</v>
      </c>
      <c r="B645" s="61" t="s">
        <v>349</v>
      </c>
      <c r="C645" s="28" t="s">
        <v>12</v>
      </c>
      <c r="D645" s="36" t="s">
        <v>20</v>
      </c>
      <c r="E645" s="38"/>
      <c r="F645" s="38">
        <v>150</v>
      </c>
      <c r="G645" s="19">
        <f t="shared" si="9"/>
        <v>42167.5</v>
      </c>
      <c r="H645" s="60" t="s">
        <v>326</v>
      </c>
      <c r="I645" s="50" t="s">
        <v>531</v>
      </c>
      <c r="J645" s="36" t="s">
        <v>1098</v>
      </c>
      <c r="K645" s="17" t="s">
        <v>377</v>
      </c>
      <c r="M645" s="26">
        <v>635</v>
      </c>
    </row>
    <row r="646" spans="1:13" x14ac:dyDescent="0.3">
      <c r="A646" s="34">
        <v>42440</v>
      </c>
      <c r="B646" s="61" t="s">
        <v>460</v>
      </c>
      <c r="C646" s="28" t="s">
        <v>12</v>
      </c>
      <c r="D646" s="36" t="s">
        <v>20</v>
      </c>
      <c r="E646" s="62"/>
      <c r="F646" s="62">
        <v>1000</v>
      </c>
      <c r="G646" s="19">
        <f t="shared" si="9"/>
        <v>41167.5</v>
      </c>
      <c r="H646" s="60" t="s">
        <v>326</v>
      </c>
      <c r="I646" s="50" t="s">
        <v>531</v>
      </c>
      <c r="J646" s="36" t="s">
        <v>1098</v>
      </c>
      <c r="K646" s="17" t="s">
        <v>377</v>
      </c>
      <c r="M646" s="26">
        <v>636</v>
      </c>
    </row>
    <row r="647" spans="1:13" x14ac:dyDescent="0.3">
      <c r="A647" s="34">
        <v>42440</v>
      </c>
      <c r="B647" s="61" t="s">
        <v>714</v>
      </c>
      <c r="C647" s="61" t="s">
        <v>22</v>
      </c>
      <c r="D647" s="36" t="s">
        <v>20</v>
      </c>
      <c r="E647" s="62"/>
      <c r="F647" s="62">
        <v>1000</v>
      </c>
      <c r="G647" s="19">
        <f t="shared" si="9"/>
        <v>40167.5</v>
      </c>
      <c r="H647" s="60" t="s">
        <v>326</v>
      </c>
      <c r="I647" s="50" t="s">
        <v>531</v>
      </c>
      <c r="J647" s="36" t="s">
        <v>1098</v>
      </c>
      <c r="K647" s="17" t="s">
        <v>377</v>
      </c>
      <c r="L647" s="26" t="s">
        <v>1824</v>
      </c>
      <c r="M647" s="26">
        <v>637</v>
      </c>
    </row>
    <row r="648" spans="1:13" x14ac:dyDescent="0.3">
      <c r="A648" s="34">
        <v>42440</v>
      </c>
      <c r="B648" s="61" t="s">
        <v>414</v>
      </c>
      <c r="C648" s="28" t="s">
        <v>12</v>
      </c>
      <c r="D648" s="36" t="s">
        <v>20</v>
      </c>
      <c r="E648" s="62"/>
      <c r="F648" s="62">
        <v>150</v>
      </c>
      <c r="G648" s="19">
        <f t="shared" si="9"/>
        <v>40017.5</v>
      </c>
      <c r="H648" s="60" t="s">
        <v>326</v>
      </c>
      <c r="I648" s="50" t="s">
        <v>531</v>
      </c>
      <c r="J648" s="36" t="s">
        <v>1098</v>
      </c>
      <c r="K648" s="17" t="s">
        <v>377</v>
      </c>
      <c r="M648" s="26">
        <v>638</v>
      </c>
    </row>
    <row r="649" spans="1:13" ht="13.9" x14ac:dyDescent="0.25">
      <c r="A649" s="34">
        <v>42440</v>
      </c>
      <c r="B649" s="66" t="s">
        <v>481</v>
      </c>
      <c r="C649" s="28" t="s">
        <v>12</v>
      </c>
      <c r="D649" s="36" t="s">
        <v>20</v>
      </c>
      <c r="F649" s="41">
        <v>3500</v>
      </c>
      <c r="G649" s="19">
        <f t="shared" si="9"/>
        <v>36517.5</v>
      </c>
      <c r="H649" s="36" t="s">
        <v>21</v>
      </c>
      <c r="I649" s="26" t="s">
        <v>393</v>
      </c>
      <c r="J649" s="36" t="s">
        <v>1098</v>
      </c>
      <c r="K649" s="17" t="s">
        <v>377</v>
      </c>
      <c r="M649" s="31">
        <v>639</v>
      </c>
    </row>
    <row r="650" spans="1:13" x14ac:dyDescent="0.3">
      <c r="A650" s="34">
        <v>42441</v>
      </c>
      <c r="B650" s="61" t="s">
        <v>482</v>
      </c>
      <c r="C650" s="31" t="s">
        <v>24</v>
      </c>
      <c r="D650" s="31" t="s">
        <v>10</v>
      </c>
      <c r="F650" s="38">
        <v>5800</v>
      </c>
      <c r="G650" s="19">
        <f t="shared" si="9"/>
        <v>30717.5</v>
      </c>
      <c r="H650" s="65" t="s">
        <v>267</v>
      </c>
      <c r="I650" s="50" t="s">
        <v>531</v>
      </c>
      <c r="J650" s="26" t="s">
        <v>3033</v>
      </c>
      <c r="K650" s="17" t="s">
        <v>377</v>
      </c>
      <c r="M650" s="31">
        <v>640</v>
      </c>
    </row>
    <row r="651" spans="1:13" x14ac:dyDescent="0.3">
      <c r="A651" s="34">
        <v>42441</v>
      </c>
      <c r="B651" s="61" t="s">
        <v>483</v>
      </c>
      <c r="C651" s="31" t="s">
        <v>24</v>
      </c>
      <c r="D651" s="31" t="s">
        <v>10</v>
      </c>
      <c r="F651" s="38">
        <v>10300</v>
      </c>
      <c r="G651" s="19">
        <f t="shared" si="9"/>
        <v>20417.5</v>
      </c>
      <c r="H651" s="65" t="s">
        <v>267</v>
      </c>
      <c r="I651" s="50" t="s">
        <v>531</v>
      </c>
      <c r="J651" s="26" t="s">
        <v>3033</v>
      </c>
      <c r="K651" s="17" t="s">
        <v>377</v>
      </c>
      <c r="M651" s="26">
        <v>641</v>
      </c>
    </row>
    <row r="652" spans="1:13" x14ac:dyDescent="0.3">
      <c r="A652" s="34">
        <v>42441</v>
      </c>
      <c r="B652" s="61" t="s">
        <v>484</v>
      </c>
      <c r="C652" s="31" t="s">
        <v>24</v>
      </c>
      <c r="D652" s="31" t="s">
        <v>10</v>
      </c>
      <c r="F652" s="38">
        <v>1000</v>
      </c>
      <c r="G652" s="19">
        <f t="shared" si="9"/>
        <v>19417.5</v>
      </c>
      <c r="H652" s="65" t="s">
        <v>267</v>
      </c>
      <c r="I652" s="50" t="s">
        <v>531</v>
      </c>
      <c r="J652" s="26" t="s">
        <v>3033</v>
      </c>
      <c r="K652" s="17" t="s">
        <v>377</v>
      </c>
      <c r="M652" s="26">
        <v>642</v>
      </c>
    </row>
    <row r="653" spans="1:13" x14ac:dyDescent="0.3">
      <c r="A653" s="34">
        <v>42441</v>
      </c>
      <c r="B653" s="61" t="s">
        <v>485</v>
      </c>
      <c r="C653" s="31" t="s">
        <v>24</v>
      </c>
      <c r="D653" s="31" t="s">
        <v>10</v>
      </c>
      <c r="F653" s="38">
        <v>3000</v>
      </c>
      <c r="G653" s="19">
        <f t="shared" ref="G653:G716" si="10">+G652+E653-F653</f>
        <v>16417.5</v>
      </c>
      <c r="H653" s="65" t="s">
        <v>267</v>
      </c>
      <c r="I653" s="50" t="s">
        <v>531</v>
      </c>
      <c r="J653" s="26" t="s">
        <v>3033</v>
      </c>
      <c r="K653" s="17" t="s">
        <v>377</v>
      </c>
      <c r="M653" s="26">
        <v>643</v>
      </c>
    </row>
    <row r="654" spans="1:13" x14ac:dyDescent="0.3">
      <c r="A654" s="34">
        <v>42441</v>
      </c>
      <c r="B654" s="61" t="s">
        <v>486</v>
      </c>
      <c r="C654" s="31" t="s">
        <v>24</v>
      </c>
      <c r="D654" s="31" t="s">
        <v>10</v>
      </c>
      <c r="F654" s="38">
        <v>1000</v>
      </c>
      <c r="G654" s="19">
        <f t="shared" si="10"/>
        <v>15417.5</v>
      </c>
      <c r="H654" s="65" t="s">
        <v>267</v>
      </c>
      <c r="I654" s="50" t="s">
        <v>531</v>
      </c>
      <c r="J654" s="26" t="s">
        <v>3033</v>
      </c>
      <c r="K654" s="17" t="s">
        <v>377</v>
      </c>
      <c r="M654" s="26">
        <v>644</v>
      </c>
    </row>
    <row r="655" spans="1:13" ht="13.9" x14ac:dyDescent="0.25">
      <c r="A655" s="34">
        <v>42441</v>
      </c>
      <c r="B655" s="61" t="s">
        <v>487</v>
      </c>
      <c r="C655" s="31" t="s">
        <v>24</v>
      </c>
      <c r="D655" s="31" t="s">
        <v>10</v>
      </c>
      <c r="F655" s="38">
        <v>12000</v>
      </c>
      <c r="G655" s="19">
        <f t="shared" si="10"/>
        <v>3417.5</v>
      </c>
      <c r="H655" s="65" t="s">
        <v>267</v>
      </c>
      <c r="I655" s="37" t="s">
        <v>229</v>
      </c>
      <c r="J655" s="26" t="s">
        <v>3033</v>
      </c>
      <c r="K655" s="17" t="s">
        <v>377</v>
      </c>
      <c r="L655" s="26" t="s">
        <v>1824</v>
      </c>
      <c r="M655" s="26">
        <v>645</v>
      </c>
    </row>
    <row r="656" spans="1:13" x14ac:dyDescent="0.3">
      <c r="A656" s="34">
        <v>42441</v>
      </c>
      <c r="B656" s="61" t="s">
        <v>488</v>
      </c>
      <c r="C656" s="31" t="s">
        <v>24</v>
      </c>
      <c r="D656" s="31" t="s">
        <v>10</v>
      </c>
      <c r="F656" s="38">
        <v>1000</v>
      </c>
      <c r="G656" s="19">
        <f t="shared" si="10"/>
        <v>2417.5</v>
      </c>
      <c r="H656" s="65" t="s">
        <v>267</v>
      </c>
      <c r="I656" s="50" t="s">
        <v>531</v>
      </c>
      <c r="J656" s="26" t="s">
        <v>3033</v>
      </c>
      <c r="K656" s="17" t="s">
        <v>377</v>
      </c>
      <c r="M656" s="26">
        <v>646</v>
      </c>
    </row>
    <row r="657" spans="1:13" x14ac:dyDescent="0.3">
      <c r="A657" s="34">
        <v>42441</v>
      </c>
      <c r="B657" s="61" t="s">
        <v>489</v>
      </c>
      <c r="C657" s="28" t="s">
        <v>12</v>
      </c>
      <c r="D657" s="36" t="s">
        <v>13</v>
      </c>
      <c r="F657" s="38">
        <v>2000</v>
      </c>
      <c r="G657" s="19">
        <f t="shared" si="10"/>
        <v>417.5</v>
      </c>
      <c r="H657" s="65" t="s">
        <v>267</v>
      </c>
      <c r="I657" s="50" t="s">
        <v>531</v>
      </c>
      <c r="J657" s="26" t="s">
        <v>3033</v>
      </c>
      <c r="K657" s="17" t="s">
        <v>377</v>
      </c>
      <c r="M657" s="31">
        <v>647</v>
      </c>
    </row>
    <row r="658" spans="1:13" s="30" customFormat="1" x14ac:dyDescent="0.3">
      <c r="A658" s="34">
        <v>42441</v>
      </c>
      <c r="B658" s="61" t="s">
        <v>490</v>
      </c>
      <c r="C658" s="61" t="s">
        <v>22</v>
      </c>
      <c r="D658" s="36" t="s">
        <v>13</v>
      </c>
      <c r="E658" s="41"/>
      <c r="F658" s="38">
        <v>1000</v>
      </c>
      <c r="G658" s="19">
        <f t="shared" si="10"/>
        <v>-582.5</v>
      </c>
      <c r="H658" s="65" t="s">
        <v>267</v>
      </c>
      <c r="I658" s="37" t="s">
        <v>229</v>
      </c>
      <c r="J658" s="26" t="s">
        <v>3033</v>
      </c>
      <c r="K658" s="17" t="s">
        <v>377</v>
      </c>
      <c r="L658" s="26" t="s">
        <v>1824</v>
      </c>
      <c r="M658" s="31">
        <v>648</v>
      </c>
    </row>
    <row r="659" spans="1:13" x14ac:dyDescent="0.3">
      <c r="A659" s="34">
        <v>42442</v>
      </c>
      <c r="B659" s="66" t="s">
        <v>500</v>
      </c>
      <c r="C659" s="27" t="s">
        <v>36</v>
      </c>
      <c r="D659" s="28" t="s">
        <v>10</v>
      </c>
      <c r="F659" s="41">
        <v>4800</v>
      </c>
      <c r="G659" s="19">
        <f t="shared" si="10"/>
        <v>-5382.5</v>
      </c>
      <c r="H659" s="36" t="s">
        <v>21</v>
      </c>
      <c r="I659" s="26" t="s">
        <v>399</v>
      </c>
      <c r="J659" s="26" t="s">
        <v>3033</v>
      </c>
      <c r="K659" s="17" t="s">
        <v>377</v>
      </c>
      <c r="L659" s="26" t="s">
        <v>1824</v>
      </c>
      <c r="M659" s="26">
        <v>649</v>
      </c>
    </row>
    <row r="660" spans="1:13" s="30" customFormat="1" ht="13.9" x14ac:dyDescent="0.25">
      <c r="A660" s="15">
        <v>42443</v>
      </c>
      <c r="B660" s="30" t="s">
        <v>491</v>
      </c>
      <c r="C660" s="28" t="s">
        <v>12</v>
      </c>
      <c r="D660" s="36" t="s">
        <v>13</v>
      </c>
      <c r="E660" s="40"/>
      <c r="F660" s="40">
        <v>2000</v>
      </c>
      <c r="G660" s="19">
        <f t="shared" si="10"/>
        <v>-7382.5</v>
      </c>
      <c r="H660" s="30" t="s">
        <v>14</v>
      </c>
      <c r="I660" s="50" t="s">
        <v>376</v>
      </c>
      <c r="J660" s="26" t="s">
        <v>3033</v>
      </c>
      <c r="K660" s="17" t="s">
        <v>377</v>
      </c>
      <c r="M660" s="26">
        <v>650</v>
      </c>
    </row>
    <row r="661" spans="1:13" s="30" customFormat="1" ht="13.9" x14ac:dyDescent="0.25">
      <c r="A661" s="15">
        <v>42443</v>
      </c>
      <c r="B661" s="30" t="s">
        <v>492</v>
      </c>
      <c r="C661" s="28" t="s">
        <v>12</v>
      </c>
      <c r="D661" s="36" t="s">
        <v>13</v>
      </c>
      <c r="E661" s="40"/>
      <c r="F661" s="40">
        <v>3000</v>
      </c>
      <c r="G661" s="19">
        <f t="shared" si="10"/>
        <v>-10382.5</v>
      </c>
      <c r="H661" s="30" t="s">
        <v>14</v>
      </c>
      <c r="I661" s="50" t="s">
        <v>376</v>
      </c>
      <c r="J661" s="26" t="s">
        <v>3033</v>
      </c>
      <c r="K661" s="17" t="s">
        <v>377</v>
      </c>
      <c r="M661" s="26">
        <v>651</v>
      </c>
    </row>
    <row r="662" spans="1:13" s="30" customFormat="1" ht="13.9" x14ac:dyDescent="0.25">
      <c r="A662" s="15">
        <v>42443</v>
      </c>
      <c r="B662" s="30" t="s">
        <v>493</v>
      </c>
      <c r="C662" s="27" t="s">
        <v>36</v>
      </c>
      <c r="D662" s="28" t="s">
        <v>10</v>
      </c>
      <c r="E662" s="40"/>
      <c r="F662" s="40">
        <v>35000</v>
      </c>
      <c r="G662" s="19">
        <f t="shared" si="10"/>
        <v>-45382.5</v>
      </c>
      <c r="H662" s="30" t="s">
        <v>14</v>
      </c>
      <c r="I662" s="50" t="s">
        <v>381</v>
      </c>
      <c r="J662" s="26" t="s">
        <v>3033</v>
      </c>
      <c r="K662" s="17" t="s">
        <v>377</v>
      </c>
      <c r="L662" s="30" t="s">
        <v>1824</v>
      </c>
      <c r="M662" s="26">
        <v>652</v>
      </c>
    </row>
    <row r="663" spans="1:13" ht="13.9" x14ac:dyDescent="0.25">
      <c r="A663" s="15">
        <v>42443</v>
      </c>
      <c r="B663" s="30" t="s">
        <v>494</v>
      </c>
      <c r="C663" s="28" t="s">
        <v>12</v>
      </c>
      <c r="D663" s="36" t="s">
        <v>13</v>
      </c>
      <c r="E663" s="40"/>
      <c r="F663" s="40">
        <v>2000</v>
      </c>
      <c r="G663" s="19">
        <f t="shared" si="10"/>
        <v>-47382.5</v>
      </c>
      <c r="H663" s="30" t="s">
        <v>14</v>
      </c>
      <c r="I663" s="50" t="s">
        <v>376</v>
      </c>
      <c r="J663" s="26" t="s">
        <v>3033</v>
      </c>
      <c r="K663" s="17" t="s">
        <v>377</v>
      </c>
      <c r="L663" s="30"/>
      <c r="M663" s="26">
        <v>653</v>
      </c>
    </row>
    <row r="664" spans="1:13" x14ac:dyDescent="0.3">
      <c r="A664" s="34">
        <v>42443</v>
      </c>
      <c r="B664" s="61" t="s">
        <v>474</v>
      </c>
      <c r="C664" s="28" t="s">
        <v>12</v>
      </c>
      <c r="D664" s="36" t="s">
        <v>13</v>
      </c>
      <c r="F664" s="38">
        <v>2000</v>
      </c>
      <c r="G664" s="19">
        <f t="shared" si="10"/>
        <v>-49382.5</v>
      </c>
      <c r="H664" s="65" t="s">
        <v>267</v>
      </c>
      <c r="I664" s="50" t="s">
        <v>531</v>
      </c>
      <c r="J664" s="26" t="s">
        <v>3033</v>
      </c>
      <c r="K664" s="17" t="s">
        <v>377</v>
      </c>
      <c r="M664" s="26">
        <v>654</v>
      </c>
    </row>
    <row r="665" spans="1:13" x14ac:dyDescent="0.3">
      <c r="A665" s="34">
        <v>42443</v>
      </c>
      <c r="B665" s="61" t="s">
        <v>495</v>
      </c>
      <c r="C665" s="28" t="s">
        <v>12</v>
      </c>
      <c r="D665" s="36" t="s">
        <v>13</v>
      </c>
      <c r="F665" s="38">
        <v>2000</v>
      </c>
      <c r="G665" s="19">
        <f t="shared" si="10"/>
        <v>-51382.5</v>
      </c>
      <c r="H665" s="65" t="s">
        <v>267</v>
      </c>
      <c r="I665" s="50" t="s">
        <v>531</v>
      </c>
      <c r="J665" s="26" t="s">
        <v>3033</v>
      </c>
      <c r="K665" s="17" t="s">
        <v>377</v>
      </c>
      <c r="M665" s="31">
        <v>655</v>
      </c>
    </row>
    <row r="666" spans="1:13" x14ac:dyDescent="0.3">
      <c r="A666" s="34">
        <v>42443</v>
      </c>
      <c r="B666" s="61" t="s">
        <v>490</v>
      </c>
      <c r="C666" s="61" t="s">
        <v>22</v>
      </c>
      <c r="D666" s="36" t="s">
        <v>13</v>
      </c>
      <c r="F666" s="38">
        <v>5000</v>
      </c>
      <c r="G666" s="19">
        <f t="shared" si="10"/>
        <v>-56382.5</v>
      </c>
      <c r="H666" s="65" t="s">
        <v>267</v>
      </c>
      <c r="I666" s="37" t="s">
        <v>229</v>
      </c>
      <c r="J666" s="26" t="s">
        <v>3033</v>
      </c>
      <c r="K666" s="17" t="s">
        <v>377</v>
      </c>
      <c r="L666" s="26" t="s">
        <v>1824</v>
      </c>
      <c r="M666" s="31">
        <v>656</v>
      </c>
    </row>
    <row r="667" spans="1:13" x14ac:dyDescent="0.3">
      <c r="A667" s="34">
        <v>42443</v>
      </c>
      <c r="B667" s="61" t="s">
        <v>317</v>
      </c>
      <c r="C667" s="61" t="s">
        <v>22</v>
      </c>
      <c r="D667" s="36" t="s">
        <v>20</v>
      </c>
      <c r="E667" s="62"/>
      <c r="F667" s="62">
        <v>500</v>
      </c>
      <c r="G667" s="19">
        <f t="shared" si="10"/>
        <v>-56882.5</v>
      </c>
      <c r="H667" s="17" t="s">
        <v>3054</v>
      </c>
      <c r="I667" s="50" t="s">
        <v>531</v>
      </c>
      <c r="J667" s="36" t="s">
        <v>1098</v>
      </c>
      <c r="K667" s="17" t="s">
        <v>377</v>
      </c>
      <c r="L667" s="26" t="s">
        <v>1824</v>
      </c>
      <c r="M667" s="26">
        <v>657</v>
      </c>
    </row>
    <row r="668" spans="1:13" x14ac:dyDescent="0.3">
      <c r="A668" s="34">
        <v>42443</v>
      </c>
      <c r="B668" s="61" t="s">
        <v>2542</v>
      </c>
      <c r="C668" s="28" t="s">
        <v>12</v>
      </c>
      <c r="D668" s="36" t="s">
        <v>20</v>
      </c>
      <c r="E668" s="62"/>
      <c r="F668" s="62">
        <v>1000</v>
      </c>
      <c r="G668" s="19">
        <f t="shared" si="10"/>
        <v>-57882.5</v>
      </c>
      <c r="H668" s="17" t="s">
        <v>3054</v>
      </c>
      <c r="I668" s="50" t="s">
        <v>531</v>
      </c>
      <c r="J668" s="36" t="s">
        <v>1098</v>
      </c>
      <c r="K668" s="17" t="s">
        <v>377</v>
      </c>
      <c r="M668" s="26">
        <v>658</v>
      </c>
    </row>
    <row r="669" spans="1:13" x14ac:dyDescent="0.3">
      <c r="A669" s="34">
        <v>42443</v>
      </c>
      <c r="B669" s="61" t="s">
        <v>426</v>
      </c>
      <c r="C669" s="28" t="s">
        <v>12</v>
      </c>
      <c r="D669" s="36" t="s">
        <v>20</v>
      </c>
      <c r="E669" s="62"/>
      <c r="F669" s="62">
        <v>1500</v>
      </c>
      <c r="G669" s="19">
        <f t="shared" si="10"/>
        <v>-59382.5</v>
      </c>
      <c r="H669" s="17" t="s">
        <v>3054</v>
      </c>
      <c r="I669" s="50" t="s">
        <v>531</v>
      </c>
      <c r="J669" s="36" t="s">
        <v>1098</v>
      </c>
      <c r="K669" s="17" t="s">
        <v>377</v>
      </c>
      <c r="M669" s="26">
        <v>659</v>
      </c>
    </row>
    <row r="670" spans="1:13" x14ac:dyDescent="0.3">
      <c r="A670" s="34">
        <v>42443</v>
      </c>
      <c r="B670" s="61" t="s">
        <v>318</v>
      </c>
      <c r="C670" s="31" t="s">
        <v>35</v>
      </c>
      <c r="D670" s="36" t="s">
        <v>20</v>
      </c>
      <c r="E670" s="62"/>
      <c r="F670" s="62">
        <v>500</v>
      </c>
      <c r="G670" s="19">
        <f t="shared" si="10"/>
        <v>-59882.5</v>
      </c>
      <c r="H670" s="17" t="s">
        <v>3054</v>
      </c>
      <c r="I670" s="50" t="s">
        <v>531</v>
      </c>
      <c r="J670" s="36" t="s">
        <v>1098</v>
      </c>
      <c r="K670" s="17" t="s">
        <v>377</v>
      </c>
      <c r="L670" s="26" t="s">
        <v>1824</v>
      </c>
      <c r="M670" s="26">
        <v>660</v>
      </c>
    </row>
    <row r="671" spans="1:13" x14ac:dyDescent="0.3">
      <c r="A671" s="34">
        <v>42443</v>
      </c>
      <c r="B671" s="61" t="s">
        <v>414</v>
      </c>
      <c r="C671" s="28" t="s">
        <v>12</v>
      </c>
      <c r="D671" s="36" t="s">
        <v>20</v>
      </c>
      <c r="E671" s="62"/>
      <c r="F671" s="62">
        <v>500</v>
      </c>
      <c r="G671" s="19">
        <f t="shared" si="10"/>
        <v>-60382.5</v>
      </c>
      <c r="H671" s="17" t="s">
        <v>3054</v>
      </c>
      <c r="I671" s="50" t="s">
        <v>531</v>
      </c>
      <c r="J671" s="36" t="s">
        <v>1098</v>
      </c>
      <c r="K671" s="17" t="s">
        <v>377</v>
      </c>
      <c r="M671" s="26">
        <v>661</v>
      </c>
    </row>
    <row r="672" spans="1:13" x14ac:dyDescent="0.3">
      <c r="A672" s="34">
        <v>42443</v>
      </c>
      <c r="B672" s="61" t="s">
        <v>496</v>
      </c>
      <c r="C672" s="28" t="s">
        <v>12</v>
      </c>
      <c r="D672" s="36" t="s">
        <v>20</v>
      </c>
      <c r="E672" s="62"/>
      <c r="F672" s="62">
        <v>1000</v>
      </c>
      <c r="G672" s="19">
        <f t="shared" si="10"/>
        <v>-61382.5</v>
      </c>
      <c r="H672" s="60" t="s">
        <v>326</v>
      </c>
      <c r="I672" s="50" t="s">
        <v>531</v>
      </c>
      <c r="J672" s="36" t="s">
        <v>1098</v>
      </c>
      <c r="K672" s="17" t="s">
        <v>377</v>
      </c>
      <c r="M672" s="26">
        <v>662</v>
      </c>
    </row>
    <row r="673" spans="1:13" x14ac:dyDescent="0.3">
      <c r="A673" s="34">
        <v>42443</v>
      </c>
      <c r="B673" s="61" t="s">
        <v>497</v>
      </c>
      <c r="C673" s="28" t="s">
        <v>12</v>
      </c>
      <c r="D673" s="36" t="s">
        <v>20</v>
      </c>
      <c r="E673" s="62"/>
      <c r="F673" s="62">
        <v>300</v>
      </c>
      <c r="G673" s="19">
        <f t="shared" si="10"/>
        <v>-61682.5</v>
      </c>
      <c r="H673" s="65" t="s">
        <v>326</v>
      </c>
      <c r="I673" s="50" t="s">
        <v>531</v>
      </c>
      <c r="J673" s="36" t="s">
        <v>1098</v>
      </c>
      <c r="K673" s="17" t="s">
        <v>377</v>
      </c>
      <c r="M673" s="31">
        <v>663</v>
      </c>
    </row>
    <row r="674" spans="1:13" x14ac:dyDescent="0.3">
      <c r="A674" s="34">
        <v>42443</v>
      </c>
      <c r="B674" s="61" t="s">
        <v>498</v>
      </c>
      <c r="C674" s="28" t="s">
        <v>12</v>
      </c>
      <c r="D674" s="36" t="s">
        <v>20</v>
      </c>
      <c r="E674" s="62"/>
      <c r="F674" s="62">
        <v>2500</v>
      </c>
      <c r="G674" s="19">
        <f t="shared" si="10"/>
        <v>-64182.5</v>
      </c>
      <c r="H674" s="65" t="s">
        <v>326</v>
      </c>
      <c r="I674" s="50" t="s">
        <v>531</v>
      </c>
      <c r="J674" s="36" t="s">
        <v>1098</v>
      </c>
      <c r="K674" s="17" t="s">
        <v>377</v>
      </c>
      <c r="M674" s="31">
        <v>664</v>
      </c>
    </row>
    <row r="675" spans="1:13" ht="13.9" x14ac:dyDescent="0.25">
      <c r="A675" s="34">
        <v>42443</v>
      </c>
      <c r="B675" s="66" t="s">
        <v>499</v>
      </c>
      <c r="C675" s="28" t="s">
        <v>12</v>
      </c>
      <c r="D675" s="36" t="s">
        <v>20</v>
      </c>
      <c r="F675" s="41">
        <v>2500</v>
      </c>
      <c r="G675" s="19">
        <f t="shared" si="10"/>
        <v>-66682.5</v>
      </c>
      <c r="H675" s="36" t="s">
        <v>21</v>
      </c>
      <c r="I675" s="26" t="s">
        <v>393</v>
      </c>
      <c r="J675" s="36" t="s">
        <v>1098</v>
      </c>
      <c r="K675" s="17" t="s">
        <v>377</v>
      </c>
      <c r="M675" s="26">
        <v>665</v>
      </c>
    </row>
    <row r="676" spans="1:13" ht="13.9" x14ac:dyDescent="0.25">
      <c r="A676" s="34">
        <v>42443</v>
      </c>
      <c r="B676" s="66" t="s">
        <v>418</v>
      </c>
      <c r="C676" s="36" t="s">
        <v>1153</v>
      </c>
      <c r="D676" s="36" t="s">
        <v>20</v>
      </c>
      <c r="F676" s="41">
        <v>500</v>
      </c>
      <c r="G676" s="19">
        <f t="shared" si="10"/>
        <v>-67182.5</v>
      </c>
      <c r="H676" s="36" t="s">
        <v>21</v>
      </c>
      <c r="I676" s="26" t="s">
        <v>419</v>
      </c>
      <c r="J676" s="36" t="s">
        <v>1098</v>
      </c>
      <c r="K676" s="17" t="s">
        <v>377</v>
      </c>
      <c r="M676" s="26">
        <v>666</v>
      </c>
    </row>
    <row r="677" spans="1:13" ht="13.9" x14ac:dyDescent="0.25">
      <c r="A677" s="34">
        <v>42444</v>
      </c>
      <c r="B677" s="66" t="s">
        <v>501</v>
      </c>
      <c r="C677" s="28" t="s">
        <v>12</v>
      </c>
      <c r="D677" s="36" t="s">
        <v>20</v>
      </c>
      <c r="F677" s="41">
        <v>2750</v>
      </c>
      <c r="G677" s="19">
        <f t="shared" si="10"/>
        <v>-69932.5</v>
      </c>
      <c r="H677" s="36" t="s">
        <v>21</v>
      </c>
      <c r="I677" s="26" t="s">
        <v>393</v>
      </c>
      <c r="J677" s="36" t="s">
        <v>1098</v>
      </c>
      <c r="K677" s="17" t="s">
        <v>377</v>
      </c>
      <c r="M677" s="26">
        <v>667</v>
      </c>
    </row>
    <row r="678" spans="1:13" x14ac:dyDescent="0.3">
      <c r="A678" s="34">
        <v>42444</v>
      </c>
      <c r="B678" s="66" t="s">
        <v>500</v>
      </c>
      <c r="C678" s="27" t="s">
        <v>36</v>
      </c>
      <c r="D678" s="28" t="s">
        <v>10</v>
      </c>
      <c r="F678" s="41">
        <v>1200</v>
      </c>
      <c r="G678" s="19">
        <f t="shared" si="10"/>
        <v>-71132.5</v>
      </c>
      <c r="H678" s="36" t="s">
        <v>21</v>
      </c>
      <c r="I678" s="26" t="s">
        <v>399</v>
      </c>
      <c r="J678" s="26" t="s">
        <v>3033</v>
      </c>
      <c r="K678" s="17" t="s">
        <v>377</v>
      </c>
      <c r="L678" s="26" t="s">
        <v>1824</v>
      </c>
      <c r="M678" s="26">
        <v>668</v>
      </c>
    </row>
    <row r="679" spans="1:13" x14ac:dyDescent="0.3">
      <c r="A679" s="34">
        <v>42444</v>
      </c>
      <c r="B679" s="61" t="s">
        <v>474</v>
      </c>
      <c r="C679" s="28" t="s">
        <v>12</v>
      </c>
      <c r="D679" s="36" t="s">
        <v>13</v>
      </c>
      <c r="F679" s="38">
        <v>2000</v>
      </c>
      <c r="G679" s="19">
        <f t="shared" si="10"/>
        <v>-73132.5</v>
      </c>
      <c r="H679" s="65" t="s">
        <v>267</v>
      </c>
      <c r="I679" s="50" t="s">
        <v>531</v>
      </c>
      <c r="J679" s="26" t="s">
        <v>3033</v>
      </c>
      <c r="K679" s="17" t="s">
        <v>377</v>
      </c>
      <c r="M679" s="26">
        <v>669</v>
      </c>
    </row>
    <row r="680" spans="1:13" x14ac:dyDescent="0.3">
      <c r="A680" s="34">
        <v>42444</v>
      </c>
      <c r="B680" s="61" t="s">
        <v>502</v>
      </c>
      <c r="C680" s="31" t="s">
        <v>24</v>
      </c>
      <c r="D680" s="31" t="s">
        <v>10</v>
      </c>
      <c r="F680" s="38">
        <v>24000</v>
      </c>
      <c r="G680" s="19">
        <f t="shared" si="10"/>
        <v>-97132.5</v>
      </c>
      <c r="H680" s="65" t="s">
        <v>267</v>
      </c>
      <c r="I680" s="37" t="s">
        <v>229</v>
      </c>
      <c r="J680" s="26" t="s">
        <v>3033</v>
      </c>
      <c r="K680" s="17" t="s">
        <v>377</v>
      </c>
      <c r="L680" s="26" t="s">
        <v>1824</v>
      </c>
      <c r="M680" s="26">
        <v>670</v>
      </c>
    </row>
    <row r="681" spans="1:13" x14ac:dyDescent="0.3">
      <c r="A681" s="34">
        <v>42444</v>
      </c>
      <c r="B681" s="61" t="s">
        <v>317</v>
      </c>
      <c r="C681" s="61" t="s">
        <v>22</v>
      </c>
      <c r="D681" s="36" t="s">
        <v>20</v>
      </c>
      <c r="E681" s="62"/>
      <c r="F681" s="62">
        <v>1000</v>
      </c>
      <c r="G681" s="19">
        <f t="shared" si="10"/>
        <v>-98132.5</v>
      </c>
      <c r="H681" s="17" t="s">
        <v>3054</v>
      </c>
      <c r="I681" s="50" t="s">
        <v>531</v>
      </c>
      <c r="J681" s="36" t="s">
        <v>1098</v>
      </c>
      <c r="K681" s="17" t="s">
        <v>377</v>
      </c>
      <c r="L681" s="26" t="s">
        <v>1824</v>
      </c>
      <c r="M681" s="31">
        <v>671</v>
      </c>
    </row>
    <row r="682" spans="1:13" s="30" customFormat="1" ht="13.9" x14ac:dyDescent="0.25">
      <c r="A682" s="34">
        <v>42444</v>
      </c>
      <c r="B682" s="61" t="s">
        <v>299</v>
      </c>
      <c r="C682" s="61" t="s">
        <v>22</v>
      </c>
      <c r="D682" s="36" t="s">
        <v>13</v>
      </c>
      <c r="E682" s="41"/>
      <c r="F682" s="38">
        <v>5000</v>
      </c>
      <c r="G682" s="19">
        <f t="shared" si="10"/>
        <v>-103132.5</v>
      </c>
      <c r="H682" s="65" t="s">
        <v>267</v>
      </c>
      <c r="I682" s="37" t="s">
        <v>787</v>
      </c>
      <c r="J682" s="26" t="s">
        <v>3033</v>
      </c>
      <c r="K682" s="17" t="s">
        <v>377</v>
      </c>
      <c r="L682" s="26" t="s">
        <v>1824</v>
      </c>
      <c r="M682" s="31">
        <v>672</v>
      </c>
    </row>
    <row r="683" spans="1:13" ht="13.9" x14ac:dyDescent="0.25">
      <c r="A683" s="15">
        <v>42445</v>
      </c>
      <c r="B683" s="30" t="s">
        <v>503</v>
      </c>
      <c r="C683" s="28" t="s">
        <v>12</v>
      </c>
      <c r="D683" s="36" t="s">
        <v>13</v>
      </c>
      <c r="E683" s="40"/>
      <c r="F683" s="40">
        <v>3000</v>
      </c>
      <c r="G683" s="19">
        <f t="shared" si="10"/>
        <v>-106132.5</v>
      </c>
      <c r="H683" s="30" t="s">
        <v>14</v>
      </c>
      <c r="I683" s="50" t="s">
        <v>376</v>
      </c>
      <c r="J683" s="26" t="s">
        <v>3033</v>
      </c>
      <c r="K683" s="17" t="s">
        <v>377</v>
      </c>
      <c r="L683" s="30"/>
      <c r="M683" s="26">
        <v>673</v>
      </c>
    </row>
    <row r="684" spans="1:13" x14ac:dyDescent="0.3">
      <c r="A684" s="34">
        <v>42445</v>
      </c>
      <c r="B684" s="61" t="s">
        <v>2542</v>
      </c>
      <c r="C684" s="28" t="s">
        <v>12</v>
      </c>
      <c r="D684" s="36" t="s">
        <v>20</v>
      </c>
      <c r="E684" s="62"/>
      <c r="F684" s="62">
        <v>1000</v>
      </c>
      <c r="G684" s="19">
        <f t="shared" si="10"/>
        <v>-107132.5</v>
      </c>
      <c r="H684" s="17" t="s">
        <v>3054</v>
      </c>
      <c r="I684" s="50" t="s">
        <v>531</v>
      </c>
      <c r="J684" s="36" t="s">
        <v>1098</v>
      </c>
      <c r="K684" s="17" t="s">
        <v>377</v>
      </c>
      <c r="M684" s="26">
        <v>674</v>
      </c>
    </row>
    <row r="685" spans="1:13" x14ac:dyDescent="0.3">
      <c r="A685" s="34">
        <v>42445</v>
      </c>
      <c r="B685" s="61" t="s">
        <v>426</v>
      </c>
      <c r="C685" s="28" t="s">
        <v>12</v>
      </c>
      <c r="D685" s="36" t="s">
        <v>20</v>
      </c>
      <c r="E685" s="62"/>
      <c r="F685" s="62">
        <v>2000</v>
      </c>
      <c r="G685" s="19">
        <f t="shared" si="10"/>
        <v>-109132.5</v>
      </c>
      <c r="H685" s="17" t="s">
        <v>3054</v>
      </c>
      <c r="I685" s="50" t="s">
        <v>531</v>
      </c>
      <c r="J685" s="36" t="s">
        <v>1098</v>
      </c>
      <c r="K685" s="17" t="s">
        <v>377</v>
      </c>
      <c r="M685" s="26">
        <v>675</v>
      </c>
    </row>
    <row r="686" spans="1:13" x14ac:dyDescent="0.3">
      <c r="A686" s="34">
        <v>42445</v>
      </c>
      <c r="B686" s="61" t="s">
        <v>414</v>
      </c>
      <c r="C686" s="28" t="s">
        <v>12</v>
      </c>
      <c r="D686" s="36" t="s">
        <v>20</v>
      </c>
      <c r="E686" s="62"/>
      <c r="F686" s="62">
        <v>1000</v>
      </c>
      <c r="G686" s="19">
        <f t="shared" si="10"/>
        <v>-110132.5</v>
      </c>
      <c r="H686" s="17" t="s">
        <v>3054</v>
      </c>
      <c r="I686" s="50" t="s">
        <v>531</v>
      </c>
      <c r="J686" s="36" t="s">
        <v>1098</v>
      </c>
      <c r="K686" s="17" t="s">
        <v>377</v>
      </c>
      <c r="M686" s="26">
        <v>676</v>
      </c>
    </row>
    <row r="687" spans="1:13" x14ac:dyDescent="0.3">
      <c r="A687" s="34">
        <v>42445</v>
      </c>
      <c r="B687" s="61" t="s">
        <v>474</v>
      </c>
      <c r="C687" s="28" t="s">
        <v>12</v>
      </c>
      <c r="D687" s="36" t="s">
        <v>13</v>
      </c>
      <c r="F687" s="38">
        <v>2000</v>
      </c>
      <c r="G687" s="19">
        <f t="shared" si="10"/>
        <v>-112132.5</v>
      </c>
      <c r="H687" s="65" t="s">
        <v>267</v>
      </c>
      <c r="I687" s="50" t="s">
        <v>531</v>
      </c>
      <c r="J687" s="26" t="s">
        <v>3033</v>
      </c>
      <c r="K687" s="17" t="s">
        <v>377</v>
      </c>
      <c r="M687" s="26">
        <v>677</v>
      </c>
    </row>
    <row r="688" spans="1:13" x14ac:dyDescent="0.3">
      <c r="A688" s="34">
        <v>42445</v>
      </c>
      <c r="B688" s="61" t="s">
        <v>504</v>
      </c>
      <c r="C688" s="28" t="s">
        <v>12</v>
      </c>
      <c r="D688" s="36" t="s">
        <v>13</v>
      </c>
      <c r="F688" s="38">
        <v>2800</v>
      </c>
      <c r="G688" s="19">
        <f t="shared" si="10"/>
        <v>-114932.5</v>
      </c>
      <c r="H688" s="65" t="s">
        <v>267</v>
      </c>
      <c r="I688" s="50" t="s">
        <v>531</v>
      </c>
      <c r="J688" s="26" t="s">
        <v>3033</v>
      </c>
      <c r="K688" s="17" t="s">
        <v>377</v>
      </c>
      <c r="M688" s="26">
        <v>678</v>
      </c>
    </row>
    <row r="689" spans="1:13" x14ac:dyDescent="0.3">
      <c r="A689" s="34">
        <v>42445</v>
      </c>
      <c r="B689" s="61" t="s">
        <v>505</v>
      </c>
      <c r="C689" s="28" t="s">
        <v>12</v>
      </c>
      <c r="D689" s="36" t="s">
        <v>20</v>
      </c>
      <c r="E689" s="62"/>
      <c r="F689" s="62">
        <v>1000</v>
      </c>
      <c r="G689" s="19">
        <f t="shared" si="10"/>
        <v>-115932.5</v>
      </c>
      <c r="H689" s="65" t="s">
        <v>326</v>
      </c>
      <c r="I689" s="50" t="s">
        <v>531</v>
      </c>
      <c r="J689" s="36" t="s">
        <v>1098</v>
      </c>
      <c r="K689" s="17" t="s">
        <v>377</v>
      </c>
      <c r="M689" s="31">
        <v>679</v>
      </c>
    </row>
    <row r="690" spans="1:13" x14ac:dyDescent="0.3">
      <c r="A690" s="34">
        <v>42445</v>
      </c>
      <c r="B690" s="61" t="s">
        <v>490</v>
      </c>
      <c r="C690" s="61" t="s">
        <v>22</v>
      </c>
      <c r="D690" s="36" t="s">
        <v>13</v>
      </c>
      <c r="E690" s="38"/>
      <c r="F690" s="38">
        <v>5000</v>
      </c>
      <c r="G690" s="19">
        <f t="shared" si="10"/>
        <v>-120932.5</v>
      </c>
      <c r="H690" s="65" t="s">
        <v>267</v>
      </c>
      <c r="I690" s="37" t="s">
        <v>229</v>
      </c>
      <c r="J690" s="26" t="s">
        <v>3033</v>
      </c>
      <c r="K690" s="17" t="s">
        <v>377</v>
      </c>
      <c r="L690" s="26" t="s">
        <v>1824</v>
      </c>
      <c r="M690" s="31">
        <v>680</v>
      </c>
    </row>
    <row r="691" spans="1:13" s="30" customFormat="1" ht="13.9" x14ac:dyDescent="0.25">
      <c r="A691" s="34">
        <v>42445</v>
      </c>
      <c r="B691" s="66" t="s">
        <v>506</v>
      </c>
      <c r="C691" s="28" t="s">
        <v>12</v>
      </c>
      <c r="D691" s="36" t="s">
        <v>20</v>
      </c>
      <c r="E691" s="41"/>
      <c r="F691" s="41">
        <v>3150</v>
      </c>
      <c r="G691" s="19">
        <f t="shared" si="10"/>
        <v>-124082.5</v>
      </c>
      <c r="H691" s="36" t="s">
        <v>21</v>
      </c>
      <c r="I691" s="26" t="s">
        <v>393</v>
      </c>
      <c r="J691" s="36" t="s">
        <v>1098</v>
      </c>
      <c r="K691" s="17" t="s">
        <v>377</v>
      </c>
      <c r="L691" s="26"/>
      <c r="M691" s="26">
        <v>681</v>
      </c>
    </row>
    <row r="692" spans="1:13" s="30" customFormat="1" ht="13.9" x14ac:dyDescent="0.25">
      <c r="A692" s="15">
        <v>42446</v>
      </c>
      <c r="B692" s="30" t="s">
        <v>507</v>
      </c>
      <c r="C692" s="28" t="s">
        <v>12</v>
      </c>
      <c r="D692" s="36" t="s">
        <v>13</v>
      </c>
      <c r="E692" s="40"/>
      <c r="F692" s="40">
        <v>4000</v>
      </c>
      <c r="G692" s="19">
        <f t="shared" si="10"/>
        <v>-128082.5</v>
      </c>
      <c r="H692" s="30" t="s">
        <v>14</v>
      </c>
      <c r="I692" s="50" t="s">
        <v>376</v>
      </c>
      <c r="J692" s="26" t="s">
        <v>3033</v>
      </c>
      <c r="K692" s="17" t="s">
        <v>377</v>
      </c>
      <c r="M692" s="26">
        <v>682</v>
      </c>
    </row>
    <row r="693" spans="1:13" s="31" customFormat="1" ht="16.5" customHeight="1" x14ac:dyDescent="0.25">
      <c r="A693" s="15">
        <v>42446</v>
      </c>
      <c r="B693" s="30" t="s">
        <v>508</v>
      </c>
      <c r="C693" s="28" t="s">
        <v>12</v>
      </c>
      <c r="D693" s="36" t="s">
        <v>13</v>
      </c>
      <c r="E693" s="40"/>
      <c r="F693" s="40">
        <v>3500</v>
      </c>
      <c r="G693" s="19">
        <f t="shared" si="10"/>
        <v>-131582.5</v>
      </c>
      <c r="H693" s="30" t="s">
        <v>14</v>
      </c>
      <c r="I693" s="50" t="s">
        <v>376</v>
      </c>
      <c r="J693" s="26" t="s">
        <v>3033</v>
      </c>
      <c r="K693" s="17" t="s">
        <v>377</v>
      </c>
      <c r="L693" s="30"/>
      <c r="M693" s="26">
        <v>683</v>
      </c>
    </row>
    <row r="694" spans="1:13" x14ac:dyDescent="0.3">
      <c r="A694" s="15">
        <v>42446</v>
      </c>
      <c r="B694" s="31" t="s">
        <v>509</v>
      </c>
      <c r="C694" s="28" t="s">
        <v>12</v>
      </c>
      <c r="D694" s="31" t="s">
        <v>18</v>
      </c>
      <c r="E694" s="40"/>
      <c r="F694" s="40">
        <v>198800</v>
      </c>
      <c r="G694" s="19">
        <f t="shared" si="10"/>
        <v>-330382.5</v>
      </c>
      <c r="H694" s="30" t="s">
        <v>14</v>
      </c>
      <c r="I694" s="31" t="s">
        <v>510</v>
      </c>
      <c r="J694" s="26" t="s">
        <v>3033</v>
      </c>
      <c r="K694" s="17" t="s">
        <v>377</v>
      </c>
      <c r="L694" s="31" t="s">
        <v>1824</v>
      </c>
      <c r="M694" s="26">
        <v>684</v>
      </c>
    </row>
    <row r="695" spans="1:13" x14ac:dyDescent="0.3">
      <c r="A695" s="34">
        <v>42446</v>
      </c>
      <c r="B695" s="61" t="s">
        <v>474</v>
      </c>
      <c r="C695" s="28" t="s">
        <v>12</v>
      </c>
      <c r="D695" s="36" t="s">
        <v>13</v>
      </c>
      <c r="F695" s="38">
        <v>2000</v>
      </c>
      <c r="G695" s="19">
        <f t="shared" si="10"/>
        <v>-332382.5</v>
      </c>
      <c r="H695" s="65" t="s">
        <v>267</v>
      </c>
      <c r="I695" s="50" t="s">
        <v>531</v>
      </c>
      <c r="J695" s="26" t="s">
        <v>3033</v>
      </c>
      <c r="K695" s="17" t="s">
        <v>377</v>
      </c>
      <c r="M695" s="26">
        <v>685</v>
      </c>
    </row>
    <row r="696" spans="1:13" x14ac:dyDescent="0.3">
      <c r="A696" s="34">
        <v>42446</v>
      </c>
      <c r="B696" s="61" t="s">
        <v>511</v>
      </c>
      <c r="C696" s="28" t="s">
        <v>12</v>
      </c>
      <c r="D696" s="36" t="s">
        <v>13</v>
      </c>
      <c r="E696" s="38"/>
      <c r="F696" s="38">
        <v>2000</v>
      </c>
      <c r="G696" s="19">
        <f t="shared" si="10"/>
        <v>-334382.5</v>
      </c>
      <c r="H696" s="65" t="s">
        <v>267</v>
      </c>
      <c r="I696" s="50" t="s">
        <v>531</v>
      </c>
      <c r="J696" s="26" t="s">
        <v>3033</v>
      </c>
      <c r="K696" s="17" t="s">
        <v>377</v>
      </c>
      <c r="M696" s="26">
        <v>686</v>
      </c>
    </row>
    <row r="697" spans="1:13" x14ac:dyDescent="0.3">
      <c r="A697" s="34">
        <v>42446</v>
      </c>
      <c r="B697" s="61" t="s">
        <v>512</v>
      </c>
      <c r="C697" s="31" t="s">
        <v>24</v>
      </c>
      <c r="D697" s="31" t="s">
        <v>10</v>
      </c>
      <c r="E697" s="38"/>
      <c r="F697" s="38">
        <v>120000</v>
      </c>
      <c r="G697" s="19">
        <f t="shared" si="10"/>
        <v>-454382.5</v>
      </c>
      <c r="H697" s="65" t="s">
        <v>267</v>
      </c>
      <c r="I697" s="37" t="s">
        <v>229</v>
      </c>
      <c r="J697" s="26" t="s">
        <v>3033</v>
      </c>
      <c r="K697" s="17" t="s">
        <v>377</v>
      </c>
      <c r="M697" s="31">
        <v>687</v>
      </c>
    </row>
    <row r="698" spans="1:13" ht="13.9" x14ac:dyDescent="0.25">
      <c r="A698" s="34">
        <v>42446</v>
      </c>
      <c r="B698" s="61" t="s">
        <v>513</v>
      </c>
      <c r="C698" s="31" t="s">
        <v>24</v>
      </c>
      <c r="D698" s="31" t="s">
        <v>10</v>
      </c>
      <c r="E698" s="38"/>
      <c r="F698" s="38">
        <v>80000</v>
      </c>
      <c r="G698" s="19">
        <f t="shared" si="10"/>
        <v>-534382.5</v>
      </c>
      <c r="H698" s="65" t="s">
        <v>267</v>
      </c>
      <c r="I698" s="37" t="s">
        <v>229</v>
      </c>
      <c r="J698" s="26" t="s">
        <v>3033</v>
      </c>
      <c r="K698" s="17" t="s">
        <v>377</v>
      </c>
      <c r="M698" s="31">
        <v>688</v>
      </c>
    </row>
    <row r="699" spans="1:13" x14ac:dyDescent="0.3">
      <c r="A699" s="34">
        <v>42446</v>
      </c>
      <c r="B699" s="61" t="s">
        <v>511</v>
      </c>
      <c r="C699" s="28" t="s">
        <v>12</v>
      </c>
      <c r="D699" s="36" t="s">
        <v>13</v>
      </c>
      <c r="E699" s="38"/>
      <c r="F699" s="38">
        <v>2000</v>
      </c>
      <c r="G699" s="19">
        <f t="shared" si="10"/>
        <v>-536382.5</v>
      </c>
      <c r="H699" s="65" t="s">
        <v>267</v>
      </c>
      <c r="I699" s="50" t="s">
        <v>531</v>
      </c>
      <c r="J699" s="26" t="s">
        <v>3033</v>
      </c>
      <c r="K699" s="17" t="s">
        <v>377</v>
      </c>
      <c r="M699" s="26">
        <v>689</v>
      </c>
    </row>
    <row r="700" spans="1:13" x14ac:dyDescent="0.3">
      <c r="A700" s="34">
        <v>42446</v>
      </c>
      <c r="B700" s="61" t="s">
        <v>514</v>
      </c>
      <c r="C700" s="31" t="s">
        <v>24</v>
      </c>
      <c r="D700" s="31" t="s">
        <v>10</v>
      </c>
      <c r="E700" s="38"/>
      <c r="F700" s="38">
        <v>50000</v>
      </c>
      <c r="G700" s="19">
        <f t="shared" si="10"/>
        <v>-586382.5</v>
      </c>
      <c r="H700" s="65" t="s">
        <v>267</v>
      </c>
      <c r="I700" s="37" t="s">
        <v>229</v>
      </c>
      <c r="J700" s="26" t="s">
        <v>3033</v>
      </c>
      <c r="K700" s="17" t="s">
        <v>377</v>
      </c>
      <c r="M700" s="26">
        <v>690</v>
      </c>
    </row>
    <row r="701" spans="1:13" ht="13.9" x14ac:dyDescent="0.25">
      <c r="A701" s="34">
        <v>42446</v>
      </c>
      <c r="B701" s="61" t="s">
        <v>515</v>
      </c>
      <c r="C701" s="61" t="s">
        <v>22</v>
      </c>
      <c r="D701" s="36" t="s">
        <v>13</v>
      </c>
      <c r="E701" s="38"/>
      <c r="F701" s="38">
        <v>3000</v>
      </c>
      <c r="G701" s="19">
        <f t="shared" si="10"/>
        <v>-589382.5</v>
      </c>
      <c r="H701" s="65" t="s">
        <v>267</v>
      </c>
      <c r="I701" s="37" t="s">
        <v>229</v>
      </c>
      <c r="J701" s="26" t="s">
        <v>3033</v>
      </c>
      <c r="K701" s="17" t="s">
        <v>377</v>
      </c>
      <c r="M701" s="26">
        <v>691</v>
      </c>
    </row>
    <row r="702" spans="1:13" x14ac:dyDescent="0.3">
      <c r="A702" s="34">
        <v>42446</v>
      </c>
      <c r="B702" s="61" t="s">
        <v>516</v>
      </c>
      <c r="C702" s="28" t="s">
        <v>12</v>
      </c>
      <c r="D702" s="36" t="s">
        <v>20</v>
      </c>
      <c r="E702" s="62"/>
      <c r="F702" s="62">
        <v>2000</v>
      </c>
      <c r="G702" s="19">
        <f t="shared" si="10"/>
        <v>-591382.5</v>
      </c>
      <c r="H702" s="17" t="s">
        <v>3054</v>
      </c>
      <c r="I702" s="50" t="s">
        <v>531</v>
      </c>
      <c r="J702" s="36" t="s">
        <v>1098</v>
      </c>
      <c r="K702" s="17" t="s">
        <v>377</v>
      </c>
      <c r="M702" s="26">
        <v>692</v>
      </c>
    </row>
    <row r="703" spans="1:13" x14ac:dyDescent="0.3">
      <c r="A703" s="34">
        <v>42446</v>
      </c>
      <c r="B703" s="61" t="s">
        <v>517</v>
      </c>
      <c r="C703" s="28" t="s">
        <v>12</v>
      </c>
      <c r="D703" s="36" t="s">
        <v>20</v>
      </c>
      <c r="E703" s="62"/>
      <c r="F703" s="62">
        <v>2000</v>
      </c>
      <c r="G703" s="19">
        <f t="shared" si="10"/>
        <v>-593382.5</v>
      </c>
      <c r="H703" s="17" t="s">
        <v>3054</v>
      </c>
      <c r="I703" s="50" t="s">
        <v>531</v>
      </c>
      <c r="J703" s="36" t="s">
        <v>1098</v>
      </c>
      <c r="K703" s="17" t="s">
        <v>377</v>
      </c>
      <c r="M703" s="26">
        <v>693</v>
      </c>
    </row>
    <row r="704" spans="1:13" x14ac:dyDescent="0.3">
      <c r="A704" s="34">
        <v>42446</v>
      </c>
      <c r="B704" s="61" t="s">
        <v>518</v>
      </c>
      <c r="C704" s="28" t="s">
        <v>12</v>
      </c>
      <c r="D704" s="36" t="s">
        <v>20</v>
      </c>
      <c r="E704" s="62"/>
      <c r="F704" s="62">
        <v>5000</v>
      </c>
      <c r="G704" s="19">
        <f t="shared" si="10"/>
        <v>-598382.5</v>
      </c>
      <c r="H704" s="17" t="s">
        <v>3054</v>
      </c>
      <c r="I704" s="50" t="s">
        <v>531</v>
      </c>
      <c r="J704" s="36" t="s">
        <v>1098</v>
      </c>
      <c r="K704" s="17" t="s">
        <v>377</v>
      </c>
      <c r="M704" s="26">
        <v>694</v>
      </c>
    </row>
    <row r="705" spans="1:13" x14ac:dyDescent="0.3">
      <c r="A705" s="34">
        <v>42446</v>
      </c>
      <c r="B705" s="61" t="s">
        <v>519</v>
      </c>
      <c r="C705" s="28" t="s">
        <v>12</v>
      </c>
      <c r="D705" s="36" t="s">
        <v>20</v>
      </c>
      <c r="E705" s="62"/>
      <c r="F705" s="62">
        <v>1500</v>
      </c>
      <c r="G705" s="19">
        <f t="shared" si="10"/>
        <v>-599882.5</v>
      </c>
      <c r="H705" s="17" t="s">
        <v>3054</v>
      </c>
      <c r="I705" s="50" t="s">
        <v>531</v>
      </c>
      <c r="J705" s="36" t="s">
        <v>1098</v>
      </c>
      <c r="K705" s="17" t="s">
        <v>377</v>
      </c>
      <c r="M705" s="31">
        <v>695</v>
      </c>
    </row>
    <row r="706" spans="1:13" x14ac:dyDescent="0.3">
      <c r="A706" s="34">
        <v>42446</v>
      </c>
      <c r="B706" s="61" t="s">
        <v>520</v>
      </c>
      <c r="C706" s="28" t="s">
        <v>12</v>
      </c>
      <c r="D706" s="36" t="s">
        <v>20</v>
      </c>
      <c r="E706" s="62"/>
      <c r="F706" s="62">
        <v>6000</v>
      </c>
      <c r="G706" s="19">
        <f t="shared" si="10"/>
        <v>-605882.5</v>
      </c>
      <c r="H706" s="17" t="s">
        <v>3054</v>
      </c>
      <c r="I706" s="50" t="s">
        <v>531</v>
      </c>
      <c r="J706" s="36" t="s">
        <v>1098</v>
      </c>
      <c r="K706" s="17" t="s">
        <v>377</v>
      </c>
      <c r="M706" s="31">
        <v>696</v>
      </c>
    </row>
    <row r="707" spans="1:13" x14ac:dyDescent="0.3">
      <c r="A707" s="34">
        <v>42446</v>
      </c>
      <c r="B707" s="61" t="s">
        <v>317</v>
      </c>
      <c r="C707" s="61" t="s">
        <v>22</v>
      </c>
      <c r="D707" s="36" t="s">
        <v>20</v>
      </c>
      <c r="E707" s="62"/>
      <c r="F707" s="62">
        <v>1000</v>
      </c>
      <c r="G707" s="19">
        <f t="shared" si="10"/>
        <v>-606882.5</v>
      </c>
      <c r="H707" s="17" t="s">
        <v>3054</v>
      </c>
      <c r="I707" s="50" t="s">
        <v>531</v>
      </c>
      <c r="J707" s="36" t="s">
        <v>1098</v>
      </c>
      <c r="K707" s="17" t="s">
        <v>377</v>
      </c>
      <c r="M707" s="26">
        <v>697</v>
      </c>
    </row>
    <row r="708" spans="1:13" x14ac:dyDescent="0.3">
      <c r="A708" s="34">
        <v>42446</v>
      </c>
      <c r="B708" s="61" t="s">
        <v>318</v>
      </c>
      <c r="C708" s="31" t="s">
        <v>35</v>
      </c>
      <c r="D708" s="36" t="s">
        <v>20</v>
      </c>
      <c r="E708" s="62"/>
      <c r="F708" s="62">
        <v>1500</v>
      </c>
      <c r="G708" s="19">
        <f t="shared" si="10"/>
        <v>-608382.5</v>
      </c>
      <c r="H708" s="17" t="s">
        <v>3054</v>
      </c>
      <c r="I708" s="50" t="s">
        <v>531</v>
      </c>
      <c r="J708" s="36" t="s">
        <v>1098</v>
      </c>
      <c r="K708" s="17" t="s">
        <v>377</v>
      </c>
      <c r="M708" s="26">
        <v>698</v>
      </c>
    </row>
    <row r="709" spans="1:13" x14ac:dyDescent="0.3">
      <c r="A709" s="34">
        <v>42446</v>
      </c>
      <c r="B709" s="36" t="s">
        <v>521</v>
      </c>
      <c r="C709" s="28" t="s">
        <v>12</v>
      </c>
      <c r="D709" s="31" t="s">
        <v>18</v>
      </c>
      <c r="F709" s="41">
        <v>2000</v>
      </c>
      <c r="G709" s="19">
        <f t="shared" si="10"/>
        <v>-610382.5</v>
      </c>
      <c r="H709" s="36" t="s">
        <v>204</v>
      </c>
      <c r="I709" s="26" t="s">
        <v>531</v>
      </c>
      <c r="J709" s="26" t="s">
        <v>3033</v>
      </c>
      <c r="K709" s="17" t="s">
        <v>377</v>
      </c>
      <c r="M709" s="26">
        <v>699</v>
      </c>
    </row>
    <row r="710" spans="1:13" s="30" customFormat="1" ht="13.9" x14ac:dyDescent="0.25">
      <c r="A710" s="34">
        <v>42446</v>
      </c>
      <c r="B710" s="36" t="s">
        <v>431</v>
      </c>
      <c r="C710" s="61" t="s">
        <v>22</v>
      </c>
      <c r="D710" s="31" t="s">
        <v>18</v>
      </c>
      <c r="E710" s="41"/>
      <c r="F710" s="41">
        <v>2000</v>
      </c>
      <c r="G710" s="19">
        <f t="shared" si="10"/>
        <v>-612382.5</v>
      </c>
      <c r="H710" s="36" t="s">
        <v>204</v>
      </c>
      <c r="I710" s="26" t="s">
        <v>229</v>
      </c>
      <c r="J710" s="26" t="s">
        <v>3033</v>
      </c>
      <c r="K710" s="17" t="s">
        <v>377</v>
      </c>
      <c r="L710" s="26"/>
      <c r="M710" s="26">
        <v>700</v>
      </c>
    </row>
    <row r="711" spans="1:13" s="30" customFormat="1" ht="13.9" x14ac:dyDescent="0.25">
      <c r="A711" s="34">
        <v>42446</v>
      </c>
      <c r="B711" s="66" t="s">
        <v>535</v>
      </c>
      <c r="C711" s="28" t="s">
        <v>12</v>
      </c>
      <c r="D711" s="36" t="s">
        <v>20</v>
      </c>
      <c r="E711" s="41"/>
      <c r="F711" s="41">
        <v>7300</v>
      </c>
      <c r="G711" s="19">
        <f t="shared" si="10"/>
        <v>-619682.5</v>
      </c>
      <c r="H711" s="36" t="s">
        <v>21</v>
      </c>
      <c r="I711" s="26" t="s">
        <v>393</v>
      </c>
      <c r="J711" s="36" t="s">
        <v>1098</v>
      </c>
      <c r="K711" s="17" t="s">
        <v>377</v>
      </c>
      <c r="L711" s="26"/>
      <c r="M711" s="26">
        <v>701</v>
      </c>
    </row>
    <row r="712" spans="1:13" s="30" customFormat="1" ht="13.9" x14ac:dyDescent="0.25">
      <c r="A712" s="34">
        <v>42446</v>
      </c>
      <c r="B712" s="66" t="s">
        <v>536</v>
      </c>
      <c r="C712" s="27" t="s">
        <v>36</v>
      </c>
      <c r="D712" s="28" t="s">
        <v>10</v>
      </c>
      <c r="E712" s="41"/>
      <c r="F712" s="41">
        <v>20000</v>
      </c>
      <c r="G712" s="19">
        <f t="shared" si="10"/>
        <v>-639682.5</v>
      </c>
      <c r="H712" s="36" t="s">
        <v>21</v>
      </c>
      <c r="I712" s="26" t="s">
        <v>399</v>
      </c>
      <c r="J712" s="26" t="s">
        <v>3033</v>
      </c>
      <c r="K712" s="17" t="s">
        <v>377</v>
      </c>
      <c r="L712" s="26"/>
      <c r="M712" s="26">
        <v>702</v>
      </c>
    </row>
    <row r="713" spans="1:13" ht="13.9" x14ac:dyDescent="0.25">
      <c r="A713" s="15">
        <v>42447</v>
      </c>
      <c r="B713" s="30" t="s">
        <v>522</v>
      </c>
      <c r="C713" s="28" t="s">
        <v>12</v>
      </c>
      <c r="D713" s="36" t="s">
        <v>13</v>
      </c>
      <c r="E713" s="40"/>
      <c r="F713" s="40">
        <v>3500</v>
      </c>
      <c r="G713" s="19">
        <f t="shared" si="10"/>
        <v>-643182.5</v>
      </c>
      <c r="H713" s="30" t="s">
        <v>14</v>
      </c>
      <c r="I713" s="50" t="s">
        <v>376</v>
      </c>
      <c r="J713" s="26" t="s">
        <v>3033</v>
      </c>
      <c r="K713" s="17" t="s">
        <v>377</v>
      </c>
      <c r="L713" s="30"/>
      <c r="M713" s="31">
        <v>703</v>
      </c>
    </row>
    <row r="714" spans="1:13" ht="13.9" x14ac:dyDescent="0.25">
      <c r="A714" s="15">
        <v>42447</v>
      </c>
      <c r="B714" s="30" t="s">
        <v>523</v>
      </c>
      <c r="C714" s="28" t="s">
        <v>12</v>
      </c>
      <c r="D714" s="36" t="s">
        <v>13</v>
      </c>
      <c r="E714" s="40"/>
      <c r="F714" s="40">
        <v>3500</v>
      </c>
      <c r="G714" s="19">
        <f t="shared" si="10"/>
        <v>-646682.5</v>
      </c>
      <c r="H714" s="30" t="s">
        <v>14</v>
      </c>
      <c r="I714" s="50" t="s">
        <v>376</v>
      </c>
      <c r="J714" s="26" t="s">
        <v>3033</v>
      </c>
      <c r="K714" s="17" t="s">
        <v>377</v>
      </c>
      <c r="L714" s="30"/>
      <c r="M714" s="31">
        <v>704</v>
      </c>
    </row>
    <row r="715" spans="1:13" x14ac:dyDescent="0.3">
      <c r="A715" s="15">
        <v>42447</v>
      </c>
      <c r="B715" s="30" t="s">
        <v>524</v>
      </c>
      <c r="C715" s="31" t="s">
        <v>17</v>
      </c>
      <c r="D715" s="30" t="s">
        <v>525</v>
      </c>
      <c r="E715" s="40"/>
      <c r="F715" s="40">
        <v>10600</v>
      </c>
      <c r="G715" s="19">
        <f t="shared" si="10"/>
        <v>-657282.5</v>
      </c>
      <c r="H715" s="30" t="s">
        <v>14</v>
      </c>
      <c r="I715" s="50" t="s">
        <v>381</v>
      </c>
      <c r="J715" s="26" t="s">
        <v>3033</v>
      </c>
      <c r="K715" s="17" t="s">
        <v>377</v>
      </c>
      <c r="L715" s="30"/>
      <c r="M715" s="26">
        <v>705</v>
      </c>
    </row>
    <row r="716" spans="1:13" x14ac:dyDescent="0.3">
      <c r="A716" s="34">
        <v>42447</v>
      </c>
      <c r="B716" s="28" t="s">
        <v>526</v>
      </c>
      <c r="C716" s="28" t="s">
        <v>12</v>
      </c>
      <c r="D716" s="31" t="s">
        <v>18</v>
      </c>
      <c r="F716" s="41">
        <v>3500</v>
      </c>
      <c r="G716" s="19">
        <f t="shared" si="10"/>
        <v>-660782.5</v>
      </c>
      <c r="H716" s="31" t="s">
        <v>23</v>
      </c>
      <c r="I716" s="27" t="s">
        <v>397</v>
      </c>
      <c r="J716" s="26" t="s">
        <v>3033</v>
      </c>
      <c r="K716" s="17" t="s">
        <v>377</v>
      </c>
      <c r="M716" s="26">
        <v>706</v>
      </c>
    </row>
    <row r="717" spans="1:13" x14ac:dyDescent="0.3">
      <c r="A717" s="34">
        <v>42447</v>
      </c>
      <c r="B717" s="36" t="s">
        <v>527</v>
      </c>
      <c r="C717" s="28" t="s">
        <v>12</v>
      </c>
      <c r="D717" s="31" t="s">
        <v>18</v>
      </c>
      <c r="F717" s="41">
        <v>3000</v>
      </c>
      <c r="G717" s="19">
        <f t="shared" ref="G717:G780" si="11">+G716+E717-F717</f>
        <v>-663782.5</v>
      </c>
      <c r="H717" s="31" t="s">
        <v>23</v>
      </c>
      <c r="I717" s="26" t="s">
        <v>397</v>
      </c>
      <c r="J717" s="26" t="s">
        <v>3033</v>
      </c>
      <c r="K717" s="17" t="s">
        <v>377</v>
      </c>
      <c r="M717" s="26">
        <v>707</v>
      </c>
    </row>
    <row r="718" spans="1:13" x14ac:dyDescent="0.3">
      <c r="A718" s="34">
        <v>42447</v>
      </c>
      <c r="B718" s="36" t="s">
        <v>528</v>
      </c>
      <c r="C718" s="28" t="s">
        <v>12</v>
      </c>
      <c r="D718" s="31" t="s">
        <v>18</v>
      </c>
      <c r="F718" s="41">
        <v>6000</v>
      </c>
      <c r="G718" s="19">
        <f t="shared" si="11"/>
        <v>-669782.5</v>
      </c>
      <c r="H718" s="36" t="s">
        <v>204</v>
      </c>
      <c r="I718" s="26" t="s">
        <v>531</v>
      </c>
      <c r="J718" s="26" t="s">
        <v>3033</v>
      </c>
      <c r="K718" s="17" t="s">
        <v>377</v>
      </c>
      <c r="M718" s="26">
        <v>708</v>
      </c>
    </row>
    <row r="719" spans="1:13" x14ac:dyDescent="0.3">
      <c r="A719" s="34">
        <v>42447</v>
      </c>
      <c r="B719" s="36" t="s">
        <v>529</v>
      </c>
      <c r="C719" s="31" t="s">
        <v>17</v>
      </c>
      <c r="D719" s="31" t="s">
        <v>18</v>
      </c>
      <c r="F719" s="41">
        <v>30000</v>
      </c>
      <c r="G719" s="19">
        <f t="shared" si="11"/>
        <v>-699782.5</v>
      </c>
      <c r="H719" s="36" t="s">
        <v>204</v>
      </c>
      <c r="I719" s="26" t="s">
        <v>229</v>
      </c>
      <c r="J719" s="26" t="s">
        <v>3033</v>
      </c>
      <c r="K719" s="17" t="s">
        <v>377</v>
      </c>
      <c r="M719" s="26">
        <v>709</v>
      </c>
    </row>
    <row r="720" spans="1:13" x14ac:dyDescent="0.3">
      <c r="A720" s="34">
        <v>42447</v>
      </c>
      <c r="B720" s="36" t="s">
        <v>530</v>
      </c>
      <c r="C720" s="31" t="s">
        <v>17</v>
      </c>
      <c r="D720" s="31" t="s">
        <v>18</v>
      </c>
      <c r="F720" s="41">
        <v>10000</v>
      </c>
      <c r="G720" s="19">
        <f t="shared" si="11"/>
        <v>-709782.5</v>
      </c>
      <c r="H720" s="36" t="s">
        <v>204</v>
      </c>
      <c r="I720" s="36" t="s">
        <v>531</v>
      </c>
      <c r="J720" s="26" t="s">
        <v>3033</v>
      </c>
      <c r="K720" s="17" t="s">
        <v>377</v>
      </c>
      <c r="M720" s="26">
        <v>710</v>
      </c>
    </row>
    <row r="721" spans="1:13" x14ac:dyDescent="0.3">
      <c r="A721" s="34">
        <v>42447</v>
      </c>
      <c r="B721" s="61" t="s">
        <v>532</v>
      </c>
      <c r="C721" s="28" t="s">
        <v>12</v>
      </c>
      <c r="D721" s="36" t="s">
        <v>20</v>
      </c>
      <c r="E721" s="62"/>
      <c r="F721" s="62">
        <v>1000</v>
      </c>
      <c r="G721" s="19">
        <f t="shared" si="11"/>
        <v>-710782.5</v>
      </c>
      <c r="H721" s="17" t="s">
        <v>3054</v>
      </c>
      <c r="I721" s="50" t="s">
        <v>531</v>
      </c>
      <c r="J721" s="36" t="s">
        <v>1098</v>
      </c>
      <c r="K721" s="17" t="s">
        <v>377</v>
      </c>
      <c r="M721" s="31">
        <v>711</v>
      </c>
    </row>
    <row r="722" spans="1:13" x14ac:dyDescent="0.3">
      <c r="A722" s="34">
        <v>42447</v>
      </c>
      <c r="B722" s="61" t="s">
        <v>317</v>
      </c>
      <c r="C722" s="61" t="s">
        <v>22</v>
      </c>
      <c r="D722" s="36" t="s">
        <v>20</v>
      </c>
      <c r="E722" s="62"/>
      <c r="F722" s="62">
        <v>1000</v>
      </c>
      <c r="G722" s="19">
        <f t="shared" si="11"/>
        <v>-711782.5</v>
      </c>
      <c r="H722" s="17" t="s">
        <v>3054</v>
      </c>
      <c r="I722" s="50" t="s">
        <v>531</v>
      </c>
      <c r="J722" s="36" t="s">
        <v>1098</v>
      </c>
      <c r="K722" s="17" t="s">
        <v>377</v>
      </c>
      <c r="M722" s="31">
        <v>712</v>
      </c>
    </row>
    <row r="723" spans="1:13" x14ac:dyDescent="0.3">
      <c r="A723" s="34">
        <v>42447</v>
      </c>
      <c r="B723" s="61" t="s">
        <v>474</v>
      </c>
      <c r="C723" s="28" t="s">
        <v>12</v>
      </c>
      <c r="D723" s="36" t="s">
        <v>13</v>
      </c>
      <c r="E723" s="38"/>
      <c r="F723" s="38">
        <v>2000</v>
      </c>
      <c r="G723" s="19">
        <f t="shared" si="11"/>
        <v>-713782.5</v>
      </c>
      <c r="H723" s="65" t="s">
        <v>267</v>
      </c>
      <c r="I723" s="50" t="s">
        <v>531</v>
      </c>
      <c r="J723" s="26" t="s">
        <v>3033</v>
      </c>
      <c r="K723" s="17" t="s">
        <v>377</v>
      </c>
      <c r="M723" s="26">
        <v>713</v>
      </c>
    </row>
    <row r="724" spans="1:13" x14ac:dyDescent="0.3">
      <c r="A724" s="34">
        <v>42447</v>
      </c>
      <c r="B724" s="61" t="s">
        <v>511</v>
      </c>
      <c r="C724" s="28" t="s">
        <v>12</v>
      </c>
      <c r="D724" s="36" t="s">
        <v>13</v>
      </c>
      <c r="E724" s="38"/>
      <c r="F724" s="38">
        <v>2000</v>
      </c>
      <c r="G724" s="19">
        <f t="shared" si="11"/>
        <v>-715782.5</v>
      </c>
      <c r="H724" s="65" t="s">
        <v>267</v>
      </c>
      <c r="I724" s="50" t="s">
        <v>531</v>
      </c>
      <c r="J724" s="26" t="s">
        <v>3033</v>
      </c>
      <c r="K724" s="17" t="s">
        <v>377</v>
      </c>
      <c r="M724" s="26">
        <v>714</v>
      </c>
    </row>
    <row r="725" spans="1:13" x14ac:dyDescent="0.3">
      <c r="A725" s="34">
        <v>42447</v>
      </c>
      <c r="B725" s="61" t="s">
        <v>533</v>
      </c>
      <c r="C725" s="27" t="s">
        <v>36</v>
      </c>
      <c r="D725" s="28" t="s">
        <v>10</v>
      </c>
      <c r="E725" s="38"/>
      <c r="F725" s="38">
        <v>5000</v>
      </c>
      <c r="G725" s="19">
        <f t="shared" si="11"/>
        <v>-720782.5</v>
      </c>
      <c r="H725" s="65" t="s">
        <v>267</v>
      </c>
      <c r="I725" s="37" t="s">
        <v>229</v>
      </c>
      <c r="J725" s="26" t="s">
        <v>3033</v>
      </c>
      <c r="K725" s="17" t="s">
        <v>377</v>
      </c>
      <c r="M725" s="26">
        <v>715</v>
      </c>
    </row>
    <row r="726" spans="1:13" x14ac:dyDescent="0.3">
      <c r="A726" s="34">
        <v>42447</v>
      </c>
      <c r="B726" s="61" t="s">
        <v>534</v>
      </c>
      <c r="C726" s="28" t="s">
        <v>12</v>
      </c>
      <c r="D726" s="36" t="s">
        <v>13</v>
      </c>
      <c r="E726" s="38"/>
      <c r="F726" s="38">
        <v>2000</v>
      </c>
      <c r="G726" s="19">
        <f t="shared" si="11"/>
        <v>-722782.5</v>
      </c>
      <c r="H726" s="65" t="s">
        <v>267</v>
      </c>
      <c r="I726" s="50" t="s">
        <v>531</v>
      </c>
      <c r="J726" s="26" t="s">
        <v>3033</v>
      </c>
      <c r="K726" s="17" t="s">
        <v>377</v>
      </c>
      <c r="M726" s="26">
        <v>716</v>
      </c>
    </row>
    <row r="727" spans="1:13" ht="13.9" x14ac:dyDescent="0.25">
      <c r="A727" s="34">
        <v>42447</v>
      </c>
      <c r="B727" s="66" t="s">
        <v>537</v>
      </c>
      <c r="C727" s="28" t="s">
        <v>12</v>
      </c>
      <c r="D727" s="36" t="s">
        <v>20</v>
      </c>
      <c r="F727" s="41">
        <v>2000</v>
      </c>
      <c r="G727" s="19">
        <f t="shared" si="11"/>
        <v>-724782.5</v>
      </c>
      <c r="H727" s="36" t="s">
        <v>21</v>
      </c>
      <c r="I727" s="26" t="s">
        <v>393</v>
      </c>
      <c r="J727" s="36" t="s">
        <v>1098</v>
      </c>
      <c r="K727" s="17" t="s">
        <v>377</v>
      </c>
      <c r="M727" s="26">
        <v>717</v>
      </c>
    </row>
    <row r="728" spans="1:13" x14ac:dyDescent="0.3">
      <c r="A728" s="34">
        <v>42447</v>
      </c>
      <c r="B728" s="61" t="s">
        <v>538</v>
      </c>
      <c r="C728" s="28" t="s">
        <v>12</v>
      </c>
      <c r="D728" s="36" t="s">
        <v>20</v>
      </c>
      <c r="E728" s="62"/>
      <c r="F728" s="62">
        <v>1000</v>
      </c>
      <c r="G728" s="19">
        <f t="shared" si="11"/>
        <v>-725782.5</v>
      </c>
      <c r="H728" s="65" t="s">
        <v>326</v>
      </c>
      <c r="I728" s="50" t="s">
        <v>531</v>
      </c>
      <c r="J728" s="36" t="s">
        <v>1098</v>
      </c>
      <c r="K728" s="17" t="s">
        <v>377</v>
      </c>
      <c r="M728" s="26">
        <v>718</v>
      </c>
    </row>
    <row r="729" spans="1:13" x14ac:dyDescent="0.3">
      <c r="A729" s="34">
        <v>42447</v>
      </c>
      <c r="B729" s="61" t="s">
        <v>539</v>
      </c>
      <c r="C729" s="28" t="s">
        <v>12</v>
      </c>
      <c r="D729" s="36" t="s">
        <v>20</v>
      </c>
      <c r="E729" s="62"/>
      <c r="F729" s="62">
        <v>2000</v>
      </c>
      <c r="G729" s="19">
        <f t="shared" si="11"/>
        <v>-727782.5</v>
      </c>
      <c r="H729" s="65" t="s">
        <v>326</v>
      </c>
      <c r="I729" s="50" t="s">
        <v>531</v>
      </c>
      <c r="J729" s="36" t="s">
        <v>1098</v>
      </c>
      <c r="K729" s="17" t="s">
        <v>377</v>
      </c>
      <c r="M729" s="31">
        <v>719</v>
      </c>
    </row>
    <row r="730" spans="1:13" x14ac:dyDescent="0.3">
      <c r="A730" s="34">
        <v>42448</v>
      </c>
      <c r="B730" s="36" t="s">
        <v>540</v>
      </c>
      <c r="C730" s="28" t="s">
        <v>12</v>
      </c>
      <c r="D730" s="31" t="s">
        <v>18</v>
      </c>
      <c r="F730" s="41">
        <v>4500</v>
      </c>
      <c r="G730" s="19">
        <f t="shared" si="11"/>
        <v>-732282.5</v>
      </c>
      <c r="H730" s="31" t="s">
        <v>23</v>
      </c>
      <c r="I730" s="26" t="s">
        <v>397</v>
      </c>
      <c r="J730" s="26" t="s">
        <v>3033</v>
      </c>
      <c r="K730" s="17" t="s">
        <v>377</v>
      </c>
      <c r="M730" s="31">
        <v>720</v>
      </c>
    </row>
    <row r="731" spans="1:13" x14ac:dyDescent="0.3">
      <c r="A731" s="34">
        <v>42448</v>
      </c>
      <c r="B731" s="36" t="s">
        <v>39</v>
      </c>
      <c r="C731" s="31" t="s">
        <v>17</v>
      </c>
      <c r="D731" s="31" t="s">
        <v>18</v>
      </c>
      <c r="F731" s="41">
        <v>30000</v>
      </c>
      <c r="G731" s="19">
        <f t="shared" si="11"/>
        <v>-762282.5</v>
      </c>
      <c r="H731" s="31" t="s">
        <v>23</v>
      </c>
      <c r="I731" s="26" t="s">
        <v>541</v>
      </c>
      <c r="J731" s="26" t="s">
        <v>3033</v>
      </c>
      <c r="K731" s="17" t="s">
        <v>377</v>
      </c>
      <c r="M731" s="26">
        <v>721</v>
      </c>
    </row>
    <row r="732" spans="1:13" s="30" customFormat="1" x14ac:dyDescent="0.3">
      <c r="A732" s="34">
        <v>42448</v>
      </c>
      <c r="B732" s="36" t="s">
        <v>28</v>
      </c>
      <c r="C732" s="31" t="s">
        <v>17</v>
      </c>
      <c r="D732" s="31" t="s">
        <v>18</v>
      </c>
      <c r="E732" s="41"/>
      <c r="F732" s="41">
        <v>10000</v>
      </c>
      <c r="G732" s="19">
        <f t="shared" si="11"/>
        <v>-772282.5</v>
      </c>
      <c r="H732" s="31" t="s">
        <v>23</v>
      </c>
      <c r="I732" s="26" t="s">
        <v>542</v>
      </c>
      <c r="J732" s="26" t="s">
        <v>3033</v>
      </c>
      <c r="K732" s="17" t="s">
        <v>377</v>
      </c>
      <c r="L732" s="26"/>
      <c r="M732" s="26">
        <v>722</v>
      </c>
    </row>
    <row r="733" spans="1:13" s="30" customFormat="1" x14ac:dyDescent="0.3">
      <c r="A733" s="15">
        <v>42450</v>
      </c>
      <c r="B733" s="30" t="s">
        <v>421</v>
      </c>
      <c r="C733" s="30" t="s">
        <v>35</v>
      </c>
      <c r="D733" s="36" t="s">
        <v>13</v>
      </c>
      <c r="E733" s="40"/>
      <c r="F733" s="40">
        <v>1498.5</v>
      </c>
      <c r="G733" s="19">
        <f t="shared" si="11"/>
        <v>-773781</v>
      </c>
      <c r="H733" s="30" t="s">
        <v>14</v>
      </c>
      <c r="I733" s="26" t="s">
        <v>422</v>
      </c>
      <c r="J733" s="26" t="s">
        <v>3033</v>
      </c>
      <c r="K733" s="17" t="s">
        <v>377</v>
      </c>
      <c r="M733" s="26">
        <v>723</v>
      </c>
    </row>
    <row r="734" spans="1:13" s="30" customFormat="1" ht="13.9" x14ac:dyDescent="0.25">
      <c r="A734" s="15">
        <v>42453</v>
      </c>
      <c r="B734" s="30" t="s">
        <v>543</v>
      </c>
      <c r="C734" s="28" t="s">
        <v>12</v>
      </c>
      <c r="D734" s="36" t="s">
        <v>13</v>
      </c>
      <c r="E734" s="40"/>
      <c r="F734" s="40">
        <v>4000</v>
      </c>
      <c r="G734" s="19">
        <f t="shared" si="11"/>
        <v>-777781</v>
      </c>
      <c r="H734" s="30" t="s">
        <v>14</v>
      </c>
      <c r="I734" s="50" t="s">
        <v>376</v>
      </c>
      <c r="J734" s="26" t="s">
        <v>3033</v>
      </c>
      <c r="K734" s="17" t="s">
        <v>377</v>
      </c>
      <c r="M734" s="26">
        <v>724</v>
      </c>
    </row>
    <row r="735" spans="1:13" s="31" customFormat="1" ht="14.45" customHeight="1" x14ac:dyDescent="0.25">
      <c r="A735" s="15">
        <v>42454</v>
      </c>
      <c r="B735" s="30" t="s">
        <v>544</v>
      </c>
      <c r="C735" s="28" t="s">
        <v>12</v>
      </c>
      <c r="D735" s="36" t="s">
        <v>13</v>
      </c>
      <c r="E735" s="40"/>
      <c r="F735" s="40">
        <v>5500</v>
      </c>
      <c r="G735" s="19">
        <f t="shared" si="11"/>
        <v>-783281</v>
      </c>
      <c r="H735" s="30" t="s">
        <v>14</v>
      </c>
      <c r="I735" s="50" t="s">
        <v>376</v>
      </c>
      <c r="J735" s="26" t="s">
        <v>3033</v>
      </c>
      <c r="K735" s="17" t="s">
        <v>377</v>
      </c>
      <c r="L735" s="30"/>
      <c r="M735" s="26">
        <v>725</v>
      </c>
    </row>
    <row r="736" spans="1:13" s="31" customFormat="1" ht="14.45" customHeight="1" x14ac:dyDescent="0.25">
      <c r="A736" s="15">
        <v>42454</v>
      </c>
      <c r="B736" s="26" t="s">
        <v>545</v>
      </c>
      <c r="C736" s="26" t="s">
        <v>35</v>
      </c>
      <c r="D736" s="36" t="s">
        <v>20</v>
      </c>
      <c r="E736" s="41"/>
      <c r="F736" s="40">
        <v>130000</v>
      </c>
      <c r="G736" s="19">
        <f t="shared" si="11"/>
        <v>-913281</v>
      </c>
      <c r="H736" s="30" t="s">
        <v>14</v>
      </c>
      <c r="I736" s="26" t="s">
        <v>399</v>
      </c>
      <c r="J736" s="36" t="s">
        <v>1098</v>
      </c>
      <c r="K736" s="17" t="s">
        <v>377</v>
      </c>
      <c r="M736" s="26">
        <v>726</v>
      </c>
    </row>
    <row r="737" spans="1:13" s="31" customFormat="1" ht="14.45" customHeight="1" x14ac:dyDescent="0.25">
      <c r="A737" s="15">
        <v>42457</v>
      </c>
      <c r="B737" s="26" t="s">
        <v>546</v>
      </c>
      <c r="C737" s="31" t="s">
        <v>27</v>
      </c>
      <c r="D737" s="31" t="s">
        <v>18</v>
      </c>
      <c r="E737" s="41"/>
      <c r="F737" s="40">
        <v>10000</v>
      </c>
      <c r="G737" s="19">
        <f t="shared" si="11"/>
        <v>-923281</v>
      </c>
      <c r="H737" s="30" t="s">
        <v>14</v>
      </c>
      <c r="I737" s="26" t="s">
        <v>383</v>
      </c>
      <c r="J737" s="26" t="s">
        <v>3033</v>
      </c>
      <c r="K737" s="17" t="s">
        <v>377</v>
      </c>
      <c r="M737" s="31">
        <v>727</v>
      </c>
    </row>
    <row r="738" spans="1:13" s="31" customFormat="1" ht="14.45" customHeight="1" x14ac:dyDescent="0.25">
      <c r="A738" s="15">
        <v>42457</v>
      </c>
      <c r="B738" s="26" t="s">
        <v>546</v>
      </c>
      <c r="C738" s="31" t="s">
        <v>27</v>
      </c>
      <c r="D738" s="36" t="s">
        <v>13</v>
      </c>
      <c r="E738" s="41"/>
      <c r="F738" s="40">
        <v>10000</v>
      </c>
      <c r="G738" s="19">
        <f t="shared" si="11"/>
        <v>-933281</v>
      </c>
      <c r="H738" s="30" t="s">
        <v>14</v>
      </c>
      <c r="I738" s="26" t="s">
        <v>383</v>
      </c>
      <c r="J738" s="26" t="s">
        <v>3033</v>
      </c>
      <c r="K738" s="17" t="s">
        <v>377</v>
      </c>
      <c r="M738" s="31">
        <v>728</v>
      </c>
    </row>
    <row r="739" spans="1:13" ht="13.9" x14ac:dyDescent="0.25">
      <c r="A739" s="15">
        <v>42457</v>
      </c>
      <c r="B739" s="26" t="s">
        <v>547</v>
      </c>
      <c r="C739" s="31" t="s">
        <v>27</v>
      </c>
      <c r="D739" s="36" t="s">
        <v>13</v>
      </c>
      <c r="F739" s="40">
        <v>1000</v>
      </c>
      <c r="G739" s="19">
        <f t="shared" si="11"/>
        <v>-934281</v>
      </c>
      <c r="H739" s="30" t="s">
        <v>14</v>
      </c>
      <c r="I739" s="26" t="s">
        <v>383</v>
      </c>
      <c r="J739" s="26" t="s">
        <v>3033</v>
      </c>
      <c r="K739" s="17" t="s">
        <v>377</v>
      </c>
      <c r="L739" s="31"/>
      <c r="M739" s="26">
        <v>729</v>
      </c>
    </row>
    <row r="740" spans="1:13" x14ac:dyDescent="0.3">
      <c r="A740" s="34">
        <v>42458</v>
      </c>
      <c r="B740" s="61" t="s">
        <v>548</v>
      </c>
      <c r="C740" s="28" t="s">
        <v>12</v>
      </c>
      <c r="D740" s="36" t="s">
        <v>20</v>
      </c>
      <c r="E740" s="38"/>
      <c r="F740" s="38">
        <v>2000</v>
      </c>
      <c r="G740" s="19">
        <f t="shared" si="11"/>
        <v>-936281</v>
      </c>
      <c r="H740" s="17" t="s">
        <v>3054</v>
      </c>
      <c r="I740" s="50" t="s">
        <v>531</v>
      </c>
      <c r="J740" s="36" t="s">
        <v>1098</v>
      </c>
      <c r="K740" s="17" t="s">
        <v>377</v>
      </c>
      <c r="M740" s="26">
        <v>730</v>
      </c>
    </row>
    <row r="741" spans="1:13" x14ac:dyDescent="0.3">
      <c r="A741" s="34">
        <v>42458</v>
      </c>
      <c r="B741" s="61" t="s">
        <v>549</v>
      </c>
      <c r="C741" s="28" t="s">
        <v>12</v>
      </c>
      <c r="D741" s="36" t="s">
        <v>20</v>
      </c>
      <c r="E741" s="38"/>
      <c r="F741" s="38">
        <v>3000</v>
      </c>
      <c r="G741" s="19">
        <f t="shared" si="11"/>
        <v>-939281</v>
      </c>
      <c r="H741" s="17" t="s">
        <v>3054</v>
      </c>
      <c r="I741" s="50" t="s">
        <v>531</v>
      </c>
      <c r="J741" s="36" t="s">
        <v>1098</v>
      </c>
      <c r="K741" s="17" t="s">
        <v>377</v>
      </c>
      <c r="M741" s="26">
        <v>731</v>
      </c>
    </row>
    <row r="742" spans="1:13" x14ac:dyDescent="0.3">
      <c r="A742" s="34">
        <v>42458</v>
      </c>
      <c r="B742" s="61" t="s">
        <v>550</v>
      </c>
      <c r="C742" s="28" t="s">
        <v>12</v>
      </c>
      <c r="D742" s="36" t="s">
        <v>20</v>
      </c>
      <c r="E742" s="38"/>
      <c r="F742" s="38">
        <v>2000</v>
      </c>
      <c r="G742" s="19">
        <f t="shared" si="11"/>
        <v>-941281</v>
      </c>
      <c r="H742" s="17" t="s">
        <v>3054</v>
      </c>
      <c r="I742" s="50" t="s">
        <v>531</v>
      </c>
      <c r="J742" s="36" t="s">
        <v>1098</v>
      </c>
      <c r="K742" s="17" t="s">
        <v>377</v>
      </c>
      <c r="M742" s="26">
        <v>732</v>
      </c>
    </row>
    <row r="743" spans="1:13" x14ac:dyDescent="0.3">
      <c r="A743" s="34">
        <v>42458</v>
      </c>
      <c r="B743" s="61" t="s">
        <v>551</v>
      </c>
      <c r="C743" s="28" t="s">
        <v>12</v>
      </c>
      <c r="D743" s="36" t="s">
        <v>20</v>
      </c>
      <c r="E743" s="38"/>
      <c r="F743" s="38">
        <v>2000</v>
      </c>
      <c r="G743" s="19">
        <f t="shared" si="11"/>
        <v>-943281</v>
      </c>
      <c r="H743" s="17" t="s">
        <v>3054</v>
      </c>
      <c r="I743" s="50" t="s">
        <v>531</v>
      </c>
      <c r="J743" s="36" t="s">
        <v>1098</v>
      </c>
      <c r="K743" s="17" t="s">
        <v>377</v>
      </c>
      <c r="M743" s="26">
        <v>733</v>
      </c>
    </row>
    <row r="744" spans="1:13" x14ac:dyDescent="0.3">
      <c r="A744" s="34">
        <v>42458</v>
      </c>
      <c r="B744" s="61" t="s">
        <v>552</v>
      </c>
      <c r="C744" s="28" t="s">
        <v>12</v>
      </c>
      <c r="D744" s="36" t="s">
        <v>20</v>
      </c>
      <c r="E744" s="38"/>
      <c r="F744" s="38">
        <v>37000</v>
      </c>
      <c r="G744" s="19">
        <f t="shared" si="11"/>
        <v>-980281</v>
      </c>
      <c r="H744" s="17" t="s">
        <v>3054</v>
      </c>
      <c r="I744" s="50" t="s">
        <v>531</v>
      </c>
      <c r="J744" s="36" t="s">
        <v>1098</v>
      </c>
      <c r="K744" s="17" t="s">
        <v>377</v>
      </c>
      <c r="M744" s="26">
        <v>734</v>
      </c>
    </row>
    <row r="745" spans="1:13" x14ac:dyDescent="0.3">
      <c r="A745" s="34">
        <v>42458</v>
      </c>
      <c r="B745" s="61" t="s">
        <v>553</v>
      </c>
      <c r="C745" s="28" t="s">
        <v>12</v>
      </c>
      <c r="D745" s="36" t="s">
        <v>20</v>
      </c>
      <c r="E745" s="38"/>
      <c r="F745" s="38">
        <v>2000</v>
      </c>
      <c r="G745" s="19">
        <f t="shared" si="11"/>
        <v>-982281</v>
      </c>
      <c r="H745" s="17" t="s">
        <v>3054</v>
      </c>
      <c r="I745" s="50" t="s">
        <v>531</v>
      </c>
      <c r="J745" s="36" t="s">
        <v>1098</v>
      </c>
      <c r="K745" s="17" t="s">
        <v>377</v>
      </c>
      <c r="M745" s="31">
        <v>735</v>
      </c>
    </row>
    <row r="746" spans="1:13" ht="14.25" customHeight="1" x14ac:dyDescent="0.3">
      <c r="A746" s="34">
        <v>42458</v>
      </c>
      <c r="B746" s="61" t="s">
        <v>317</v>
      </c>
      <c r="C746" s="61" t="s">
        <v>22</v>
      </c>
      <c r="D746" s="36" t="s">
        <v>20</v>
      </c>
      <c r="E746" s="38"/>
      <c r="F746" s="38">
        <v>2000</v>
      </c>
      <c r="G746" s="19">
        <f t="shared" si="11"/>
        <v>-984281</v>
      </c>
      <c r="H746" s="17" t="s">
        <v>3054</v>
      </c>
      <c r="I746" s="50" t="s">
        <v>531</v>
      </c>
      <c r="J746" s="36" t="s">
        <v>1098</v>
      </c>
      <c r="K746" s="17" t="s">
        <v>377</v>
      </c>
      <c r="M746" s="31">
        <v>736</v>
      </c>
    </row>
    <row r="747" spans="1:13" x14ac:dyDescent="0.3">
      <c r="A747" s="34">
        <v>42458</v>
      </c>
      <c r="B747" s="61" t="s">
        <v>318</v>
      </c>
      <c r="C747" s="31" t="s">
        <v>17</v>
      </c>
      <c r="D747" s="36" t="s">
        <v>20</v>
      </c>
      <c r="E747" s="38"/>
      <c r="F747" s="38">
        <v>5000</v>
      </c>
      <c r="G747" s="19">
        <f t="shared" si="11"/>
        <v>-989281</v>
      </c>
      <c r="H747" s="17" t="s">
        <v>3054</v>
      </c>
      <c r="I747" s="50" t="s">
        <v>531</v>
      </c>
      <c r="J747" s="36" t="s">
        <v>1098</v>
      </c>
      <c r="K747" s="17" t="s">
        <v>377</v>
      </c>
      <c r="M747" s="26">
        <v>737</v>
      </c>
    </row>
    <row r="748" spans="1:13" x14ac:dyDescent="0.3">
      <c r="A748" s="34">
        <v>42458</v>
      </c>
      <c r="B748" s="61" t="s">
        <v>567</v>
      </c>
      <c r="C748" s="31" t="s">
        <v>17</v>
      </c>
      <c r="D748" s="36" t="s">
        <v>20</v>
      </c>
      <c r="E748" s="38"/>
      <c r="F748" s="38">
        <v>10000</v>
      </c>
      <c r="G748" s="19">
        <f t="shared" si="11"/>
        <v>-999281</v>
      </c>
      <c r="H748" s="17" t="s">
        <v>3054</v>
      </c>
      <c r="I748" s="50" t="s">
        <v>531</v>
      </c>
      <c r="J748" s="36" t="s">
        <v>1098</v>
      </c>
      <c r="K748" s="17" t="s">
        <v>377</v>
      </c>
      <c r="M748" s="26">
        <v>738</v>
      </c>
    </row>
    <row r="749" spans="1:13" x14ac:dyDescent="0.3">
      <c r="A749" s="34">
        <v>42458</v>
      </c>
      <c r="B749" s="36" t="s">
        <v>554</v>
      </c>
      <c r="C749" s="28" t="s">
        <v>12</v>
      </c>
      <c r="D749" s="31" t="s">
        <v>18</v>
      </c>
      <c r="F749" s="41">
        <v>3000</v>
      </c>
      <c r="G749" s="19">
        <f t="shared" si="11"/>
        <v>-1002281</v>
      </c>
      <c r="H749" s="36" t="s">
        <v>204</v>
      </c>
      <c r="I749" s="26" t="s">
        <v>531</v>
      </c>
      <c r="J749" s="26" t="s">
        <v>3033</v>
      </c>
      <c r="K749" s="17" t="s">
        <v>377</v>
      </c>
      <c r="M749" s="26">
        <v>739</v>
      </c>
    </row>
    <row r="750" spans="1:13" s="30" customFormat="1" ht="13.9" x14ac:dyDescent="0.25">
      <c r="A750" s="34">
        <v>42458</v>
      </c>
      <c r="B750" s="36" t="s">
        <v>555</v>
      </c>
      <c r="C750" s="61" t="s">
        <v>22</v>
      </c>
      <c r="D750" s="31" t="s">
        <v>18</v>
      </c>
      <c r="E750" s="41"/>
      <c r="F750" s="41">
        <v>2000</v>
      </c>
      <c r="G750" s="19">
        <f t="shared" si="11"/>
        <v>-1004281</v>
      </c>
      <c r="H750" s="36" t="s">
        <v>204</v>
      </c>
      <c r="I750" s="26" t="s">
        <v>229</v>
      </c>
      <c r="J750" s="26" t="s">
        <v>3033</v>
      </c>
      <c r="K750" s="17" t="s">
        <v>377</v>
      </c>
      <c r="L750" s="26"/>
      <c r="M750" s="26">
        <v>740</v>
      </c>
    </row>
    <row r="751" spans="1:13" s="30" customFormat="1" ht="13.9" x14ac:dyDescent="0.25">
      <c r="A751" s="15">
        <v>42459</v>
      </c>
      <c r="B751" s="30" t="s">
        <v>556</v>
      </c>
      <c r="C751" s="28" t="s">
        <v>12</v>
      </c>
      <c r="D751" s="36" t="s">
        <v>13</v>
      </c>
      <c r="E751" s="40"/>
      <c r="F751" s="40">
        <v>3500</v>
      </c>
      <c r="G751" s="19">
        <f t="shared" si="11"/>
        <v>-1007781</v>
      </c>
      <c r="H751" s="30" t="s">
        <v>14</v>
      </c>
      <c r="I751" s="50" t="s">
        <v>376</v>
      </c>
      <c r="J751" s="26" t="s">
        <v>3033</v>
      </c>
      <c r="K751" s="17" t="s">
        <v>377</v>
      </c>
      <c r="M751" s="26">
        <v>741</v>
      </c>
    </row>
    <row r="752" spans="1:13" s="30" customFormat="1" ht="13.9" x14ac:dyDescent="0.25">
      <c r="A752" s="15">
        <v>42459</v>
      </c>
      <c r="B752" s="30" t="s">
        <v>557</v>
      </c>
      <c r="C752" s="28" t="s">
        <v>12</v>
      </c>
      <c r="D752" s="36" t="s">
        <v>13</v>
      </c>
      <c r="E752" s="40"/>
      <c r="F752" s="40">
        <v>5000</v>
      </c>
      <c r="G752" s="19">
        <f t="shared" si="11"/>
        <v>-1012781</v>
      </c>
      <c r="H752" s="30" t="s">
        <v>14</v>
      </c>
      <c r="I752" s="50" t="s">
        <v>376</v>
      </c>
      <c r="J752" s="26" t="s">
        <v>3033</v>
      </c>
      <c r="K752" s="17" t="s">
        <v>377</v>
      </c>
      <c r="M752" s="26">
        <v>742</v>
      </c>
    </row>
    <row r="753" spans="1:13" s="30" customFormat="1" ht="13.9" x14ac:dyDescent="0.25">
      <c r="A753" s="15">
        <v>42459</v>
      </c>
      <c r="B753" s="30" t="s">
        <v>558</v>
      </c>
      <c r="C753" s="28" t="s">
        <v>12</v>
      </c>
      <c r="D753" s="36" t="s">
        <v>13</v>
      </c>
      <c r="E753" s="40"/>
      <c r="F753" s="40">
        <v>3500</v>
      </c>
      <c r="G753" s="19">
        <f t="shared" si="11"/>
        <v>-1016281</v>
      </c>
      <c r="H753" s="30" t="s">
        <v>14</v>
      </c>
      <c r="I753" s="50" t="s">
        <v>376</v>
      </c>
      <c r="J753" s="26" t="s">
        <v>3033</v>
      </c>
      <c r="K753" s="17" t="s">
        <v>377</v>
      </c>
      <c r="M753" s="31">
        <v>743</v>
      </c>
    </row>
    <row r="754" spans="1:13" ht="13.9" x14ac:dyDescent="0.25">
      <c r="A754" s="15">
        <v>42459</v>
      </c>
      <c r="B754" s="30" t="s">
        <v>559</v>
      </c>
      <c r="C754" s="28" t="s">
        <v>12</v>
      </c>
      <c r="D754" s="36" t="s">
        <v>13</v>
      </c>
      <c r="E754" s="40"/>
      <c r="F754" s="40">
        <v>3500</v>
      </c>
      <c r="G754" s="19">
        <f t="shared" si="11"/>
        <v>-1019781</v>
      </c>
      <c r="H754" s="30" t="s">
        <v>14</v>
      </c>
      <c r="I754" s="50" t="s">
        <v>376</v>
      </c>
      <c r="J754" s="26" t="s">
        <v>3033</v>
      </c>
      <c r="K754" s="17" t="s">
        <v>377</v>
      </c>
      <c r="L754" s="30"/>
      <c r="M754" s="31">
        <v>744</v>
      </c>
    </row>
    <row r="755" spans="1:13" x14ac:dyDescent="0.3">
      <c r="A755" s="34">
        <v>42459</v>
      </c>
      <c r="B755" s="61" t="s">
        <v>560</v>
      </c>
      <c r="C755" s="28" t="s">
        <v>12</v>
      </c>
      <c r="D755" s="36" t="s">
        <v>20</v>
      </c>
      <c r="E755" s="38"/>
      <c r="F755" s="38">
        <v>1500</v>
      </c>
      <c r="G755" s="19">
        <f t="shared" si="11"/>
        <v>-1021281</v>
      </c>
      <c r="H755" s="17" t="s">
        <v>3054</v>
      </c>
      <c r="I755" s="50" t="s">
        <v>531</v>
      </c>
      <c r="J755" s="36" t="s">
        <v>1098</v>
      </c>
      <c r="K755" s="17" t="s">
        <v>377</v>
      </c>
      <c r="M755" s="26">
        <v>745</v>
      </c>
    </row>
    <row r="756" spans="1:13" x14ac:dyDescent="0.3">
      <c r="A756" s="34">
        <v>42459</v>
      </c>
      <c r="B756" s="61" t="s">
        <v>561</v>
      </c>
      <c r="C756" s="28" t="s">
        <v>12</v>
      </c>
      <c r="D756" s="36" t="s">
        <v>20</v>
      </c>
      <c r="E756" s="38"/>
      <c r="F756" s="38">
        <v>5000</v>
      </c>
      <c r="G756" s="19">
        <f t="shared" si="11"/>
        <v>-1026281</v>
      </c>
      <c r="H756" s="17" t="s">
        <v>3054</v>
      </c>
      <c r="I756" s="50" t="s">
        <v>531</v>
      </c>
      <c r="J756" s="36" t="s">
        <v>1098</v>
      </c>
      <c r="K756" s="17" t="s">
        <v>377</v>
      </c>
      <c r="M756" s="26">
        <v>746</v>
      </c>
    </row>
    <row r="757" spans="1:13" x14ac:dyDescent="0.3">
      <c r="A757" s="34">
        <v>42459</v>
      </c>
      <c r="B757" s="61" t="s">
        <v>318</v>
      </c>
      <c r="C757" s="31" t="s">
        <v>17</v>
      </c>
      <c r="D757" s="36" t="s">
        <v>20</v>
      </c>
      <c r="E757" s="38"/>
      <c r="F757" s="38">
        <v>5000</v>
      </c>
      <c r="G757" s="19">
        <f t="shared" si="11"/>
        <v>-1031281</v>
      </c>
      <c r="H757" s="17" t="s">
        <v>3054</v>
      </c>
      <c r="I757" s="50" t="s">
        <v>531</v>
      </c>
      <c r="J757" s="36" t="s">
        <v>1098</v>
      </c>
      <c r="K757" s="17" t="s">
        <v>377</v>
      </c>
      <c r="M757" s="26">
        <v>747</v>
      </c>
    </row>
    <row r="758" spans="1:13" x14ac:dyDescent="0.3">
      <c r="A758" s="34">
        <v>42459</v>
      </c>
      <c r="B758" s="61" t="s">
        <v>562</v>
      </c>
      <c r="C758" s="28" t="s">
        <v>12</v>
      </c>
      <c r="D758" s="36" t="s">
        <v>20</v>
      </c>
      <c r="E758" s="38"/>
      <c r="F758" s="38">
        <v>5000</v>
      </c>
      <c r="G758" s="19">
        <f t="shared" si="11"/>
        <v>-1036281</v>
      </c>
      <c r="H758" s="17" t="s">
        <v>3054</v>
      </c>
      <c r="I758" s="50" t="s">
        <v>531</v>
      </c>
      <c r="J758" s="36" t="s">
        <v>1098</v>
      </c>
      <c r="K758" s="17" t="s">
        <v>377</v>
      </c>
      <c r="M758" s="26">
        <v>748</v>
      </c>
    </row>
    <row r="759" spans="1:13" x14ac:dyDescent="0.3">
      <c r="A759" s="34">
        <v>42459</v>
      </c>
      <c r="B759" s="61" t="s">
        <v>563</v>
      </c>
      <c r="C759" s="28" t="s">
        <v>12</v>
      </c>
      <c r="D759" s="36" t="s">
        <v>20</v>
      </c>
      <c r="E759" s="38"/>
      <c r="F759" s="38">
        <v>500</v>
      </c>
      <c r="G759" s="19">
        <f t="shared" si="11"/>
        <v>-1036781</v>
      </c>
      <c r="H759" s="17" t="s">
        <v>3054</v>
      </c>
      <c r="I759" s="50" t="s">
        <v>531</v>
      </c>
      <c r="J759" s="36" t="s">
        <v>1098</v>
      </c>
      <c r="K759" s="17" t="s">
        <v>377</v>
      </c>
      <c r="M759" s="26">
        <v>749</v>
      </c>
    </row>
    <row r="760" spans="1:13" x14ac:dyDescent="0.3">
      <c r="A760" s="34">
        <v>42459</v>
      </c>
      <c r="B760" s="61" t="s">
        <v>317</v>
      </c>
      <c r="C760" s="61" t="s">
        <v>22</v>
      </c>
      <c r="D760" s="36" t="s">
        <v>20</v>
      </c>
      <c r="E760" s="38"/>
      <c r="F760" s="38">
        <v>2000</v>
      </c>
      <c r="G760" s="19">
        <f t="shared" si="11"/>
        <v>-1038781</v>
      </c>
      <c r="H760" s="17" t="s">
        <v>3054</v>
      </c>
      <c r="I760" s="50" t="s">
        <v>531</v>
      </c>
      <c r="J760" s="36" t="s">
        <v>1098</v>
      </c>
      <c r="K760" s="17" t="s">
        <v>377</v>
      </c>
      <c r="M760" s="26">
        <v>750</v>
      </c>
    </row>
    <row r="761" spans="1:13" x14ac:dyDescent="0.3">
      <c r="A761" s="34">
        <v>42459</v>
      </c>
      <c r="B761" s="61" t="s">
        <v>564</v>
      </c>
      <c r="C761" s="28" t="s">
        <v>12</v>
      </c>
      <c r="D761" s="36" t="s">
        <v>20</v>
      </c>
      <c r="E761" s="62"/>
      <c r="F761" s="62">
        <v>1000</v>
      </c>
      <c r="G761" s="19">
        <f t="shared" si="11"/>
        <v>-1039781</v>
      </c>
      <c r="H761" s="65" t="s">
        <v>326</v>
      </c>
      <c r="I761" s="50" t="s">
        <v>531</v>
      </c>
      <c r="J761" s="36" t="s">
        <v>1098</v>
      </c>
      <c r="K761" s="17" t="s">
        <v>377</v>
      </c>
      <c r="M761" s="31">
        <v>751</v>
      </c>
    </row>
    <row r="762" spans="1:13" x14ac:dyDescent="0.3">
      <c r="A762" s="34">
        <v>42459</v>
      </c>
      <c r="B762" s="61" t="s">
        <v>565</v>
      </c>
      <c r="C762" s="28" t="s">
        <v>12</v>
      </c>
      <c r="D762" s="36" t="s">
        <v>20</v>
      </c>
      <c r="E762" s="62"/>
      <c r="F762" s="62">
        <v>37000</v>
      </c>
      <c r="G762" s="19">
        <f t="shared" si="11"/>
        <v>-1076781</v>
      </c>
      <c r="H762" s="65" t="s">
        <v>326</v>
      </c>
      <c r="I762" s="50" t="s">
        <v>531</v>
      </c>
      <c r="J762" s="36" t="s">
        <v>1098</v>
      </c>
      <c r="K762" s="17" t="s">
        <v>377</v>
      </c>
      <c r="M762" s="31">
        <v>752</v>
      </c>
    </row>
    <row r="763" spans="1:13" x14ac:dyDescent="0.3">
      <c r="A763" s="34">
        <v>42459</v>
      </c>
      <c r="B763" s="61" t="s">
        <v>566</v>
      </c>
      <c r="C763" s="28" t="s">
        <v>12</v>
      </c>
      <c r="D763" s="36" t="s">
        <v>20</v>
      </c>
      <c r="E763" s="62"/>
      <c r="F763" s="62">
        <v>1500</v>
      </c>
      <c r="G763" s="19">
        <f t="shared" si="11"/>
        <v>-1078281</v>
      </c>
      <c r="H763" s="65" t="s">
        <v>326</v>
      </c>
      <c r="I763" s="50" t="s">
        <v>531</v>
      </c>
      <c r="J763" s="36" t="s">
        <v>1098</v>
      </c>
      <c r="K763" s="17" t="s">
        <v>377</v>
      </c>
      <c r="M763" s="26">
        <v>753</v>
      </c>
    </row>
    <row r="764" spans="1:13" x14ac:dyDescent="0.3">
      <c r="A764" s="34">
        <v>42459</v>
      </c>
      <c r="B764" s="61" t="s">
        <v>329</v>
      </c>
      <c r="C764" s="31" t="s">
        <v>17</v>
      </c>
      <c r="D764" s="36" t="s">
        <v>20</v>
      </c>
      <c r="E764" s="62"/>
      <c r="F764" s="62">
        <v>5000</v>
      </c>
      <c r="G764" s="19">
        <f t="shared" si="11"/>
        <v>-1083281</v>
      </c>
      <c r="H764" s="65" t="s">
        <v>326</v>
      </c>
      <c r="I764" s="50" t="s">
        <v>531</v>
      </c>
      <c r="J764" s="36" t="s">
        <v>1098</v>
      </c>
      <c r="K764" s="17" t="s">
        <v>377</v>
      </c>
      <c r="M764" s="26">
        <v>754</v>
      </c>
    </row>
    <row r="765" spans="1:13" s="30" customFormat="1" x14ac:dyDescent="0.3">
      <c r="A765" s="34">
        <v>42459</v>
      </c>
      <c r="B765" s="61" t="s">
        <v>567</v>
      </c>
      <c r="C765" s="31" t="s">
        <v>17</v>
      </c>
      <c r="D765" s="36" t="s">
        <v>20</v>
      </c>
      <c r="E765" s="62"/>
      <c r="F765" s="62">
        <v>20000</v>
      </c>
      <c r="G765" s="19">
        <f t="shared" si="11"/>
        <v>-1103281</v>
      </c>
      <c r="H765" s="65" t="s">
        <v>326</v>
      </c>
      <c r="I765" s="50" t="s">
        <v>531</v>
      </c>
      <c r="J765" s="36" t="s">
        <v>1098</v>
      </c>
      <c r="K765" s="17" t="s">
        <v>377</v>
      </c>
      <c r="L765" s="26"/>
      <c r="M765" s="26">
        <v>755</v>
      </c>
    </row>
    <row r="766" spans="1:13" s="30" customFormat="1" ht="13.9" x14ac:dyDescent="0.25">
      <c r="A766" s="34">
        <v>42459</v>
      </c>
      <c r="B766" s="26" t="s">
        <v>3077</v>
      </c>
      <c r="C766" s="26" t="s">
        <v>35</v>
      </c>
      <c r="D766" s="26" t="s">
        <v>18</v>
      </c>
      <c r="E766" s="71"/>
      <c r="F766" s="41">
        <f>115000+190000</f>
        <v>305000</v>
      </c>
      <c r="G766" s="19">
        <f t="shared" si="11"/>
        <v>-1408281</v>
      </c>
      <c r="H766" s="74" t="s">
        <v>11</v>
      </c>
      <c r="I766" s="26" t="s">
        <v>2684</v>
      </c>
      <c r="J766" s="26" t="s">
        <v>3033</v>
      </c>
      <c r="K766" s="17" t="s">
        <v>377</v>
      </c>
      <c r="M766" s="26">
        <v>756</v>
      </c>
    </row>
    <row r="767" spans="1:13" s="30" customFormat="1" ht="13.9" x14ac:dyDescent="0.25">
      <c r="A767" s="34">
        <v>42459</v>
      </c>
      <c r="B767" s="26" t="s">
        <v>3078</v>
      </c>
      <c r="C767" s="26" t="s">
        <v>35</v>
      </c>
      <c r="D767" s="26" t="s">
        <v>13</v>
      </c>
      <c r="E767" s="71"/>
      <c r="F767" s="41">
        <v>450000</v>
      </c>
      <c r="G767" s="19">
        <f t="shared" si="11"/>
        <v>-1858281</v>
      </c>
      <c r="H767" s="74" t="s">
        <v>11</v>
      </c>
      <c r="I767" s="26" t="s">
        <v>2684</v>
      </c>
      <c r="J767" s="26" t="s">
        <v>3033</v>
      </c>
      <c r="K767" s="17" t="s">
        <v>377</v>
      </c>
      <c r="M767" s="26">
        <v>757</v>
      </c>
    </row>
    <row r="768" spans="1:13" s="30" customFormat="1" ht="13.9" x14ac:dyDescent="0.25">
      <c r="A768" s="15">
        <v>42460</v>
      </c>
      <c r="B768" s="30" t="s">
        <v>568</v>
      </c>
      <c r="C768" s="28" t="s">
        <v>12</v>
      </c>
      <c r="D768" s="36" t="s">
        <v>13</v>
      </c>
      <c r="E768" s="40"/>
      <c r="F768" s="40">
        <v>6000</v>
      </c>
      <c r="G768" s="19">
        <f t="shared" si="11"/>
        <v>-1864281</v>
      </c>
      <c r="H768" s="30" t="s">
        <v>14</v>
      </c>
      <c r="I768" s="50" t="s">
        <v>376</v>
      </c>
      <c r="J768" s="26" t="s">
        <v>3033</v>
      </c>
      <c r="K768" s="17" t="s">
        <v>377</v>
      </c>
      <c r="M768" s="26">
        <v>758</v>
      </c>
    </row>
    <row r="769" spans="1:13" s="30" customFormat="1" ht="15.6" customHeight="1" x14ac:dyDescent="0.25">
      <c r="A769" s="15">
        <v>42460</v>
      </c>
      <c r="B769" s="30" t="s">
        <v>493</v>
      </c>
      <c r="C769" s="27" t="s">
        <v>36</v>
      </c>
      <c r="D769" s="28" t="s">
        <v>10</v>
      </c>
      <c r="E769" s="40"/>
      <c r="F769" s="40">
        <v>23000</v>
      </c>
      <c r="G769" s="19">
        <f t="shared" si="11"/>
        <v>-1887281</v>
      </c>
      <c r="H769" s="30" t="s">
        <v>14</v>
      </c>
      <c r="I769" s="50" t="s">
        <v>381</v>
      </c>
      <c r="J769" s="26" t="s">
        <v>3033</v>
      </c>
      <c r="K769" s="17" t="s">
        <v>377</v>
      </c>
      <c r="M769" s="31">
        <v>759</v>
      </c>
    </row>
    <row r="770" spans="1:13" x14ac:dyDescent="0.3">
      <c r="A770" s="15">
        <v>42460</v>
      </c>
      <c r="B770" s="30" t="s">
        <v>569</v>
      </c>
      <c r="C770" s="27" t="s">
        <v>1786</v>
      </c>
      <c r="D770" s="28" t="s">
        <v>10</v>
      </c>
      <c r="E770" s="40"/>
      <c r="F770" s="40">
        <v>10000</v>
      </c>
      <c r="G770" s="19">
        <f t="shared" si="11"/>
        <v>-1897281</v>
      </c>
      <c r="H770" s="30" t="s">
        <v>14</v>
      </c>
      <c r="I770" s="50" t="s">
        <v>570</v>
      </c>
      <c r="J770" s="26" t="s">
        <v>3033</v>
      </c>
      <c r="K770" s="17" t="s">
        <v>377</v>
      </c>
      <c r="L770" s="30"/>
      <c r="M770" s="31">
        <v>760</v>
      </c>
    </row>
    <row r="771" spans="1:13" x14ac:dyDescent="0.3">
      <c r="A771" s="34">
        <v>42460</v>
      </c>
      <c r="B771" s="61" t="s">
        <v>571</v>
      </c>
      <c r="C771" s="28" t="s">
        <v>12</v>
      </c>
      <c r="D771" s="36" t="s">
        <v>20</v>
      </c>
      <c r="E771" s="62"/>
      <c r="F771" s="62">
        <v>1500</v>
      </c>
      <c r="G771" s="19">
        <f t="shared" si="11"/>
        <v>-1898781</v>
      </c>
      <c r="H771" s="65" t="s">
        <v>326</v>
      </c>
      <c r="I771" s="50" t="s">
        <v>531</v>
      </c>
      <c r="J771" s="36" t="s">
        <v>1098</v>
      </c>
      <c r="K771" s="17" t="s">
        <v>377</v>
      </c>
      <c r="M771" s="26">
        <v>761</v>
      </c>
    </row>
    <row r="772" spans="1:13" x14ac:dyDescent="0.3">
      <c r="A772" s="34">
        <v>42460</v>
      </c>
      <c r="B772" s="61" t="s">
        <v>572</v>
      </c>
      <c r="C772" s="28" t="s">
        <v>12</v>
      </c>
      <c r="D772" s="36" t="s">
        <v>20</v>
      </c>
      <c r="E772" s="62"/>
      <c r="F772" s="62">
        <v>2000</v>
      </c>
      <c r="G772" s="19">
        <f t="shared" si="11"/>
        <v>-1900781</v>
      </c>
      <c r="H772" s="65" t="s">
        <v>326</v>
      </c>
      <c r="I772" s="50" t="s">
        <v>531</v>
      </c>
      <c r="J772" s="36" t="s">
        <v>1098</v>
      </c>
      <c r="K772" s="17" t="s">
        <v>377</v>
      </c>
      <c r="M772" s="26">
        <v>762</v>
      </c>
    </row>
    <row r="773" spans="1:13" x14ac:dyDescent="0.3">
      <c r="A773" s="34">
        <v>42460</v>
      </c>
      <c r="B773" s="61" t="s">
        <v>573</v>
      </c>
      <c r="C773" s="28" t="s">
        <v>12</v>
      </c>
      <c r="D773" s="36" t="s">
        <v>20</v>
      </c>
      <c r="E773" s="62"/>
      <c r="F773" s="62">
        <v>1000</v>
      </c>
      <c r="G773" s="19">
        <f t="shared" si="11"/>
        <v>-1901781</v>
      </c>
      <c r="H773" s="65" t="s">
        <v>326</v>
      </c>
      <c r="I773" s="50" t="s">
        <v>531</v>
      </c>
      <c r="J773" s="36" t="s">
        <v>1098</v>
      </c>
      <c r="K773" s="17" t="s">
        <v>377</v>
      </c>
      <c r="M773" s="26">
        <v>763</v>
      </c>
    </row>
    <row r="774" spans="1:13" x14ac:dyDescent="0.3">
      <c r="A774" s="34">
        <v>42460</v>
      </c>
      <c r="B774" s="61" t="s">
        <v>574</v>
      </c>
      <c r="C774" s="28" t="s">
        <v>12</v>
      </c>
      <c r="D774" s="36" t="s">
        <v>20</v>
      </c>
      <c r="E774" s="62"/>
      <c r="F774" s="62">
        <v>1000</v>
      </c>
      <c r="G774" s="19">
        <f t="shared" si="11"/>
        <v>-1902781</v>
      </c>
      <c r="H774" s="65" t="s">
        <v>326</v>
      </c>
      <c r="I774" s="50" t="s">
        <v>531</v>
      </c>
      <c r="J774" s="36" t="s">
        <v>1098</v>
      </c>
      <c r="K774" s="17" t="s">
        <v>377</v>
      </c>
      <c r="M774" s="26">
        <v>764</v>
      </c>
    </row>
    <row r="775" spans="1:13" x14ac:dyDescent="0.3">
      <c r="A775" s="34">
        <v>42460</v>
      </c>
      <c r="B775" s="61" t="s">
        <v>356</v>
      </c>
      <c r="C775" s="61" t="s">
        <v>22</v>
      </c>
      <c r="D775" s="36" t="s">
        <v>20</v>
      </c>
      <c r="E775" s="62"/>
      <c r="F775" s="62">
        <v>2000</v>
      </c>
      <c r="G775" s="19">
        <f t="shared" si="11"/>
        <v>-1904781</v>
      </c>
      <c r="H775" s="65" t="s">
        <v>326</v>
      </c>
      <c r="I775" s="50" t="s">
        <v>531</v>
      </c>
      <c r="J775" s="36" t="s">
        <v>1098</v>
      </c>
      <c r="K775" s="17" t="s">
        <v>377</v>
      </c>
      <c r="M775" s="26">
        <v>765</v>
      </c>
    </row>
    <row r="776" spans="1:13" x14ac:dyDescent="0.3">
      <c r="A776" s="34">
        <v>42460</v>
      </c>
      <c r="B776" s="61" t="s">
        <v>567</v>
      </c>
      <c r="C776" s="31" t="s">
        <v>17</v>
      </c>
      <c r="D776" s="36" t="s">
        <v>20</v>
      </c>
      <c r="E776" s="38"/>
      <c r="F776" s="38">
        <v>20000</v>
      </c>
      <c r="G776" s="19">
        <f t="shared" si="11"/>
        <v>-1924781</v>
      </c>
      <c r="H776" s="65" t="s">
        <v>326</v>
      </c>
      <c r="I776" s="50" t="s">
        <v>531</v>
      </c>
      <c r="J776" s="36" t="s">
        <v>1098</v>
      </c>
      <c r="K776" s="17" t="s">
        <v>377</v>
      </c>
      <c r="M776" s="26">
        <v>766</v>
      </c>
    </row>
    <row r="777" spans="1:13" x14ac:dyDescent="0.3">
      <c r="A777" s="34">
        <v>42460</v>
      </c>
      <c r="B777" s="61" t="s">
        <v>329</v>
      </c>
      <c r="C777" s="31" t="s">
        <v>17</v>
      </c>
      <c r="D777" s="36" t="s">
        <v>20</v>
      </c>
      <c r="E777" s="38"/>
      <c r="F777" s="38">
        <v>5000</v>
      </c>
      <c r="G777" s="19">
        <f t="shared" si="11"/>
        <v>-1929781</v>
      </c>
      <c r="H777" s="65" t="s">
        <v>326</v>
      </c>
      <c r="I777" s="50" t="s">
        <v>531</v>
      </c>
      <c r="J777" s="36" t="s">
        <v>1098</v>
      </c>
      <c r="K777" s="17" t="s">
        <v>377</v>
      </c>
      <c r="M777" s="31">
        <v>767</v>
      </c>
    </row>
    <row r="778" spans="1:13" x14ac:dyDescent="0.3">
      <c r="A778" s="34">
        <v>42460</v>
      </c>
      <c r="B778" s="61" t="s">
        <v>575</v>
      </c>
      <c r="C778" s="28" t="s">
        <v>12</v>
      </c>
      <c r="D778" s="36" t="s">
        <v>20</v>
      </c>
      <c r="E778" s="38"/>
      <c r="F778" s="38">
        <v>600</v>
      </c>
      <c r="G778" s="19">
        <f t="shared" si="11"/>
        <v>-1930381</v>
      </c>
      <c r="H778" s="17" t="s">
        <v>3054</v>
      </c>
      <c r="I778" s="50" t="s">
        <v>531</v>
      </c>
      <c r="J778" s="36" t="s">
        <v>1098</v>
      </c>
      <c r="K778" s="17" t="s">
        <v>377</v>
      </c>
      <c r="M778" s="31">
        <v>768</v>
      </c>
    </row>
    <row r="779" spans="1:13" x14ac:dyDescent="0.3">
      <c r="A779" s="34">
        <v>42460</v>
      </c>
      <c r="B779" s="61" t="s">
        <v>317</v>
      </c>
      <c r="C779" s="61" t="s">
        <v>22</v>
      </c>
      <c r="D779" s="36" t="s">
        <v>20</v>
      </c>
      <c r="E779" s="38"/>
      <c r="F779" s="38">
        <v>2000</v>
      </c>
      <c r="G779" s="19">
        <f t="shared" si="11"/>
        <v>-1932381</v>
      </c>
      <c r="H779" s="17" t="s">
        <v>3054</v>
      </c>
      <c r="I779" s="50" t="s">
        <v>531</v>
      </c>
      <c r="J779" s="36" t="s">
        <v>1098</v>
      </c>
      <c r="K779" s="17" t="s">
        <v>377</v>
      </c>
      <c r="M779" s="26">
        <v>769</v>
      </c>
    </row>
    <row r="780" spans="1:13" x14ac:dyDescent="0.3">
      <c r="A780" s="34">
        <v>42460</v>
      </c>
      <c r="B780" s="61" t="s">
        <v>318</v>
      </c>
      <c r="C780" s="31" t="s">
        <v>17</v>
      </c>
      <c r="D780" s="36" t="s">
        <v>20</v>
      </c>
      <c r="E780" s="38"/>
      <c r="F780" s="38">
        <v>5000</v>
      </c>
      <c r="G780" s="19">
        <f t="shared" si="11"/>
        <v>-1937381</v>
      </c>
      <c r="H780" s="17" t="s">
        <v>3054</v>
      </c>
      <c r="I780" s="50" t="s">
        <v>531</v>
      </c>
      <c r="J780" s="36" t="s">
        <v>1098</v>
      </c>
      <c r="K780" s="17" t="s">
        <v>377</v>
      </c>
      <c r="M780" s="26">
        <v>770</v>
      </c>
    </row>
    <row r="781" spans="1:13" x14ac:dyDescent="0.3">
      <c r="A781" s="34">
        <v>42460</v>
      </c>
      <c r="B781" s="28" t="s">
        <v>576</v>
      </c>
      <c r="C781" s="28" t="s">
        <v>12</v>
      </c>
      <c r="D781" s="31" t="s">
        <v>18</v>
      </c>
      <c r="F781" s="41">
        <v>4000</v>
      </c>
      <c r="G781" s="19">
        <f t="shared" ref="G781:G844" si="12">+G780+E781-F781</f>
        <v>-1941381</v>
      </c>
      <c r="H781" s="31" t="s">
        <v>23</v>
      </c>
      <c r="I781" s="27" t="s">
        <v>397</v>
      </c>
      <c r="J781" s="26" t="s">
        <v>3033</v>
      </c>
      <c r="K781" s="17" t="s">
        <v>377</v>
      </c>
      <c r="M781" s="26">
        <v>771</v>
      </c>
    </row>
    <row r="782" spans="1:13" x14ac:dyDescent="0.3">
      <c r="A782" s="34">
        <v>42460</v>
      </c>
      <c r="B782" s="36" t="s">
        <v>577</v>
      </c>
      <c r="C782" s="28" t="s">
        <v>12</v>
      </c>
      <c r="D782" s="31" t="s">
        <v>18</v>
      </c>
      <c r="F782" s="41">
        <v>3000</v>
      </c>
      <c r="G782" s="19">
        <f t="shared" si="12"/>
        <v>-1944381</v>
      </c>
      <c r="H782" s="31" t="s">
        <v>23</v>
      </c>
      <c r="I782" s="26" t="s">
        <v>397</v>
      </c>
      <c r="J782" s="26" t="s">
        <v>3033</v>
      </c>
      <c r="K782" s="17" t="s">
        <v>377</v>
      </c>
      <c r="M782" s="26">
        <v>772</v>
      </c>
    </row>
    <row r="783" spans="1:13" x14ac:dyDescent="0.3">
      <c r="A783" s="34">
        <v>42460</v>
      </c>
      <c r="B783" s="28" t="s">
        <v>578</v>
      </c>
      <c r="C783" s="31" t="s">
        <v>24</v>
      </c>
      <c r="D783" s="31" t="s">
        <v>10</v>
      </c>
      <c r="F783" s="41">
        <v>40000</v>
      </c>
      <c r="G783" s="19">
        <f t="shared" si="12"/>
        <v>-1984381</v>
      </c>
      <c r="H783" s="31" t="s">
        <v>23</v>
      </c>
      <c r="I783" s="27" t="s">
        <v>470</v>
      </c>
      <c r="J783" s="26" t="s">
        <v>3033</v>
      </c>
      <c r="K783" s="17" t="s">
        <v>377</v>
      </c>
      <c r="M783" s="26">
        <v>773</v>
      </c>
    </row>
    <row r="784" spans="1:13" x14ac:dyDescent="0.3">
      <c r="A784" s="34">
        <v>42460</v>
      </c>
      <c r="B784" s="28" t="s">
        <v>579</v>
      </c>
      <c r="C784" s="31" t="s">
        <v>24</v>
      </c>
      <c r="D784" s="31" t="s">
        <v>10</v>
      </c>
      <c r="F784" s="41">
        <v>5900</v>
      </c>
      <c r="G784" s="19">
        <f t="shared" si="12"/>
        <v>-1990281</v>
      </c>
      <c r="H784" s="31" t="s">
        <v>23</v>
      </c>
      <c r="I784" s="27" t="s">
        <v>470</v>
      </c>
      <c r="J784" s="26" t="s">
        <v>3033</v>
      </c>
      <c r="K784" s="17" t="s">
        <v>377</v>
      </c>
      <c r="M784" s="26">
        <v>774</v>
      </c>
    </row>
    <row r="785" spans="1:13" x14ac:dyDescent="0.3">
      <c r="A785" s="34">
        <v>42460</v>
      </c>
      <c r="B785" s="28" t="s">
        <v>580</v>
      </c>
      <c r="C785" s="31" t="s">
        <v>24</v>
      </c>
      <c r="D785" s="31" t="s">
        <v>10</v>
      </c>
      <c r="F785" s="41">
        <v>4000</v>
      </c>
      <c r="G785" s="19">
        <f t="shared" si="12"/>
        <v>-1994281</v>
      </c>
      <c r="H785" s="31" t="s">
        <v>23</v>
      </c>
      <c r="I785" s="27" t="s">
        <v>470</v>
      </c>
      <c r="J785" s="26" t="s">
        <v>3033</v>
      </c>
      <c r="K785" s="17" t="s">
        <v>377</v>
      </c>
      <c r="M785" s="31">
        <v>775</v>
      </c>
    </row>
    <row r="786" spans="1:13" s="31" customFormat="1" x14ac:dyDescent="0.3">
      <c r="A786" s="34">
        <v>42460</v>
      </c>
      <c r="B786" s="28" t="s">
        <v>581</v>
      </c>
      <c r="C786" s="31" t="s">
        <v>24</v>
      </c>
      <c r="D786" s="31" t="s">
        <v>10</v>
      </c>
      <c r="E786" s="41"/>
      <c r="F786" s="41">
        <v>26000</v>
      </c>
      <c r="G786" s="19">
        <f t="shared" si="12"/>
        <v>-2020281</v>
      </c>
      <c r="H786" s="31" t="s">
        <v>23</v>
      </c>
      <c r="I786" s="27" t="s">
        <v>470</v>
      </c>
      <c r="J786" s="26" t="s">
        <v>3033</v>
      </c>
      <c r="K786" s="17" t="s">
        <v>377</v>
      </c>
      <c r="L786" s="26"/>
      <c r="M786" s="31">
        <v>776</v>
      </c>
    </row>
    <row r="787" spans="1:13" s="30" customFormat="1" ht="13.9" x14ac:dyDescent="0.25">
      <c r="A787" s="34">
        <v>42461</v>
      </c>
      <c r="B787" s="26" t="s">
        <v>582</v>
      </c>
      <c r="C787" s="26" t="s">
        <v>9</v>
      </c>
      <c r="D787" s="28" t="s">
        <v>10</v>
      </c>
      <c r="E787" s="31"/>
      <c r="F787" s="41">
        <v>4756</v>
      </c>
      <c r="G787" s="19">
        <f t="shared" si="12"/>
        <v>-2025037</v>
      </c>
      <c r="H787" s="26" t="s">
        <v>11</v>
      </c>
      <c r="I787" s="26" t="s">
        <v>583</v>
      </c>
      <c r="J787" s="26" t="s">
        <v>3033</v>
      </c>
      <c r="K787" s="17" t="s">
        <v>377</v>
      </c>
      <c r="L787" s="31"/>
      <c r="M787" s="26">
        <v>777</v>
      </c>
    </row>
    <row r="788" spans="1:13" s="31" customFormat="1" ht="13.9" x14ac:dyDescent="0.25">
      <c r="A788" s="34">
        <v>42461</v>
      </c>
      <c r="B788" s="27" t="s">
        <v>584</v>
      </c>
      <c r="C788" s="28" t="s">
        <v>12</v>
      </c>
      <c r="D788" s="36" t="s">
        <v>13</v>
      </c>
      <c r="E788" s="41"/>
      <c r="F788" s="41">
        <v>2000</v>
      </c>
      <c r="G788" s="19">
        <f t="shared" si="12"/>
        <v>-2027037</v>
      </c>
      <c r="H788" s="27" t="s">
        <v>14</v>
      </c>
      <c r="I788" s="36" t="s">
        <v>585</v>
      </c>
      <c r="J788" s="26" t="s">
        <v>3033</v>
      </c>
      <c r="K788" s="17" t="s">
        <v>377</v>
      </c>
      <c r="L788" s="27"/>
      <c r="M788" s="26">
        <v>778</v>
      </c>
    </row>
    <row r="789" spans="1:13" s="30" customFormat="1" ht="13.9" x14ac:dyDescent="0.25">
      <c r="A789" s="34">
        <v>42461</v>
      </c>
      <c r="B789" s="26" t="s">
        <v>3063</v>
      </c>
      <c r="C789" s="27" t="s">
        <v>1786</v>
      </c>
      <c r="D789" s="31" t="s">
        <v>18</v>
      </c>
      <c r="E789" s="41"/>
      <c r="F789" s="41">
        <v>40100</v>
      </c>
      <c r="G789" s="19">
        <f t="shared" si="12"/>
        <v>-2067137</v>
      </c>
      <c r="H789" s="26" t="s">
        <v>14</v>
      </c>
      <c r="I789" s="26" t="s">
        <v>586</v>
      </c>
      <c r="J789" s="26" t="s">
        <v>3033</v>
      </c>
      <c r="K789" s="17" t="s">
        <v>377</v>
      </c>
      <c r="L789" s="26"/>
      <c r="M789" s="26">
        <v>779</v>
      </c>
    </row>
    <row r="790" spans="1:13" s="31" customFormat="1" ht="13.9" x14ac:dyDescent="0.25">
      <c r="A790" s="34">
        <v>42461</v>
      </c>
      <c r="B790" s="27" t="s">
        <v>587</v>
      </c>
      <c r="C790" s="28" t="s">
        <v>12</v>
      </c>
      <c r="D790" s="36" t="s">
        <v>13</v>
      </c>
      <c r="E790" s="41"/>
      <c r="F790" s="41">
        <v>6000</v>
      </c>
      <c r="G790" s="19">
        <f t="shared" si="12"/>
        <v>-2073137</v>
      </c>
      <c r="H790" s="27" t="s">
        <v>14</v>
      </c>
      <c r="I790" s="36" t="s">
        <v>585</v>
      </c>
      <c r="J790" s="26" t="s">
        <v>3033</v>
      </c>
      <c r="K790" s="17" t="s">
        <v>377</v>
      </c>
      <c r="L790" s="27"/>
      <c r="M790" s="26">
        <v>780</v>
      </c>
    </row>
    <row r="791" spans="1:13" s="30" customFormat="1" ht="13.9" x14ac:dyDescent="0.25">
      <c r="A791" s="34">
        <v>42461</v>
      </c>
      <c r="B791" s="26" t="s">
        <v>588</v>
      </c>
      <c r="C791" s="28" t="s">
        <v>3032</v>
      </c>
      <c r="D791" s="31" t="s">
        <v>10</v>
      </c>
      <c r="E791" s="19"/>
      <c r="F791" s="41">
        <v>80000</v>
      </c>
      <c r="G791" s="19">
        <f t="shared" si="12"/>
        <v>-2153137</v>
      </c>
      <c r="H791" s="36" t="s">
        <v>26</v>
      </c>
      <c r="I791" s="36" t="s">
        <v>589</v>
      </c>
      <c r="J791" s="26" t="s">
        <v>3033</v>
      </c>
      <c r="K791" s="17" t="s">
        <v>377</v>
      </c>
      <c r="L791" s="26"/>
      <c r="M791" s="26">
        <v>781</v>
      </c>
    </row>
    <row r="792" spans="1:13" s="31" customFormat="1" ht="13.9" x14ac:dyDescent="0.25">
      <c r="A792" s="34">
        <v>42461</v>
      </c>
      <c r="B792" s="27" t="s">
        <v>590</v>
      </c>
      <c r="C792" s="28" t="s">
        <v>12</v>
      </c>
      <c r="D792" s="36" t="s">
        <v>13</v>
      </c>
      <c r="E792" s="41"/>
      <c r="F792" s="41">
        <v>2000</v>
      </c>
      <c r="G792" s="19">
        <f t="shared" si="12"/>
        <v>-2155137</v>
      </c>
      <c r="H792" s="27" t="s">
        <v>14</v>
      </c>
      <c r="I792" s="36" t="s">
        <v>585</v>
      </c>
      <c r="J792" s="26" t="s">
        <v>3033</v>
      </c>
      <c r="K792" s="17" t="s">
        <v>377</v>
      </c>
      <c r="L792" s="27"/>
      <c r="M792" s="26">
        <v>782</v>
      </c>
    </row>
    <row r="793" spans="1:13" s="31" customFormat="1" ht="13.9" x14ac:dyDescent="0.25">
      <c r="A793" s="34">
        <v>42461</v>
      </c>
      <c r="B793" s="26" t="s">
        <v>591</v>
      </c>
      <c r="C793" s="31" t="s">
        <v>24</v>
      </c>
      <c r="D793" s="31" t="s">
        <v>10</v>
      </c>
      <c r="E793" s="19"/>
      <c r="F793" s="41">
        <v>7950</v>
      </c>
      <c r="G793" s="19">
        <f t="shared" si="12"/>
        <v>-2163087</v>
      </c>
      <c r="H793" s="36" t="s">
        <v>26</v>
      </c>
      <c r="I793" s="36" t="s">
        <v>589</v>
      </c>
      <c r="J793" s="26" t="s">
        <v>3033</v>
      </c>
      <c r="K793" s="17" t="s">
        <v>377</v>
      </c>
      <c r="L793" s="26"/>
      <c r="M793" s="31">
        <v>783</v>
      </c>
    </row>
    <row r="794" spans="1:13" s="31" customFormat="1" ht="13.9" x14ac:dyDescent="0.25">
      <c r="A794" s="34">
        <v>42461</v>
      </c>
      <c r="B794" s="26" t="s">
        <v>15</v>
      </c>
      <c r="C794" s="28" t="s">
        <v>16</v>
      </c>
      <c r="D794" s="28" t="s">
        <v>10</v>
      </c>
      <c r="E794" s="26"/>
      <c r="F794" s="41">
        <v>4000</v>
      </c>
      <c r="G794" s="19">
        <f t="shared" si="12"/>
        <v>-2167087</v>
      </c>
      <c r="H794" s="26" t="s">
        <v>14</v>
      </c>
      <c r="I794" s="26" t="s">
        <v>592</v>
      </c>
      <c r="J794" s="26" t="s">
        <v>3033</v>
      </c>
      <c r="K794" s="17" t="s">
        <v>377</v>
      </c>
      <c r="L794" s="26"/>
      <c r="M794" s="31">
        <v>784</v>
      </c>
    </row>
    <row r="795" spans="1:13" s="31" customFormat="1" ht="13.9" x14ac:dyDescent="0.25">
      <c r="A795" s="34">
        <v>42461</v>
      </c>
      <c r="B795" s="26" t="s">
        <v>15</v>
      </c>
      <c r="C795" s="28" t="s">
        <v>16</v>
      </c>
      <c r="D795" s="28" t="s">
        <v>10</v>
      </c>
      <c r="E795" s="26"/>
      <c r="F795" s="41">
        <v>4000</v>
      </c>
      <c r="G795" s="19">
        <f t="shared" si="12"/>
        <v>-2171087</v>
      </c>
      <c r="H795" s="26" t="s">
        <v>14</v>
      </c>
      <c r="I795" s="26" t="s">
        <v>592</v>
      </c>
      <c r="J795" s="26" t="s">
        <v>3033</v>
      </c>
      <c r="K795" s="17" t="s">
        <v>377</v>
      </c>
      <c r="L795" s="26"/>
      <c r="M795" s="26">
        <v>785</v>
      </c>
    </row>
    <row r="796" spans="1:13" s="31" customFormat="1" x14ac:dyDescent="0.3">
      <c r="A796" s="34">
        <v>42461</v>
      </c>
      <c r="B796" s="27" t="s">
        <v>593</v>
      </c>
      <c r="C796" s="31" t="s">
        <v>24</v>
      </c>
      <c r="D796" s="31" t="s">
        <v>10</v>
      </c>
      <c r="E796" s="41"/>
      <c r="F796" s="41">
        <v>14000</v>
      </c>
      <c r="G796" s="19">
        <f t="shared" si="12"/>
        <v>-2185087</v>
      </c>
      <c r="H796" s="31" t="s">
        <v>23</v>
      </c>
      <c r="I796" s="27" t="s">
        <v>594</v>
      </c>
      <c r="J796" s="26" t="s">
        <v>3033</v>
      </c>
      <c r="K796" s="17" t="s">
        <v>377</v>
      </c>
      <c r="L796" s="26"/>
      <c r="M796" s="26">
        <v>786</v>
      </c>
    </row>
    <row r="797" spans="1:13" s="31" customFormat="1" x14ac:dyDescent="0.3">
      <c r="A797" s="34">
        <v>42461</v>
      </c>
      <c r="B797" s="27" t="s">
        <v>595</v>
      </c>
      <c r="C797" s="27" t="s">
        <v>36</v>
      </c>
      <c r="D797" s="28" t="s">
        <v>10</v>
      </c>
      <c r="E797" s="41"/>
      <c r="F797" s="41">
        <v>4000</v>
      </c>
      <c r="G797" s="19">
        <f t="shared" si="12"/>
        <v>-2189087</v>
      </c>
      <c r="H797" s="31" t="s">
        <v>23</v>
      </c>
      <c r="I797" s="27" t="s">
        <v>594</v>
      </c>
      <c r="J797" s="26" t="s">
        <v>3033</v>
      </c>
      <c r="K797" s="17" t="s">
        <v>377</v>
      </c>
      <c r="L797" s="26"/>
      <c r="M797" s="26">
        <v>787</v>
      </c>
    </row>
    <row r="798" spans="1:13" s="31" customFormat="1" x14ac:dyDescent="0.3">
      <c r="A798" s="34">
        <v>42461</v>
      </c>
      <c r="B798" s="27" t="s">
        <v>596</v>
      </c>
      <c r="C798" s="31" t="s">
        <v>24</v>
      </c>
      <c r="D798" s="31" t="s">
        <v>10</v>
      </c>
      <c r="E798" s="41"/>
      <c r="F798" s="41">
        <v>11400</v>
      </c>
      <c r="G798" s="19">
        <f t="shared" si="12"/>
        <v>-2200487</v>
      </c>
      <c r="H798" s="31" t="s">
        <v>23</v>
      </c>
      <c r="I798" s="27" t="s">
        <v>594</v>
      </c>
      <c r="J798" s="26" t="s">
        <v>3033</v>
      </c>
      <c r="K798" s="17" t="s">
        <v>377</v>
      </c>
      <c r="L798" s="26"/>
      <c r="M798" s="26">
        <v>788</v>
      </c>
    </row>
    <row r="799" spans="1:13" s="31" customFormat="1" x14ac:dyDescent="0.3">
      <c r="A799" s="34">
        <v>42461</v>
      </c>
      <c r="B799" s="27" t="s">
        <v>258</v>
      </c>
      <c r="C799" s="28" t="s">
        <v>12</v>
      </c>
      <c r="D799" s="31" t="s">
        <v>18</v>
      </c>
      <c r="E799" s="41"/>
      <c r="F799" s="41">
        <v>2000</v>
      </c>
      <c r="G799" s="19">
        <f t="shared" si="12"/>
        <v>-2202487</v>
      </c>
      <c r="H799" s="31" t="s">
        <v>23</v>
      </c>
      <c r="I799" s="27" t="s">
        <v>597</v>
      </c>
      <c r="J799" s="26" t="s">
        <v>3033</v>
      </c>
      <c r="K799" s="17" t="s">
        <v>377</v>
      </c>
      <c r="L799" s="26"/>
      <c r="M799" s="26">
        <v>789</v>
      </c>
    </row>
    <row r="800" spans="1:13" s="31" customFormat="1" x14ac:dyDescent="0.3">
      <c r="A800" s="34">
        <v>42461</v>
      </c>
      <c r="B800" s="37" t="s">
        <v>598</v>
      </c>
      <c r="C800" s="28" t="s">
        <v>12</v>
      </c>
      <c r="D800" s="36" t="s">
        <v>20</v>
      </c>
      <c r="E800" s="38"/>
      <c r="F800" s="38">
        <v>1000</v>
      </c>
      <c r="G800" s="19">
        <f t="shared" si="12"/>
        <v>-2203487</v>
      </c>
      <c r="H800" s="17" t="s">
        <v>326</v>
      </c>
      <c r="I800" s="50" t="s">
        <v>531</v>
      </c>
      <c r="J800" s="36" t="s">
        <v>1098</v>
      </c>
      <c r="K800" s="17" t="s">
        <v>377</v>
      </c>
      <c r="L800" s="26"/>
      <c r="M800" s="26">
        <v>790</v>
      </c>
    </row>
    <row r="801" spans="1:13" s="31" customFormat="1" x14ac:dyDescent="0.3">
      <c r="A801" s="34">
        <v>42461</v>
      </c>
      <c r="B801" s="37" t="s">
        <v>599</v>
      </c>
      <c r="C801" s="28" t="s">
        <v>12</v>
      </c>
      <c r="D801" s="36" t="s">
        <v>20</v>
      </c>
      <c r="E801" s="38"/>
      <c r="F801" s="38">
        <v>1000</v>
      </c>
      <c r="G801" s="19">
        <f t="shared" si="12"/>
        <v>-2204487</v>
      </c>
      <c r="H801" s="37" t="s">
        <v>326</v>
      </c>
      <c r="I801" s="50" t="s">
        <v>531</v>
      </c>
      <c r="J801" s="36" t="s">
        <v>1098</v>
      </c>
      <c r="K801" s="17" t="s">
        <v>377</v>
      </c>
      <c r="L801" s="26"/>
      <c r="M801" s="31">
        <v>791</v>
      </c>
    </row>
    <row r="802" spans="1:13" s="31" customFormat="1" x14ac:dyDescent="0.3">
      <c r="A802" s="34">
        <v>42461</v>
      </c>
      <c r="B802" s="37" t="s">
        <v>600</v>
      </c>
      <c r="C802" s="28" t="s">
        <v>12</v>
      </c>
      <c r="D802" s="36" t="s">
        <v>20</v>
      </c>
      <c r="E802" s="38"/>
      <c r="F802" s="38">
        <v>2000</v>
      </c>
      <c r="G802" s="19">
        <f t="shared" si="12"/>
        <v>-2206487</v>
      </c>
      <c r="H802" s="37" t="s">
        <v>326</v>
      </c>
      <c r="I802" s="50" t="s">
        <v>531</v>
      </c>
      <c r="J802" s="36" t="s">
        <v>1098</v>
      </c>
      <c r="K802" s="37" t="s">
        <v>377</v>
      </c>
      <c r="L802" s="26"/>
      <c r="M802" s="31">
        <v>792</v>
      </c>
    </row>
    <row r="803" spans="1:13" s="31" customFormat="1" x14ac:dyDescent="0.3">
      <c r="A803" s="34">
        <v>42461</v>
      </c>
      <c r="B803" s="37" t="s">
        <v>2543</v>
      </c>
      <c r="C803" s="28" t="s">
        <v>12</v>
      </c>
      <c r="D803" s="36" t="s">
        <v>20</v>
      </c>
      <c r="E803" s="38"/>
      <c r="F803" s="38">
        <v>3000</v>
      </c>
      <c r="G803" s="19">
        <f t="shared" si="12"/>
        <v>-2209487</v>
      </c>
      <c r="H803" s="37" t="s">
        <v>326</v>
      </c>
      <c r="I803" s="50" t="s">
        <v>531</v>
      </c>
      <c r="J803" s="36" t="s">
        <v>1098</v>
      </c>
      <c r="K803" s="37" t="s">
        <v>377</v>
      </c>
      <c r="L803" s="26"/>
      <c r="M803" s="26">
        <v>793</v>
      </c>
    </row>
    <row r="804" spans="1:13" s="31" customFormat="1" ht="14.25" customHeight="1" x14ac:dyDescent="0.3">
      <c r="A804" s="34">
        <v>42461</v>
      </c>
      <c r="B804" s="37" t="s">
        <v>2544</v>
      </c>
      <c r="C804" s="28" t="s">
        <v>12</v>
      </c>
      <c r="D804" s="36" t="s">
        <v>20</v>
      </c>
      <c r="E804" s="38"/>
      <c r="F804" s="38">
        <v>3000</v>
      </c>
      <c r="G804" s="19">
        <f t="shared" si="12"/>
        <v>-2212487</v>
      </c>
      <c r="H804" s="37" t="s">
        <v>326</v>
      </c>
      <c r="I804" s="50" t="s">
        <v>531</v>
      </c>
      <c r="J804" s="36" t="s">
        <v>1098</v>
      </c>
      <c r="K804" s="37" t="s">
        <v>377</v>
      </c>
      <c r="L804" s="26"/>
      <c r="M804" s="26">
        <v>794</v>
      </c>
    </row>
    <row r="805" spans="1:13" s="31" customFormat="1" x14ac:dyDescent="0.3">
      <c r="A805" s="34">
        <v>42461</v>
      </c>
      <c r="B805" s="37" t="s">
        <v>2545</v>
      </c>
      <c r="C805" s="28" t="s">
        <v>12</v>
      </c>
      <c r="D805" s="36" t="s">
        <v>20</v>
      </c>
      <c r="E805" s="38"/>
      <c r="F805" s="38">
        <v>150</v>
      </c>
      <c r="G805" s="19">
        <f t="shared" si="12"/>
        <v>-2212637</v>
      </c>
      <c r="H805" s="37" t="s">
        <v>326</v>
      </c>
      <c r="I805" s="50" t="s">
        <v>531</v>
      </c>
      <c r="J805" s="36" t="s">
        <v>1098</v>
      </c>
      <c r="K805" s="37" t="s">
        <v>377</v>
      </c>
      <c r="L805" s="26"/>
      <c r="M805" s="26">
        <v>795</v>
      </c>
    </row>
    <row r="806" spans="1:13" s="31" customFormat="1" x14ac:dyDescent="0.3">
      <c r="A806" s="34">
        <v>42461</v>
      </c>
      <c r="B806" s="37" t="s">
        <v>601</v>
      </c>
      <c r="C806" s="31" t="s">
        <v>17</v>
      </c>
      <c r="D806" s="36" t="s">
        <v>20</v>
      </c>
      <c r="E806" s="38"/>
      <c r="F806" s="38">
        <v>15000</v>
      </c>
      <c r="G806" s="19">
        <f t="shared" si="12"/>
        <v>-2227637</v>
      </c>
      <c r="H806" s="37" t="s">
        <v>326</v>
      </c>
      <c r="I806" s="50" t="s">
        <v>531</v>
      </c>
      <c r="J806" s="36" t="s">
        <v>1098</v>
      </c>
      <c r="K806" s="37" t="s">
        <v>377</v>
      </c>
      <c r="L806" s="26"/>
      <c r="M806" s="26">
        <v>796</v>
      </c>
    </row>
    <row r="807" spans="1:13" s="31" customFormat="1" x14ac:dyDescent="0.3">
      <c r="A807" s="34">
        <v>42461</v>
      </c>
      <c r="B807" s="37" t="s">
        <v>318</v>
      </c>
      <c r="C807" s="31" t="s">
        <v>17</v>
      </c>
      <c r="D807" s="36" t="s">
        <v>20</v>
      </c>
      <c r="E807" s="38"/>
      <c r="F807" s="38">
        <v>5000</v>
      </c>
      <c r="G807" s="19">
        <f t="shared" si="12"/>
        <v>-2232637</v>
      </c>
      <c r="H807" s="17" t="s">
        <v>3054</v>
      </c>
      <c r="I807" s="50" t="s">
        <v>531</v>
      </c>
      <c r="J807" s="36" t="s">
        <v>1098</v>
      </c>
      <c r="K807" s="37" t="s">
        <v>377</v>
      </c>
      <c r="L807" s="26"/>
      <c r="M807" s="26">
        <v>797</v>
      </c>
    </row>
    <row r="808" spans="1:13" s="31" customFormat="1" x14ac:dyDescent="0.3">
      <c r="A808" s="34">
        <v>42461</v>
      </c>
      <c r="B808" s="37" t="s">
        <v>317</v>
      </c>
      <c r="C808" s="37" t="s">
        <v>22</v>
      </c>
      <c r="D808" s="36" t="s">
        <v>20</v>
      </c>
      <c r="E808" s="38"/>
      <c r="F808" s="38">
        <v>2000</v>
      </c>
      <c r="G808" s="19">
        <f t="shared" si="12"/>
        <v>-2234637</v>
      </c>
      <c r="H808" s="17" t="s">
        <v>3054</v>
      </c>
      <c r="I808" s="50" t="s">
        <v>531</v>
      </c>
      <c r="J808" s="36" t="s">
        <v>1098</v>
      </c>
      <c r="K808" s="37" t="s">
        <v>377</v>
      </c>
      <c r="L808" s="26"/>
      <c r="M808" s="26">
        <v>798</v>
      </c>
    </row>
    <row r="809" spans="1:13" s="31" customFormat="1" x14ac:dyDescent="0.3">
      <c r="A809" s="34">
        <v>42461</v>
      </c>
      <c r="B809" s="37" t="s">
        <v>602</v>
      </c>
      <c r="C809" s="28" t="s">
        <v>12</v>
      </c>
      <c r="D809" s="36" t="s">
        <v>20</v>
      </c>
      <c r="E809" s="38"/>
      <c r="F809" s="38">
        <v>5000</v>
      </c>
      <c r="G809" s="19">
        <f t="shared" si="12"/>
        <v>-2239637</v>
      </c>
      <c r="H809" s="17" t="s">
        <v>3054</v>
      </c>
      <c r="I809" s="50" t="s">
        <v>531</v>
      </c>
      <c r="J809" s="36" t="s">
        <v>1098</v>
      </c>
      <c r="K809" s="37" t="s">
        <v>377</v>
      </c>
      <c r="L809" s="26"/>
      <c r="M809" s="31">
        <v>799</v>
      </c>
    </row>
    <row r="810" spans="1:13" s="31" customFormat="1" x14ac:dyDescent="0.3">
      <c r="A810" s="34">
        <v>42462</v>
      </c>
      <c r="B810" s="37" t="s">
        <v>603</v>
      </c>
      <c r="C810" s="31" t="s">
        <v>17</v>
      </c>
      <c r="D810" s="36" t="s">
        <v>20</v>
      </c>
      <c r="E810" s="38"/>
      <c r="F810" s="38">
        <v>40000</v>
      </c>
      <c r="G810" s="19">
        <f t="shared" si="12"/>
        <v>-2279637</v>
      </c>
      <c r="H810" s="17" t="s">
        <v>3054</v>
      </c>
      <c r="I810" s="50" t="s">
        <v>531</v>
      </c>
      <c r="J810" s="36" t="s">
        <v>1098</v>
      </c>
      <c r="K810" s="37" t="s">
        <v>377</v>
      </c>
      <c r="L810" s="26"/>
      <c r="M810" s="31">
        <v>800</v>
      </c>
    </row>
    <row r="811" spans="1:13" s="31" customFormat="1" x14ac:dyDescent="0.3">
      <c r="A811" s="34">
        <v>42462</v>
      </c>
      <c r="B811" s="37" t="s">
        <v>2546</v>
      </c>
      <c r="C811" s="28" t="s">
        <v>12</v>
      </c>
      <c r="D811" s="36" t="s">
        <v>20</v>
      </c>
      <c r="E811" s="38"/>
      <c r="F811" s="38">
        <v>1000</v>
      </c>
      <c r="G811" s="19">
        <f t="shared" si="12"/>
        <v>-2280637</v>
      </c>
      <c r="H811" s="17" t="s">
        <v>3054</v>
      </c>
      <c r="I811" s="50" t="s">
        <v>531</v>
      </c>
      <c r="J811" s="36" t="s">
        <v>1098</v>
      </c>
      <c r="K811" s="37" t="s">
        <v>377</v>
      </c>
      <c r="L811" s="26"/>
      <c r="M811" s="26">
        <v>801</v>
      </c>
    </row>
    <row r="812" spans="1:13" s="31" customFormat="1" x14ac:dyDescent="0.3">
      <c r="A812" s="34">
        <v>42462</v>
      </c>
      <c r="B812" s="37" t="s">
        <v>604</v>
      </c>
      <c r="C812" s="28" t="s">
        <v>12</v>
      </c>
      <c r="D812" s="36" t="s">
        <v>20</v>
      </c>
      <c r="E812" s="38"/>
      <c r="F812" s="38">
        <v>5000</v>
      </c>
      <c r="G812" s="19">
        <f t="shared" si="12"/>
        <v>-2285637</v>
      </c>
      <c r="H812" s="17" t="s">
        <v>3054</v>
      </c>
      <c r="I812" s="50" t="s">
        <v>531</v>
      </c>
      <c r="J812" s="36" t="s">
        <v>1098</v>
      </c>
      <c r="K812" s="37" t="s">
        <v>377</v>
      </c>
      <c r="L812" s="26"/>
      <c r="M812" s="26">
        <v>802</v>
      </c>
    </row>
    <row r="813" spans="1:13" s="31" customFormat="1" x14ac:dyDescent="0.3">
      <c r="A813" s="34">
        <v>42462</v>
      </c>
      <c r="B813" s="37" t="s">
        <v>317</v>
      </c>
      <c r="C813" s="37" t="s">
        <v>22</v>
      </c>
      <c r="D813" s="36" t="s">
        <v>20</v>
      </c>
      <c r="E813" s="38"/>
      <c r="F813" s="38">
        <v>1000</v>
      </c>
      <c r="G813" s="19">
        <f t="shared" si="12"/>
        <v>-2286637</v>
      </c>
      <c r="H813" s="17" t="s">
        <v>3054</v>
      </c>
      <c r="I813" s="50" t="s">
        <v>531</v>
      </c>
      <c r="J813" s="36" t="s">
        <v>1098</v>
      </c>
      <c r="K813" s="37" t="s">
        <v>377</v>
      </c>
      <c r="L813" s="26"/>
      <c r="M813" s="26">
        <v>803</v>
      </c>
    </row>
    <row r="814" spans="1:13" s="31" customFormat="1" x14ac:dyDescent="0.3">
      <c r="A814" s="34">
        <v>42462</v>
      </c>
      <c r="B814" s="37" t="s">
        <v>605</v>
      </c>
      <c r="C814" s="28" t="s">
        <v>12</v>
      </c>
      <c r="D814" s="36" t="s">
        <v>20</v>
      </c>
      <c r="E814" s="38"/>
      <c r="F814" s="38">
        <v>5000</v>
      </c>
      <c r="G814" s="19">
        <f t="shared" si="12"/>
        <v>-2291637</v>
      </c>
      <c r="H814" s="17" t="s">
        <v>3054</v>
      </c>
      <c r="I814" s="50" t="s">
        <v>531</v>
      </c>
      <c r="J814" s="36" t="s">
        <v>1098</v>
      </c>
      <c r="K814" s="37" t="s">
        <v>377</v>
      </c>
      <c r="L814" s="26"/>
      <c r="M814" s="26">
        <v>804</v>
      </c>
    </row>
    <row r="815" spans="1:13" s="31" customFormat="1" x14ac:dyDescent="0.3">
      <c r="A815" s="34">
        <v>42462</v>
      </c>
      <c r="B815" s="37" t="s">
        <v>606</v>
      </c>
      <c r="C815" s="28" t="s">
        <v>12</v>
      </c>
      <c r="D815" s="36" t="s">
        <v>20</v>
      </c>
      <c r="E815" s="38"/>
      <c r="F815" s="38">
        <v>1000</v>
      </c>
      <c r="G815" s="19">
        <f t="shared" si="12"/>
        <v>-2292637</v>
      </c>
      <c r="H815" s="17" t="s">
        <v>3054</v>
      </c>
      <c r="I815" s="50" t="s">
        <v>531</v>
      </c>
      <c r="J815" s="36" t="s">
        <v>1098</v>
      </c>
      <c r="K815" s="37" t="s">
        <v>377</v>
      </c>
      <c r="L815" s="26"/>
      <c r="M815" s="26">
        <v>805</v>
      </c>
    </row>
    <row r="816" spans="1:13" s="31" customFormat="1" x14ac:dyDescent="0.3">
      <c r="A816" s="34">
        <v>42462</v>
      </c>
      <c r="B816" s="37" t="s">
        <v>318</v>
      </c>
      <c r="C816" s="31" t="s">
        <v>17</v>
      </c>
      <c r="D816" s="36" t="s">
        <v>20</v>
      </c>
      <c r="E816" s="38"/>
      <c r="F816" s="38">
        <v>5000</v>
      </c>
      <c r="G816" s="19">
        <f t="shared" si="12"/>
        <v>-2297637</v>
      </c>
      <c r="H816" s="17" t="s">
        <v>3054</v>
      </c>
      <c r="I816" s="50" t="s">
        <v>531</v>
      </c>
      <c r="J816" s="36" t="s">
        <v>1098</v>
      </c>
      <c r="K816" s="37" t="s">
        <v>377</v>
      </c>
      <c r="L816" s="26"/>
      <c r="M816" s="26">
        <v>806</v>
      </c>
    </row>
    <row r="817" spans="1:13" s="31" customFormat="1" x14ac:dyDescent="0.3">
      <c r="A817" s="34">
        <v>42462</v>
      </c>
      <c r="B817" s="37" t="s">
        <v>2547</v>
      </c>
      <c r="C817" s="28" t="s">
        <v>12</v>
      </c>
      <c r="D817" s="36" t="s">
        <v>20</v>
      </c>
      <c r="E817" s="38"/>
      <c r="F817" s="38">
        <v>5000</v>
      </c>
      <c r="G817" s="19">
        <f t="shared" si="12"/>
        <v>-2302637</v>
      </c>
      <c r="H817" s="17" t="s">
        <v>3054</v>
      </c>
      <c r="I817" s="50" t="s">
        <v>531</v>
      </c>
      <c r="J817" s="36" t="s">
        <v>1098</v>
      </c>
      <c r="K817" s="37" t="s">
        <v>377</v>
      </c>
      <c r="L817" s="26"/>
      <c r="M817" s="31">
        <v>807</v>
      </c>
    </row>
    <row r="818" spans="1:13" s="31" customFormat="1" x14ac:dyDescent="0.3">
      <c r="A818" s="34">
        <v>42462</v>
      </c>
      <c r="B818" s="37" t="s">
        <v>607</v>
      </c>
      <c r="C818" s="28" t="s">
        <v>12</v>
      </c>
      <c r="D818" s="36" t="s">
        <v>20</v>
      </c>
      <c r="E818" s="38"/>
      <c r="F818" s="38">
        <v>2000</v>
      </c>
      <c r="G818" s="19">
        <f t="shared" si="12"/>
        <v>-2304637</v>
      </c>
      <c r="H818" s="17" t="s">
        <v>3054</v>
      </c>
      <c r="I818" s="50" t="s">
        <v>531</v>
      </c>
      <c r="J818" s="36" t="s">
        <v>1098</v>
      </c>
      <c r="K818" s="37" t="s">
        <v>377</v>
      </c>
      <c r="L818" s="26"/>
      <c r="M818" s="31">
        <v>808</v>
      </c>
    </row>
    <row r="819" spans="1:13" s="31" customFormat="1" x14ac:dyDescent="0.3">
      <c r="A819" s="34">
        <v>42462</v>
      </c>
      <c r="B819" s="37" t="s">
        <v>318</v>
      </c>
      <c r="C819" s="31" t="s">
        <v>17</v>
      </c>
      <c r="D819" s="36" t="s">
        <v>20</v>
      </c>
      <c r="E819" s="38"/>
      <c r="F819" s="38">
        <v>5000</v>
      </c>
      <c r="G819" s="19">
        <f t="shared" si="12"/>
        <v>-2309637</v>
      </c>
      <c r="H819" s="17" t="s">
        <v>3054</v>
      </c>
      <c r="I819" s="50" t="s">
        <v>531</v>
      </c>
      <c r="J819" s="36" t="s">
        <v>1098</v>
      </c>
      <c r="K819" s="37" t="s">
        <v>377</v>
      </c>
      <c r="L819" s="26"/>
      <c r="M819" s="26">
        <v>809</v>
      </c>
    </row>
    <row r="820" spans="1:13" s="31" customFormat="1" ht="15" customHeight="1" x14ac:dyDescent="0.3">
      <c r="A820" s="34">
        <v>42462</v>
      </c>
      <c r="B820" s="26" t="s">
        <v>608</v>
      </c>
      <c r="C820" s="31" t="s">
        <v>17</v>
      </c>
      <c r="D820" s="36" t="s">
        <v>20</v>
      </c>
      <c r="E820" s="41"/>
      <c r="F820" s="41">
        <v>15000</v>
      </c>
      <c r="G820" s="19">
        <f t="shared" si="12"/>
        <v>-2324637</v>
      </c>
      <c r="H820" s="17" t="s">
        <v>3054</v>
      </c>
      <c r="I820" s="50" t="s">
        <v>531</v>
      </c>
      <c r="J820" s="36" t="s">
        <v>1098</v>
      </c>
      <c r="K820" s="26" t="s">
        <v>377</v>
      </c>
      <c r="L820" s="26"/>
      <c r="M820" s="26">
        <v>810</v>
      </c>
    </row>
    <row r="821" spans="1:13" s="31" customFormat="1" x14ac:dyDescent="0.3">
      <c r="A821" s="34">
        <v>42462</v>
      </c>
      <c r="B821" s="37" t="s">
        <v>609</v>
      </c>
      <c r="C821" s="31" t="s">
        <v>17</v>
      </c>
      <c r="D821" s="36" t="s">
        <v>20</v>
      </c>
      <c r="E821" s="38"/>
      <c r="F821" s="38">
        <v>30000</v>
      </c>
      <c r="G821" s="19">
        <f t="shared" si="12"/>
        <v>-2354637</v>
      </c>
      <c r="H821" s="37" t="s">
        <v>326</v>
      </c>
      <c r="I821" s="50" t="s">
        <v>531</v>
      </c>
      <c r="J821" s="36" t="s">
        <v>1098</v>
      </c>
      <c r="K821" s="37" t="s">
        <v>377</v>
      </c>
      <c r="L821" s="26"/>
      <c r="M821" s="26">
        <v>811</v>
      </c>
    </row>
    <row r="822" spans="1:13" s="31" customFormat="1" x14ac:dyDescent="0.3">
      <c r="A822" s="34">
        <v>42462</v>
      </c>
      <c r="B822" s="37" t="s">
        <v>610</v>
      </c>
      <c r="C822" s="28" t="s">
        <v>12</v>
      </c>
      <c r="D822" s="36" t="s">
        <v>20</v>
      </c>
      <c r="E822" s="38"/>
      <c r="F822" s="38">
        <v>1500</v>
      </c>
      <c r="G822" s="19">
        <f t="shared" si="12"/>
        <v>-2356137</v>
      </c>
      <c r="H822" s="37" t="s">
        <v>326</v>
      </c>
      <c r="I822" s="50" t="s">
        <v>531</v>
      </c>
      <c r="J822" s="36" t="s">
        <v>1098</v>
      </c>
      <c r="K822" s="37" t="s">
        <v>377</v>
      </c>
      <c r="L822" s="26"/>
      <c r="M822" s="26">
        <v>812</v>
      </c>
    </row>
    <row r="823" spans="1:13" s="31" customFormat="1" x14ac:dyDescent="0.3">
      <c r="A823" s="34">
        <v>42462</v>
      </c>
      <c r="B823" s="37" t="s">
        <v>611</v>
      </c>
      <c r="C823" s="28" t="s">
        <v>12</v>
      </c>
      <c r="D823" s="36" t="s">
        <v>20</v>
      </c>
      <c r="E823" s="38"/>
      <c r="F823" s="38">
        <v>3000</v>
      </c>
      <c r="G823" s="19">
        <f t="shared" si="12"/>
        <v>-2359137</v>
      </c>
      <c r="H823" s="37" t="s">
        <v>326</v>
      </c>
      <c r="I823" s="50" t="s">
        <v>531</v>
      </c>
      <c r="J823" s="36" t="s">
        <v>1098</v>
      </c>
      <c r="K823" s="37" t="s">
        <v>377</v>
      </c>
      <c r="L823" s="26"/>
      <c r="M823" s="26">
        <v>813</v>
      </c>
    </row>
    <row r="824" spans="1:13" s="31" customFormat="1" x14ac:dyDescent="0.3">
      <c r="A824" s="34">
        <v>42462</v>
      </c>
      <c r="B824" s="37" t="s">
        <v>612</v>
      </c>
      <c r="C824" s="28" t="s">
        <v>12</v>
      </c>
      <c r="D824" s="36" t="s">
        <v>20</v>
      </c>
      <c r="E824" s="38"/>
      <c r="F824" s="38">
        <v>3000</v>
      </c>
      <c r="G824" s="19">
        <f t="shared" si="12"/>
        <v>-2362137</v>
      </c>
      <c r="H824" s="37" t="s">
        <v>326</v>
      </c>
      <c r="I824" s="50" t="s">
        <v>531</v>
      </c>
      <c r="J824" s="36" t="s">
        <v>1098</v>
      </c>
      <c r="K824" s="37" t="s">
        <v>377</v>
      </c>
      <c r="L824" s="26"/>
      <c r="M824" s="26">
        <v>814</v>
      </c>
    </row>
    <row r="825" spans="1:13" s="31" customFormat="1" x14ac:dyDescent="0.3">
      <c r="A825" s="34">
        <v>42462</v>
      </c>
      <c r="B825" s="37" t="s">
        <v>613</v>
      </c>
      <c r="C825" s="28" t="s">
        <v>12</v>
      </c>
      <c r="D825" s="36" t="s">
        <v>20</v>
      </c>
      <c r="E825" s="38"/>
      <c r="F825" s="38">
        <v>1500</v>
      </c>
      <c r="G825" s="19">
        <f t="shared" si="12"/>
        <v>-2363637</v>
      </c>
      <c r="H825" s="37" t="s">
        <v>326</v>
      </c>
      <c r="I825" s="50" t="s">
        <v>531</v>
      </c>
      <c r="J825" s="36" t="s">
        <v>1098</v>
      </c>
      <c r="K825" s="37" t="s">
        <v>377</v>
      </c>
      <c r="L825" s="26"/>
      <c r="M825" s="31">
        <v>815</v>
      </c>
    </row>
    <row r="826" spans="1:13" s="31" customFormat="1" x14ac:dyDescent="0.3">
      <c r="A826" s="34">
        <v>42462</v>
      </c>
      <c r="B826" s="37" t="s">
        <v>614</v>
      </c>
      <c r="C826" s="28" t="s">
        <v>12</v>
      </c>
      <c r="D826" s="36" t="s">
        <v>20</v>
      </c>
      <c r="E826" s="38"/>
      <c r="F826" s="38">
        <v>1500</v>
      </c>
      <c r="G826" s="19">
        <f t="shared" si="12"/>
        <v>-2365137</v>
      </c>
      <c r="H826" s="37" t="s">
        <v>326</v>
      </c>
      <c r="I826" s="50" t="s">
        <v>531</v>
      </c>
      <c r="J826" s="36" t="s">
        <v>1098</v>
      </c>
      <c r="K826" s="37" t="s">
        <v>377</v>
      </c>
      <c r="L826" s="26"/>
      <c r="M826" s="31">
        <v>816</v>
      </c>
    </row>
    <row r="827" spans="1:13" s="31" customFormat="1" x14ac:dyDescent="0.3">
      <c r="A827" s="34">
        <v>42462</v>
      </c>
      <c r="B827" s="37" t="s">
        <v>615</v>
      </c>
      <c r="C827" s="31" t="s">
        <v>17</v>
      </c>
      <c r="D827" s="36" t="s">
        <v>20</v>
      </c>
      <c r="E827" s="38"/>
      <c r="F827" s="38">
        <v>5000</v>
      </c>
      <c r="G827" s="19">
        <f t="shared" si="12"/>
        <v>-2370137</v>
      </c>
      <c r="H827" s="37" t="s">
        <v>326</v>
      </c>
      <c r="I827" s="50" t="s">
        <v>531</v>
      </c>
      <c r="J827" s="36" t="s">
        <v>1098</v>
      </c>
      <c r="K827" s="37" t="s">
        <v>377</v>
      </c>
      <c r="L827" s="26"/>
      <c r="M827" s="26">
        <v>817</v>
      </c>
    </row>
    <row r="828" spans="1:13" s="31" customFormat="1" x14ac:dyDescent="0.3">
      <c r="A828" s="34">
        <v>42462</v>
      </c>
      <c r="B828" s="37" t="s">
        <v>356</v>
      </c>
      <c r="C828" s="37" t="s">
        <v>22</v>
      </c>
      <c r="D828" s="36" t="s">
        <v>20</v>
      </c>
      <c r="E828" s="38"/>
      <c r="F828" s="38">
        <v>500</v>
      </c>
      <c r="G828" s="19">
        <f t="shared" si="12"/>
        <v>-2370637</v>
      </c>
      <c r="H828" s="37" t="s">
        <v>326</v>
      </c>
      <c r="I828" s="50" t="s">
        <v>531</v>
      </c>
      <c r="J828" s="36" t="s">
        <v>1098</v>
      </c>
      <c r="K828" s="37" t="s">
        <v>377</v>
      </c>
      <c r="L828" s="26"/>
      <c r="M828" s="26">
        <v>818</v>
      </c>
    </row>
    <row r="829" spans="1:13" s="31" customFormat="1" x14ac:dyDescent="0.3">
      <c r="A829" s="34">
        <v>42462</v>
      </c>
      <c r="B829" s="37" t="s">
        <v>616</v>
      </c>
      <c r="C829" s="28" t="s">
        <v>12</v>
      </c>
      <c r="D829" s="36" t="s">
        <v>20</v>
      </c>
      <c r="E829" s="38"/>
      <c r="F829" s="38">
        <v>1500</v>
      </c>
      <c r="G829" s="19">
        <f t="shared" si="12"/>
        <v>-2372137</v>
      </c>
      <c r="H829" s="37" t="s">
        <v>326</v>
      </c>
      <c r="I829" s="50" t="s">
        <v>531</v>
      </c>
      <c r="J829" s="36" t="s">
        <v>1098</v>
      </c>
      <c r="K829" s="37" t="s">
        <v>377</v>
      </c>
      <c r="L829" s="26"/>
      <c r="M829" s="26">
        <v>819</v>
      </c>
    </row>
    <row r="830" spans="1:13" s="31" customFormat="1" x14ac:dyDescent="0.3">
      <c r="A830" s="34">
        <v>42462</v>
      </c>
      <c r="B830" s="37" t="s">
        <v>617</v>
      </c>
      <c r="C830" s="28" t="s">
        <v>12</v>
      </c>
      <c r="D830" s="36" t="s">
        <v>20</v>
      </c>
      <c r="E830" s="38"/>
      <c r="F830" s="38">
        <v>35000</v>
      </c>
      <c r="G830" s="19">
        <f t="shared" si="12"/>
        <v>-2407137</v>
      </c>
      <c r="H830" s="37" t="s">
        <v>326</v>
      </c>
      <c r="I830" s="50" t="s">
        <v>531</v>
      </c>
      <c r="J830" s="36" t="s">
        <v>1098</v>
      </c>
      <c r="K830" s="37" t="s">
        <v>377</v>
      </c>
      <c r="L830" s="26"/>
      <c r="M830" s="26">
        <v>820</v>
      </c>
    </row>
    <row r="831" spans="1:13" s="30" customFormat="1" ht="15.6" customHeight="1" x14ac:dyDescent="0.3">
      <c r="A831" s="34">
        <v>42462</v>
      </c>
      <c r="B831" s="37" t="s">
        <v>618</v>
      </c>
      <c r="C831" s="28" t="s">
        <v>12</v>
      </c>
      <c r="D831" s="36" t="s">
        <v>20</v>
      </c>
      <c r="E831" s="38"/>
      <c r="F831" s="38">
        <v>3000</v>
      </c>
      <c r="G831" s="19">
        <f t="shared" si="12"/>
        <v>-2410137</v>
      </c>
      <c r="H831" s="37" t="s">
        <v>326</v>
      </c>
      <c r="I831" s="50" t="s">
        <v>531</v>
      </c>
      <c r="J831" s="36" t="s">
        <v>1098</v>
      </c>
      <c r="K831" s="37" t="s">
        <v>377</v>
      </c>
      <c r="L831" s="26"/>
      <c r="M831" s="26">
        <v>821</v>
      </c>
    </row>
    <row r="832" spans="1:13" s="30" customFormat="1" x14ac:dyDescent="0.3">
      <c r="A832" s="34">
        <v>42462</v>
      </c>
      <c r="B832" s="27" t="s">
        <v>569</v>
      </c>
      <c r="C832" s="27" t="s">
        <v>1786</v>
      </c>
      <c r="D832" s="28" t="s">
        <v>10</v>
      </c>
      <c r="E832" s="41"/>
      <c r="F832" s="41">
        <v>20000</v>
      </c>
      <c r="G832" s="19">
        <f t="shared" si="12"/>
        <v>-2430137</v>
      </c>
      <c r="H832" s="27" t="s">
        <v>14</v>
      </c>
      <c r="I832" s="36" t="s">
        <v>619</v>
      </c>
      <c r="J832" s="26" t="s">
        <v>3033</v>
      </c>
      <c r="K832" s="17" t="s">
        <v>377</v>
      </c>
      <c r="L832" s="27"/>
      <c r="M832" s="26">
        <v>822</v>
      </c>
    </row>
    <row r="833" spans="1:13" s="31" customFormat="1" ht="13.9" x14ac:dyDescent="0.25">
      <c r="A833" s="34">
        <v>42462</v>
      </c>
      <c r="B833" s="27" t="s">
        <v>620</v>
      </c>
      <c r="C833" s="28" t="s">
        <v>12</v>
      </c>
      <c r="D833" s="36" t="s">
        <v>13</v>
      </c>
      <c r="E833" s="41"/>
      <c r="F833" s="41">
        <v>3000</v>
      </c>
      <c r="G833" s="19">
        <f t="shared" si="12"/>
        <v>-2433137</v>
      </c>
      <c r="H833" s="27" t="s">
        <v>14</v>
      </c>
      <c r="I833" s="36" t="s">
        <v>585</v>
      </c>
      <c r="J833" s="26" t="s">
        <v>3033</v>
      </c>
      <c r="K833" s="17" t="s">
        <v>377</v>
      </c>
      <c r="L833" s="27"/>
      <c r="M833" s="31">
        <v>823</v>
      </c>
    </row>
    <row r="834" spans="1:13" s="31" customFormat="1" x14ac:dyDescent="0.3">
      <c r="A834" s="34">
        <v>42463</v>
      </c>
      <c r="B834" s="26" t="s">
        <v>621</v>
      </c>
      <c r="C834" s="28" t="s">
        <v>12</v>
      </c>
      <c r="D834" s="36" t="s">
        <v>20</v>
      </c>
      <c r="E834" s="41"/>
      <c r="F834" s="41">
        <v>1500</v>
      </c>
      <c r="G834" s="19">
        <f t="shared" si="12"/>
        <v>-2434637</v>
      </c>
      <c r="H834" s="17" t="s">
        <v>3054</v>
      </c>
      <c r="I834" s="50" t="s">
        <v>531</v>
      </c>
      <c r="J834" s="36" t="s">
        <v>1098</v>
      </c>
      <c r="K834" s="26" t="s">
        <v>377</v>
      </c>
      <c r="L834" s="26"/>
      <c r="M834" s="31">
        <v>824</v>
      </c>
    </row>
    <row r="835" spans="1:13" s="31" customFormat="1" x14ac:dyDescent="0.3">
      <c r="A835" s="34">
        <v>42463</v>
      </c>
      <c r="B835" s="26" t="s">
        <v>622</v>
      </c>
      <c r="C835" s="28" t="s">
        <v>12</v>
      </c>
      <c r="D835" s="36" t="s">
        <v>20</v>
      </c>
      <c r="E835" s="41"/>
      <c r="F835" s="41">
        <v>2000</v>
      </c>
      <c r="G835" s="19">
        <f t="shared" si="12"/>
        <v>-2436637</v>
      </c>
      <c r="H835" s="17" t="s">
        <v>3054</v>
      </c>
      <c r="I835" s="50" t="s">
        <v>531</v>
      </c>
      <c r="J835" s="36" t="s">
        <v>1098</v>
      </c>
      <c r="K835" s="26" t="s">
        <v>377</v>
      </c>
      <c r="L835" s="26"/>
      <c r="M835" s="26">
        <v>825</v>
      </c>
    </row>
    <row r="836" spans="1:13" s="31" customFormat="1" ht="13.9" x14ac:dyDescent="0.25">
      <c r="A836" s="34">
        <v>42463</v>
      </c>
      <c r="B836" s="26" t="s">
        <v>317</v>
      </c>
      <c r="C836" s="26" t="s">
        <v>22</v>
      </c>
      <c r="D836" s="36" t="s">
        <v>20</v>
      </c>
      <c r="E836" s="41"/>
      <c r="F836" s="41">
        <v>1000</v>
      </c>
      <c r="G836" s="19">
        <f t="shared" si="12"/>
        <v>-2437637</v>
      </c>
      <c r="H836" s="17" t="s">
        <v>3054</v>
      </c>
      <c r="I836" s="37" t="s">
        <v>787</v>
      </c>
      <c r="J836" s="36" t="s">
        <v>1098</v>
      </c>
      <c r="K836" s="26" t="s">
        <v>377</v>
      </c>
      <c r="L836" s="26"/>
      <c r="M836" s="26">
        <v>826</v>
      </c>
    </row>
    <row r="837" spans="1:13" s="31" customFormat="1" x14ac:dyDescent="0.3">
      <c r="A837" s="34">
        <v>42464</v>
      </c>
      <c r="B837" s="37" t="s">
        <v>356</v>
      </c>
      <c r="C837" s="37" t="s">
        <v>22</v>
      </c>
      <c r="D837" s="36" t="s">
        <v>20</v>
      </c>
      <c r="E837" s="38"/>
      <c r="F837" s="38">
        <v>2500</v>
      </c>
      <c r="G837" s="19">
        <f t="shared" si="12"/>
        <v>-2440137</v>
      </c>
      <c r="H837" s="37" t="s">
        <v>326</v>
      </c>
      <c r="I837" s="50" t="s">
        <v>531</v>
      </c>
      <c r="J837" s="36" t="s">
        <v>1098</v>
      </c>
      <c r="K837" s="37" t="s">
        <v>377</v>
      </c>
      <c r="L837" s="26" t="s">
        <v>623</v>
      </c>
      <c r="M837" s="26">
        <v>827</v>
      </c>
    </row>
    <row r="838" spans="1:13" s="30" customFormat="1" ht="13.9" x14ac:dyDescent="0.25">
      <c r="A838" s="34">
        <v>42465</v>
      </c>
      <c r="B838" s="26" t="s">
        <v>382</v>
      </c>
      <c r="C838" s="26" t="s">
        <v>22</v>
      </c>
      <c r="D838" s="28" t="s">
        <v>10</v>
      </c>
      <c r="E838" s="41"/>
      <c r="F838" s="41">
        <v>9000</v>
      </c>
      <c r="G838" s="19">
        <f t="shared" si="12"/>
        <v>-2449137</v>
      </c>
      <c r="H838" s="41" t="s">
        <v>26</v>
      </c>
      <c r="I838" s="26" t="s">
        <v>624</v>
      </c>
      <c r="J838" s="26" t="s">
        <v>3033</v>
      </c>
      <c r="K838" s="17" t="s">
        <v>377</v>
      </c>
      <c r="L838" s="26"/>
      <c r="M838" s="26">
        <v>828</v>
      </c>
    </row>
    <row r="839" spans="1:13" s="30" customFormat="1" ht="13.9" x14ac:dyDescent="0.25">
      <c r="A839" s="34">
        <v>42466</v>
      </c>
      <c r="B839" s="27" t="s">
        <v>625</v>
      </c>
      <c r="C839" s="28" t="s">
        <v>12</v>
      </c>
      <c r="D839" s="36" t="s">
        <v>13</v>
      </c>
      <c r="E839" s="41"/>
      <c r="F839" s="41">
        <v>2000</v>
      </c>
      <c r="G839" s="19">
        <f t="shared" si="12"/>
        <v>-2451137</v>
      </c>
      <c r="H839" s="27" t="s">
        <v>14</v>
      </c>
      <c r="I839" s="36" t="s">
        <v>585</v>
      </c>
      <c r="J839" s="26" t="s">
        <v>3033</v>
      </c>
      <c r="K839" s="17" t="s">
        <v>377</v>
      </c>
      <c r="L839" s="27"/>
      <c r="M839" s="26">
        <v>829</v>
      </c>
    </row>
    <row r="840" spans="1:13" s="31" customFormat="1" ht="13.9" x14ac:dyDescent="0.25">
      <c r="A840" s="34">
        <v>42466</v>
      </c>
      <c r="B840" s="27" t="s">
        <v>626</v>
      </c>
      <c r="C840" s="28" t="s">
        <v>12</v>
      </c>
      <c r="D840" s="36" t="s">
        <v>13</v>
      </c>
      <c r="E840" s="41"/>
      <c r="F840" s="41">
        <v>5000</v>
      </c>
      <c r="G840" s="19">
        <f t="shared" si="12"/>
        <v>-2456137</v>
      </c>
      <c r="H840" s="27" t="s">
        <v>14</v>
      </c>
      <c r="I840" s="36" t="s">
        <v>585</v>
      </c>
      <c r="J840" s="26" t="s">
        <v>3033</v>
      </c>
      <c r="K840" s="17" t="s">
        <v>377</v>
      </c>
      <c r="L840" s="27"/>
      <c r="M840" s="26">
        <v>830</v>
      </c>
    </row>
    <row r="841" spans="1:13" s="31" customFormat="1" ht="13.9" x14ac:dyDescent="0.25">
      <c r="A841" s="34">
        <v>42466</v>
      </c>
      <c r="B841" s="26" t="s">
        <v>627</v>
      </c>
      <c r="C841" s="31" t="s">
        <v>24</v>
      </c>
      <c r="D841" s="31" t="s">
        <v>10</v>
      </c>
      <c r="E841" s="19"/>
      <c r="F841" s="41">
        <v>9000</v>
      </c>
      <c r="G841" s="19">
        <f t="shared" si="12"/>
        <v>-2465137</v>
      </c>
      <c r="H841" s="36" t="s">
        <v>26</v>
      </c>
      <c r="I841" s="36" t="s">
        <v>589</v>
      </c>
      <c r="J841" s="26" t="s">
        <v>3033</v>
      </c>
      <c r="K841" s="17" t="s">
        <v>377</v>
      </c>
      <c r="L841" s="26"/>
      <c r="M841" s="31">
        <v>831</v>
      </c>
    </row>
    <row r="842" spans="1:13" s="31" customFormat="1" x14ac:dyDescent="0.3">
      <c r="A842" s="34">
        <v>42466</v>
      </c>
      <c r="B842" s="26" t="s">
        <v>628</v>
      </c>
      <c r="C842" s="31" t="s">
        <v>27</v>
      </c>
      <c r="D842" s="28" t="s">
        <v>10</v>
      </c>
      <c r="E842" s="19"/>
      <c r="F842" s="41">
        <v>4162</v>
      </c>
      <c r="G842" s="19">
        <f t="shared" si="12"/>
        <v>-2469299</v>
      </c>
      <c r="H842" s="36" t="s">
        <v>26</v>
      </c>
      <c r="I842" s="36" t="s">
        <v>589</v>
      </c>
      <c r="J842" s="26" t="s">
        <v>3033</v>
      </c>
      <c r="K842" s="17" t="s">
        <v>377</v>
      </c>
      <c r="L842" s="26"/>
      <c r="M842" s="31">
        <v>832</v>
      </c>
    </row>
    <row r="843" spans="1:13" s="30" customFormat="1" ht="13.9" x14ac:dyDescent="0.25">
      <c r="A843" s="34">
        <v>42467</v>
      </c>
      <c r="B843" s="26" t="s">
        <v>629</v>
      </c>
      <c r="C843" s="28" t="s">
        <v>3032</v>
      </c>
      <c r="D843" s="31" t="s">
        <v>10</v>
      </c>
      <c r="E843" s="19"/>
      <c r="F843" s="41">
        <v>78000</v>
      </c>
      <c r="G843" s="19">
        <f t="shared" si="12"/>
        <v>-2547299</v>
      </c>
      <c r="H843" s="36" t="s">
        <v>26</v>
      </c>
      <c r="I843" s="36" t="s">
        <v>589</v>
      </c>
      <c r="J843" s="26" t="s">
        <v>3033</v>
      </c>
      <c r="K843" s="17" t="s">
        <v>377</v>
      </c>
      <c r="L843" s="26"/>
      <c r="M843" s="26">
        <v>833</v>
      </c>
    </row>
    <row r="844" spans="1:13" s="31" customFormat="1" ht="13.9" x14ac:dyDescent="0.25">
      <c r="A844" s="34">
        <v>42467</v>
      </c>
      <c r="B844" s="27" t="s">
        <v>630</v>
      </c>
      <c r="C844" s="28" t="s">
        <v>12</v>
      </c>
      <c r="D844" s="36" t="s">
        <v>13</v>
      </c>
      <c r="E844" s="41"/>
      <c r="F844" s="41">
        <v>7500</v>
      </c>
      <c r="G844" s="19">
        <f t="shared" si="12"/>
        <v>-2554799</v>
      </c>
      <c r="H844" s="27" t="s">
        <v>14</v>
      </c>
      <c r="I844" s="36" t="s">
        <v>585</v>
      </c>
      <c r="J844" s="26" t="s">
        <v>3033</v>
      </c>
      <c r="K844" s="17" t="s">
        <v>377</v>
      </c>
      <c r="L844" s="27"/>
      <c r="M844" s="26">
        <v>834</v>
      </c>
    </row>
    <row r="845" spans="1:13" s="31" customFormat="1" ht="13.9" x14ac:dyDescent="0.25">
      <c r="A845" s="34">
        <v>42467</v>
      </c>
      <c r="B845" s="26" t="s">
        <v>631</v>
      </c>
      <c r="C845" s="28" t="s">
        <v>3032</v>
      </c>
      <c r="D845" s="31" t="s">
        <v>10</v>
      </c>
      <c r="E845" s="19"/>
      <c r="F845" s="41">
        <v>60000</v>
      </c>
      <c r="G845" s="19">
        <f t="shared" ref="G845:G908" si="13">+G844+E845-F845</f>
        <v>-2614799</v>
      </c>
      <c r="H845" s="36" t="s">
        <v>26</v>
      </c>
      <c r="I845" s="36" t="s">
        <v>589</v>
      </c>
      <c r="J845" s="26" t="s">
        <v>3033</v>
      </c>
      <c r="K845" s="17" t="s">
        <v>377</v>
      </c>
      <c r="L845" s="26"/>
      <c r="M845" s="26">
        <v>835</v>
      </c>
    </row>
    <row r="846" spans="1:13" s="31" customFormat="1" ht="13.9" x14ac:dyDescent="0.25">
      <c r="A846" s="34">
        <v>42467</v>
      </c>
      <c r="B846" s="26" t="s">
        <v>632</v>
      </c>
      <c r="C846" s="28" t="s">
        <v>3032</v>
      </c>
      <c r="D846" s="31" t="s">
        <v>10</v>
      </c>
      <c r="E846" s="19"/>
      <c r="F846" s="41">
        <v>4000</v>
      </c>
      <c r="G846" s="19">
        <f t="shared" si="13"/>
        <v>-2618799</v>
      </c>
      <c r="H846" s="36" t="s">
        <v>26</v>
      </c>
      <c r="I846" s="36" t="s">
        <v>589</v>
      </c>
      <c r="J846" s="26" t="s">
        <v>3033</v>
      </c>
      <c r="K846" s="17" t="s">
        <v>377</v>
      </c>
      <c r="L846" s="26"/>
      <c r="M846" s="26">
        <v>836</v>
      </c>
    </row>
    <row r="847" spans="1:13" s="30" customFormat="1" ht="13.9" x14ac:dyDescent="0.25">
      <c r="A847" s="34">
        <v>42467</v>
      </c>
      <c r="B847" s="26" t="s">
        <v>633</v>
      </c>
      <c r="C847" s="31" t="s">
        <v>24</v>
      </c>
      <c r="D847" s="31" t="s">
        <v>10</v>
      </c>
      <c r="E847" s="19"/>
      <c r="F847" s="41">
        <v>3000</v>
      </c>
      <c r="G847" s="19">
        <f t="shared" si="13"/>
        <v>-2621799</v>
      </c>
      <c r="H847" s="36" t="s">
        <v>26</v>
      </c>
      <c r="I847" s="36" t="s">
        <v>589</v>
      </c>
      <c r="J847" s="26" t="s">
        <v>3033</v>
      </c>
      <c r="K847" s="17" t="s">
        <v>377</v>
      </c>
      <c r="L847" s="26"/>
      <c r="M847" s="26">
        <v>837</v>
      </c>
    </row>
    <row r="848" spans="1:13" s="31" customFormat="1" ht="13.9" x14ac:dyDescent="0.25">
      <c r="A848" s="34">
        <v>42467</v>
      </c>
      <c r="B848" s="27" t="s">
        <v>634</v>
      </c>
      <c r="C848" s="28" t="s">
        <v>12</v>
      </c>
      <c r="D848" s="36" t="s">
        <v>13</v>
      </c>
      <c r="E848" s="41"/>
      <c r="F848" s="41">
        <v>5000</v>
      </c>
      <c r="G848" s="19">
        <f t="shared" si="13"/>
        <v>-2626799</v>
      </c>
      <c r="H848" s="27" t="s">
        <v>14</v>
      </c>
      <c r="I848" s="36" t="s">
        <v>585</v>
      </c>
      <c r="J848" s="26" t="s">
        <v>3033</v>
      </c>
      <c r="K848" s="17" t="s">
        <v>377</v>
      </c>
      <c r="L848" s="27"/>
      <c r="M848" s="26">
        <v>838</v>
      </c>
    </row>
    <row r="849" spans="1:13" s="30" customFormat="1" x14ac:dyDescent="0.3">
      <c r="A849" s="34">
        <v>42467</v>
      </c>
      <c r="B849" s="26" t="s">
        <v>635</v>
      </c>
      <c r="C849" s="31" t="s">
        <v>24</v>
      </c>
      <c r="D849" s="31" t="s">
        <v>10</v>
      </c>
      <c r="E849" s="19"/>
      <c r="F849" s="41">
        <v>10000</v>
      </c>
      <c r="G849" s="19">
        <f t="shared" si="13"/>
        <v>-2636799</v>
      </c>
      <c r="H849" s="36" t="s">
        <v>26</v>
      </c>
      <c r="I849" s="36" t="s">
        <v>589</v>
      </c>
      <c r="J849" s="26" t="s">
        <v>3033</v>
      </c>
      <c r="K849" s="17" t="s">
        <v>377</v>
      </c>
      <c r="L849" s="26"/>
      <c r="M849" s="31">
        <v>839</v>
      </c>
    </row>
    <row r="850" spans="1:13" s="31" customFormat="1" ht="13.9" x14ac:dyDescent="0.25">
      <c r="A850" s="34">
        <v>42467</v>
      </c>
      <c r="B850" s="27" t="s">
        <v>587</v>
      </c>
      <c r="C850" s="28" t="s">
        <v>12</v>
      </c>
      <c r="D850" s="36" t="s">
        <v>13</v>
      </c>
      <c r="E850" s="41"/>
      <c r="F850" s="41">
        <v>4000</v>
      </c>
      <c r="G850" s="19">
        <f t="shared" si="13"/>
        <v>-2640799</v>
      </c>
      <c r="H850" s="27" t="s">
        <v>14</v>
      </c>
      <c r="I850" s="36" t="s">
        <v>585</v>
      </c>
      <c r="J850" s="26" t="s">
        <v>3033</v>
      </c>
      <c r="K850" s="17" t="s">
        <v>377</v>
      </c>
      <c r="L850" s="27"/>
      <c r="M850" s="31">
        <v>840</v>
      </c>
    </row>
    <row r="851" spans="1:13" s="31" customFormat="1" ht="13.9" x14ac:dyDescent="0.25">
      <c r="A851" s="34">
        <v>42467</v>
      </c>
      <c r="B851" s="35" t="s">
        <v>2548</v>
      </c>
      <c r="C851" s="28" t="s">
        <v>12</v>
      </c>
      <c r="D851" s="36" t="s">
        <v>20</v>
      </c>
      <c r="E851" s="41"/>
      <c r="F851" s="41">
        <v>300</v>
      </c>
      <c r="G851" s="19">
        <f t="shared" si="13"/>
        <v>-2641099</v>
      </c>
      <c r="H851" s="33" t="s">
        <v>21</v>
      </c>
      <c r="I851" s="26" t="s">
        <v>636</v>
      </c>
      <c r="J851" s="36" t="s">
        <v>1098</v>
      </c>
      <c r="K851" s="37" t="s">
        <v>377</v>
      </c>
      <c r="L851" s="26"/>
      <c r="M851" s="26">
        <v>841</v>
      </c>
    </row>
    <row r="852" spans="1:13" s="31" customFormat="1" ht="13.9" x14ac:dyDescent="0.25">
      <c r="A852" s="34">
        <v>42467</v>
      </c>
      <c r="B852" s="35" t="s">
        <v>247</v>
      </c>
      <c r="C852" s="28" t="s">
        <v>12</v>
      </c>
      <c r="D852" s="36" t="s">
        <v>20</v>
      </c>
      <c r="E852" s="41"/>
      <c r="F852" s="41">
        <v>2000</v>
      </c>
      <c r="G852" s="19">
        <f t="shared" si="13"/>
        <v>-2643099</v>
      </c>
      <c r="H852" s="33" t="s">
        <v>21</v>
      </c>
      <c r="I852" s="26" t="s">
        <v>636</v>
      </c>
      <c r="J852" s="36" t="s">
        <v>1098</v>
      </c>
      <c r="K852" s="37" t="s">
        <v>377</v>
      </c>
      <c r="L852" s="26"/>
      <c r="M852" s="26">
        <v>842</v>
      </c>
    </row>
    <row r="853" spans="1:13" s="31" customFormat="1" ht="13.9" x14ac:dyDescent="0.25">
      <c r="A853" s="34">
        <v>42468</v>
      </c>
      <c r="B853" s="26" t="s">
        <v>637</v>
      </c>
      <c r="C853" s="26" t="s">
        <v>9</v>
      </c>
      <c r="D853" s="28" t="s">
        <v>10</v>
      </c>
      <c r="F853" s="41">
        <v>10701</v>
      </c>
      <c r="G853" s="19">
        <f t="shared" si="13"/>
        <v>-2653800</v>
      </c>
      <c r="H853" s="26" t="s">
        <v>11</v>
      </c>
      <c r="I853" s="26" t="s">
        <v>583</v>
      </c>
      <c r="J853" s="26" t="s">
        <v>3033</v>
      </c>
      <c r="K853" s="17" t="s">
        <v>377</v>
      </c>
      <c r="M853" s="26">
        <v>843</v>
      </c>
    </row>
    <row r="854" spans="1:13" s="31" customFormat="1" x14ac:dyDescent="0.3">
      <c r="A854" s="34">
        <v>42468</v>
      </c>
      <c r="B854" s="37" t="s">
        <v>356</v>
      </c>
      <c r="C854" s="37" t="s">
        <v>22</v>
      </c>
      <c r="D854" s="36" t="s">
        <v>20</v>
      </c>
      <c r="E854" s="38"/>
      <c r="F854" s="38">
        <v>1000</v>
      </c>
      <c r="G854" s="19">
        <f t="shared" si="13"/>
        <v>-2654800</v>
      </c>
      <c r="H854" s="37" t="s">
        <v>326</v>
      </c>
      <c r="I854" s="50" t="s">
        <v>531</v>
      </c>
      <c r="J854" s="36" t="s">
        <v>1098</v>
      </c>
      <c r="K854" s="37" t="s">
        <v>377</v>
      </c>
      <c r="L854" s="26"/>
      <c r="M854" s="26">
        <v>844</v>
      </c>
    </row>
    <row r="855" spans="1:13" s="31" customFormat="1" x14ac:dyDescent="0.3">
      <c r="A855" s="34">
        <v>42468</v>
      </c>
      <c r="B855" s="26" t="s">
        <v>258</v>
      </c>
      <c r="C855" s="28" t="s">
        <v>12</v>
      </c>
      <c r="D855" s="31" t="s">
        <v>18</v>
      </c>
      <c r="E855" s="41"/>
      <c r="F855" s="41">
        <v>2000</v>
      </c>
      <c r="G855" s="19">
        <f t="shared" si="13"/>
        <v>-2656800</v>
      </c>
      <c r="H855" s="31" t="s">
        <v>23</v>
      </c>
      <c r="I855" s="26" t="s">
        <v>597</v>
      </c>
      <c r="J855" s="26" t="s">
        <v>3033</v>
      </c>
      <c r="K855" s="17" t="s">
        <v>377</v>
      </c>
      <c r="L855" s="26"/>
      <c r="M855" s="26">
        <v>845</v>
      </c>
    </row>
    <row r="856" spans="1:13" s="31" customFormat="1" ht="13.9" x14ac:dyDescent="0.25">
      <c r="A856" s="34">
        <v>42468</v>
      </c>
      <c r="B856" s="35" t="s">
        <v>638</v>
      </c>
      <c r="C856" s="28" t="s">
        <v>12</v>
      </c>
      <c r="D856" s="36" t="s">
        <v>20</v>
      </c>
      <c r="E856" s="41"/>
      <c r="F856" s="41">
        <v>7000</v>
      </c>
      <c r="G856" s="19">
        <f t="shared" si="13"/>
        <v>-2663800</v>
      </c>
      <c r="H856" s="33" t="s">
        <v>21</v>
      </c>
      <c r="I856" s="26" t="s">
        <v>636</v>
      </c>
      <c r="J856" s="36" t="s">
        <v>1098</v>
      </c>
      <c r="K856" s="37" t="s">
        <v>377</v>
      </c>
      <c r="L856" s="26"/>
      <c r="M856" s="26">
        <v>846</v>
      </c>
    </row>
    <row r="857" spans="1:13" s="31" customFormat="1" x14ac:dyDescent="0.3">
      <c r="A857" s="34">
        <v>42468</v>
      </c>
      <c r="B857" s="26" t="s">
        <v>639</v>
      </c>
      <c r="C857" s="27" t="s">
        <v>36</v>
      </c>
      <c r="D857" s="28" t="s">
        <v>10</v>
      </c>
      <c r="E857" s="19"/>
      <c r="F857" s="41">
        <v>12000</v>
      </c>
      <c r="G857" s="19">
        <f t="shared" si="13"/>
        <v>-2675800</v>
      </c>
      <c r="H857" s="36" t="s">
        <v>26</v>
      </c>
      <c r="I857" s="36" t="s">
        <v>589</v>
      </c>
      <c r="J857" s="26" t="s">
        <v>3033</v>
      </c>
      <c r="K857" s="17" t="s">
        <v>377</v>
      </c>
      <c r="L857" s="26"/>
      <c r="M857" s="31">
        <v>847</v>
      </c>
    </row>
    <row r="858" spans="1:13" s="31" customFormat="1" ht="13.9" x14ac:dyDescent="0.25">
      <c r="A858" s="34">
        <v>42468</v>
      </c>
      <c r="B858" s="26" t="s">
        <v>382</v>
      </c>
      <c r="C858" s="26" t="s">
        <v>22</v>
      </c>
      <c r="D858" s="28" t="s">
        <v>10</v>
      </c>
      <c r="E858" s="41"/>
      <c r="F858" s="41">
        <v>2000</v>
      </c>
      <c r="G858" s="19">
        <f t="shared" si="13"/>
        <v>-2677800</v>
      </c>
      <c r="H858" s="41" t="s">
        <v>26</v>
      </c>
      <c r="I858" s="26" t="s">
        <v>624</v>
      </c>
      <c r="J858" s="26" t="s">
        <v>3033</v>
      </c>
      <c r="K858" s="17" t="s">
        <v>377</v>
      </c>
      <c r="L858" s="26"/>
      <c r="M858" s="31">
        <v>848</v>
      </c>
    </row>
    <row r="859" spans="1:13" s="31" customFormat="1" ht="13.9" x14ac:dyDescent="0.25">
      <c r="A859" s="34">
        <v>42469</v>
      </c>
      <c r="B859" s="35" t="s">
        <v>640</v>
      </c>
      <c r="C859" s="28" t="s">
        <v>12</v>
      </c>
      <c r="D859" s="36" t="s">
        <v>20</v>
      </c>
      <c r="E859" s="41"/>
      <c r="F859" s="41">
        <v>2000</v>
      </c>
      <c r="G859" s="19">
        <f t="shared" si="13"/>
        <v>-2679800</v>
      </c>
      <c r="H859" s="33" t="s">
        <v>21</v>
      </c>
      <c r="I859" s="26" t="s">
        <v>636</v>
      </c>
      <c r="J859" s="36" t="s">
        <v>1098</v>
      </c>
      <c r="K859" s="37" t="s">
        <v>377</v>
      </c>
      <c r="L859" s="26"/>
      <c r="M859" s="26">
        <v>849</v>
      </c>
    </row>
    <row r="860" spans="1:13" s="31" customFormat="1" ht="15" customHeight="1" x14ac:dyDescent="0.25">
      <c r="A860" s="34">
        <v>42470</v>
      </c>
      <c r="B860" s="37" t="s">
        <v>515</v>
      </c>
      <c r="C860" s="37" t="s">
        <v>22</v>
      </c>
      <c r="D860" s="36" t="s">
        <v>13</v>
      </c>
      <c r="E860" s="37"/>
      <c r="F860" s="37">
        <v>5000</v>
      </c>
      <c r="G860" s="19">
        <f t="shared" si="13"/>
        <v>-2684800</v>
      </c>
      <c r="H860" s="37" t="s">
        <v>267</v>
      </c>
      <c r="I860" s="37" t="s">
        <v>229</v>
      </c>
      <c r="J860" s="26" t="s">
        <v>3033</v>
      </c>
      <c r="K860" s="17" t="s">
        <v>377</v>
      </c>
      <c r="L860" s="26"/>
      <c r="M860" s="26">
        <v>850</v>
      </c>
    </row>
    <row r="861" spans="1:13" s="31" customFormat="1" ht="15" customHeight="1" x14ac:dyDescent="0.3">
      <c r="A861" s="34">
        <v>42471</v>
      </c>
      <c r="B861" s="37" t="s">
        <v>641</v>
      </c>
      <c r="C861" s="28" t="s">
        <v>12</v>
      </c>
      <c r="D861" s="36" t="s">
        <v>13</v>
      </c>
      <c r="E861" s="38"/>
      <c r="F861" s="38">
        <v>2000</v>
      </c>
      <c r="G861" s="19">
        <f t="shared" si="13"/>
        <v>-2686800</v>
      </c>
      <c r="H861" s="37" t="s">
        <v>267</v>
      </c>
      <c r="I861" s="50" t="s">
        <v>531</v>
      </c>
      <c r="J861" s="26" t="s">
        <v>3033</v>
      </c>
      <c r="K861" s="17" t="s">
        <v>377</v>
      </c>
      <c r="L861" s="26"/>
      <c r="M861" s="26">
        <v>851</v>
      </c>
    </row>
    <row r="862" spans="1:13" s="31" customFormat="1" x14ac:dyDescent="0.3">
      <c r="A862" s="34">
        <v>42471</v>
      </c>
      <c r="B862" s="37" t="s">
        <v>641</v>
      </c>
      <c r="C862" s="28" t="s">
        <v>12</v>
      </c>
      <c r="D862" s="36" t="s">
        <v>13</v>
      </c>
      <c r="E862" s="38"/>
      <c r="F862" s="38">
        <v>2000</v>
      </c>
      <c r="G862" s="19">
        <f t="shared" si="13"/>
        <v>-2688800</v>
      </c>
      <c r="H862" s="37" t="s">
        <v>267</v>
      </c>
      <c r="I862" s="50" t="s">
        <v>531</v>
      </c>
      <c r="J862" s="26" t="s">
        <v>3033</v>
      </c>
      <c r="K862" s="17" t="s">
        <v>377</v>
      </c>
      <c r="L862" s="26"/>
      <c r="M862" s="26">
        <v>852</v>
      </c>
    </row>
    <row r="863" spans="1:13" s="30" customFormat="1" ht="13.9" x14ac:dyDescent="0.25">
      <c r="A863" s="34">
        <v>42471</v>
      </c>
      <c r="B863" s="26" t="s">
        <v>642</v>
      </c>
      <c r="C863" s="31" t="s">
        <v>27</v>
      </c>
      <c r="D863" s="28" t="s">
        <v>643</v>
      </c>
      <c r="E863" s="19"/>
      <c r="F863" s="41">
        <v>5000</v>
      </c>
      <c r="G863" s="19">
        <f t="shared" si="13"/>
        <v>-2693800</v>
      </c>
      <c r="H863" s="36" t="s">
        <v>26</v>
      </c>
      <c r="I863" s="36" t="s">
        <v>589</v>
      </c>
      <c r="J863" s="26" t="s">
        <v>3033</v>
      </c>
      <c r="K863" s="17" t="s">
        <v>377</v>
      </c>
      <c r="L863" s="26"/>
      <c r="M863" s="26">
        <v>853</v>
      </c>
    </row>
    <row r="864" spans="1:13" s="31" customFormat="1" ht="13.9" x14ac:dyDescent="0.25">
      <c r="A864" s="34">
        <v>42471</v>
      </c>
      <c r="B864" s="27" t="s">
        <v>587</v>
      </c>
      <c r="C864" s="28" t="s">
        <v>12</v>
      </c>
      <c r="D864" s="36" t="s">
        <v>13</v>
      </c>
      <c r="E864" s="41"/>
      <c r="F864" s="41">
        <v>4000</v>
      </c>
      <c r="G864" s="19">
        <f t="shared" si="13"/>
        <v>-2697800</v>
      </c>
      <c r="H864" s="27" t="s">
        <v>14</v>
      </c>
      <c r="I864" s="36" t="s">
        <v>585</v>
      </c>
      <c r="J864" s="26" t="s">
        <v>3033</v>
      </c>
      <c r="K864" s="17" t="s">
        <v>377</v>
      </c>
      <c r="L864" s="27"/>
      <c r="M864" s="26">
        <v>854</v>
      </c>
    </row>
    <row r="865" spans="1:13" s="31" customFormat="1" ht="13.9" x14ac:dyDescent="0.25">
      <c r="A865" s="34">
        <v>42471</v>
      </c>
      <c r="B865" s="35" t="s">
        <v>644</v>
      </c>
      <c r="C865" s="28" t="s">
        <v>12</v>
      </c>
      <c r="D865" s="36" t="s">
        <v>20</v>
      </c>
      <c r="E865" s="41"/>
      <c r="F865" s="41">
        <v>2500</v>
      </c>
      <c r="G865" s="19">
        <f t="shared" si="13"/>
        <v>-2700300</v>
      </c>
      <c r="H865" s="33" t="s">
        <v>21</v>
      </c>
      <c r="I865" s="26" t="s">
        <v>636</v>
      </c>
      <c r="J865" s="36" t="s">
        <v>1098</v>
      </c>
      <c r="K865" s="17" t="s">
        <v>377</v>
      </c>
      <c r="L865" s="26"/>
      <c r="M865" s="31">
        <v>855</v>
      </c>
    </row>
    <row r="866" spans="1:13" s="31" customFormat="1" x14ac:dyDescent="0.3">
      <c r="A866" s="34">
        <v>42471</v>
      </c>
      <c r="B866" s="26" t="s">
        <v>645</v>
      </c>
      <c r="C866" s="31" t="s">
        <v>27</v>
      </c>
      <c r="D866" s="31" t="s">
        <v>18</v>
      </c>
      <c r="E866" s="41"/>
      <c r="F866" s="41">
        <v>5000</v>
      </c>
      <c r="G866" s="19">
        <f t="shared" si="13"/>
        <v>-2705300</v>
      </c>
      <c r="H866" s="31" t="s">
        <v>23</v>
      </c>
      <c r="I866" s="26" t="s">
        <v>646</v>
      </c>
      <c r="J866" s="26" t="s">
        <v>3033</v>
      </c>
      <c r="K866" s="17" t="s">
        <v>377</v>
      </c>
      <c r="L866" s="26"/>
      <c r="M866" s="31">
        <v>856</v>
      </c>
    </row>
    <row r="867" spans="1:13" s="31" customFormat="1" x14ac:dyDescent="0.3">
      <c r="A867" s="34">
        <v>42471</v>
      </c>
      <c r="B867" s="26" t="s">
        <v>647</v>
      </c>
      <c r="C867" s="26" t="s">
        <v>22</v>
      </c>
      <c r="D867" s="31" t="s">
        <v>18</v>
      </c>
      <c r="E867" s="41"/>
      <c r="F867" s="41">
        <v>1000</v>
      </c>
      <c r="G867" s="19">
        <f t="shared" si="13"/>
        <v>-2706300</v>
      </c>
      <c r="H867" s="31" t="s">
        <v>23</v>
      </c>
      <c r="I867" s="26" t="s">
        <v>646</v>
      </c>
      <c r="J867" s="26" t="s">
        <v>3033</v>
      </c>
      <c r="K867" s="17" t="s">
        <v>377</v>
      </c>
      <c r="L867" s="26"/>
      <c r="M867" s="26">
        <v>857</v>
      </c>
    </row>
    <row r="868" spans="1:13" s="31" customFormat="1" x14ac:dyDescent="0.3">
      <c r="A868" s="34">
        <v>42471</v>
      </c>
      <c r="B868" s="37" t="s">
        <v>648</v>
      </c>
      <c r="C868" s="28" t="s">
        <v>12</v>
      </c>
      <c r="D868" s="36" t="s">
        <v>20</v>
      </c>
      <c r="E868" s="38"/>
      <c r="F868" s="38">
        <v>3000</v>
      </c>
      <c r="G868" s="19">
        <f t="shared" si="13"/>
        <v>-2709300</v>
      </c>
      <c r="H868" s="37" t="s">
        <v>326</v>
      </c>
      <c r="I868" s="50" t="s">
        <v>531</v>
      </c>
      <c r="J868" s="36" t="s">
        <v>1098</v>
      </c>
      <c r="K868" s="17" t="s">
        <v>377</v>
      </c>
      <c r="L868" s="26"/>
      <c r="M868" s="26">
        <v>858</v>
      </c>
    </row>
    <row r="869" spans="1:13" s="31" customFormat="1" x14ac:dyDescent="0.3">
      <c r="A869" s="34">
        <v>42471</v>
      </c>
      <c r="B869" s="26" t="s">
        <v>649</v>
      </c>
      <c r="C869" s="28" t="s">
        <v>12</v>
      </c>
      <c r="D869" s="36" t="s">
        <v>20</v>
      </c>
      <c r="E869" s="41"/>
      <c r="F869" s="41">
        <v>1000</v>
      </c>
      <c r="G869" s="19">
        <f t="shared" si="13"/>
        <v>-2710300</v>
      </c>
      <c r="H869" s="17" t="s">
        <v>3054</v>
      </c>
      <c r="I869" s="50" t="s">
        <v>531</v>
      </c>
      <c r="J869" s="36" t="s">
        <v>1098</v>
      </c>
      <c r="K869" s="17" t="s">
        <v>377</v>
      </c>
      <c r="L869" s="26"/>
      <c r="M869" s="26">
        <v>859</v>
      </c>
    </row>
    <row r="870" spans="1:13" s="31" customFormat="1" x14ac:dyDescent="0.3">
      <c r="A870" s="34">
        <v>42471</v>
      </c>
      <c r="B870" s="26" t="s">
        <v>650</v>
      </c>
      <c r="C870" s="31" t="s">
        <v>24</v>
      </c>
      <c r="D870" s="31" t="s">
        <v>10</v>
      </c>
      <c r="E870" s="26"/>
      <c r="F870" s="26">
        <v>17300</v>
      </c>
      <c r="G870" s="19">
        <f t="shared" si="13"/>
        <v>-2727600</v>
      </c>
      <c r="H870" s="17" t="s">
        <v>3054</v>
      </c>
      <c r="I870" s="50" t="s">
        <v>531</v>
      </c>
      <c r="J870" s="26" t="s">
        <v>3033</v>
      </c>
      <c r="K870" s="17" t="s">
        <v>377</v>
      </c>
      <c r="L870" s="26"/>
      <c r="M870" s="26">
        <v>860</v>
      </c>
    </row>
    <row r="871" spans="1:13" s="31" customFormat="1" x14ac:dyDescent="0.3">
      <c r="A871" s="34">
        <v>42471</v>
      </c>
      <c r="B871" s="26" t="s">
        <v>651</v>
      </c>
      <c r="C871" s="28" t="s">
        <v>12</v>
      </c>
      <c r="D871" s="36" t="s">
        <v>20</v>
      </c>
      <c r="E871" s="41"/>
      <c r="F871" s="41">
        <v>1000</v>
      </c>
      <c r="G871" s="19">
        <f t="shared" si="13"/>
        <v>-2728600</v>
      </c>
      <c r="H871" s="17" t="s">
        <v>3054</v>
      </c>
      <c r="I871" s="50" t="s">
        <v>531</v>
      </c>
      <c r="J871" s="36" t="s">
        <v>1098</v>
      </c>
      <c r="K871" s="17" t="s">
        <v>377</v>
      </c>
      <c r="L871" s="26"/>
      <c r="M871" s="26">
        <v>861</v>
      </c>
    </row>
    <row r="872" spans="1:13" s="31" customFormat="1" x14ac:dyDescent="0.3">
      <c r="A872" s="34">
        <v>42471</v>
      </c>
      <c r="B872" s="26" t="s">
        <v>650</v>
      </c>
      <c r="C872" s="31" t="s">
        <v>24</v>
      </c>
      <c r="D872" s="31" t="s">
        <v>10</v>
      </c>
      <c r="E872" s="26"/>
      <c r="F872" s="26">
        <v>7100</v>
      </c>
      <c r="G872" s="19">
        <f t="shared" si="13"/>
        <v>-2735700</v>
      </c>
      <c r="H872" s="17" t="s">
        <v>3054</v>
      </c>
      <c r="I872" s="50" t="s">
        <v>531</v>
      </c>
      <c r="J872" s="26" t="s">
        <v>3033</v>
      </c>
      <c r="K872" s="17" t="s">
        <v>377</v>
      </c>
      <c r="L872" s="26"/>
      <c r="M872" s="26">
        <v>862</v>
      </c>
    </row>
    <row r="873" spans="1:13" s="31" customFormat="1" x14ac:dyDescent="0.3">
      <c r="A873" s="34">
        <v>42471</v>
      </c>
      <c r="B873" s="26" t="s">
        <v>652</v>
      </c>
      <c r="C873" s="28" t="s">
        <v>12</v>
      </c>
      <c r="D873" s="36" t="s">
        <v>20</v>
      </c>
      <c r="E873" s="41"/>
      <c r="F873" s="41">
        <v>1000</v>
      </c>
      <c r="G873" s="19">
        <f t="shared" si="13"/>
        <v>-2736700</v>
      </c>
      <c r="H873" s="17" t="s">
        <v>3054</v>
      </c>
      <c r="I873" s="50" t="s">
        <v>531</v>
      </c>
      <c r="J873" s="36" t="s">
        <v>1098</v>
      </c>
      <c r="K873" s="17" t="s">
        <v>377</v>
      </c>
      <c r="L873" s="26"/>
      <c r="M873" s="31">
        <v>863</v>
      </c>
    </row>
    <row r="874" spans="1:13" s="31" customFormat="1" x14ac:dyDescent="0.3">
      <c r="A874" s="34">
        <v>42471</v>
      </c>
      <c r="B874" s="26" t="s">
        <v>653</v>
      </c>
      <c r="C874" s="28" t="s">
        <v>12</v>
      </c>
      <c r="D874" s="36" t="s">
        <v>20</v>
      </c>
      <c r="E874" s="41"/>
      <c r="F874" s="41">
        <v>1000</v>
      </c>
      <c r="G874" s="19">
        <f t="shared" si="13"/>
        <v>-2737700</v>
      </c>
      <c r="H874" s="17" t="s">
        <v>3054</v>
      </c>
      <c r="I874" s="50" t="s">
        <v>531</v>
      </c>
      <c r="J874" s="36" t="s">
        <v>1098</v>
      </c>
      <c r="K874" s="17" t="s">
        <v>377</v>
      </c>
      <c r="L874" s="26"/>
      <c r="M874" s="31">
        <v>864</v>
      </c>
    </row>
    <row r="875" spans="1:13" s="31" customFormat="1" x14ac:dyDescent="0.3">
      <c r="A875" s="34">
        <v>42471</v>
      </c>
      <c r="B875" s="26" t="s">
        <v>654</v>
      </c>
      <c r="C875" s="28" t="s">
        <v>12</v>
      </c>
      <c r="D875" s="36" t="s">
        <v>20</v>
      </c>
      <c r="E875" s="41"/>
      <c r="F875" s="41">
        <v>1000</v>
      </c>
      <c r="G875" s="19">
        <f t="shared" si="13"/>
        <v>-2738700</v>
      </c>
      <c r="H875" s="17" t="s">
        <v>3054</v>
      </c>
      <c r="I875" s="50" t="s">
        <v>531</v>
      </c>
      <c r="J875" s="36" t="s">
        <v>1098</v>
      </c>
      <c r="K875" s="17" t="s">
        <v>377</v>
      </c>
      <c r="L875" s="26"/>
      <c r="M875" s="26">
        <v>865</v>
      </c>
    </row>
    <row r="876" spans="1:13" s="31" customFormat="1" x14ac:dyDescent="0.3">
      <c r="A876" s="34">
        <v>42471</v>
      </c>
      <c r="B876" s="26" t="s">
        <v>317</v>
      </c>
      <c r="C876" s="26" t="s">
        <v>22</v>
      </c>
      <c r="D876" s="36" t="s">
        <v>20</v>
      </c>
      <c r="E876" s="41"/>
      <c r="F876" s="41">
        <v>5000</v>
      </c>
      <c r="G876" s="19">
        <f t="shared" si="13"/>
        <v>-2743700</v>
      </c>
      <c r="H876" s="17" t="s">
        <v>3054</v>
      </c>
      <c r="I876" s="50" t="s">
        <v>531</v>
      </c>
      <c r="J876" s="36" t="s">
        <v>1098</v>
      </c>
      <c r="K876" s="17" t="s">
        <v>377</v>
      </c>
      <c r="L876" s="26"/>
      <c r="M876" s="26">
        <v>866</v>
      </c>
    </row>
    <row r="877" spans="1:13" s="31" customFormat="1" x14ac:dyDescent="0.3">
      <c r="A877" s="34">
        <v>42471</v>
      </c>
      <c r="B877" s="26" t="s">
        <v>655</v>
      </c>
      <c r="C877" s="28" t="s">
        <v>12</v>
      </c>
      <c r="D877" s="36" t="s">
        <v>20</v>
      </c>
      <c r="E877" s="41"/>
      <c r="F877" s="41">
        <v>1000</v>
      </c>
      <c r="G877" s="19">
        <f t="shared" si="13"/>
        <v>-2744700</v>
      </c>
      <c r="H877" s="17" t="s">
        <v>3054</v>
      </c>
      <c r="I877" s="50" t="s">
        <v>531</v>
      </c>
      <c r="J877" s="36" t="s">
        <v>1098</v>
      </c>
      <c r="K877" s="17" t="s">
        <v>377</v>
      </c>
      <c r="L877" s="26"/>
      <c r="M877" s="26">
        <v>867</v>
      </c>
    </row>
    <row r="878" spans="1:13" s="31" customFormat="1" x14ac:dyDescent="0.3">
      <c r="A878" s="34">
        <v>42472</v>
      </c>
      <c r="B878" s="26" t="s">
        <v>654</v>
      </c>
      <c r="C878" s="28" t="s">
        <v>12</v>
      </c>
      <c r="D878" s="36" t="s">
        <v>20</v>
      </c>
      <c r="E878" s="41"/>
      <c r="F878" s="41">
        <v>1000</v>
      </c>
      <c r="G878" s="19">
        <f t="shared" si="13"/>
        <v>-2745700</v>
      </c>
      <c r="H878" s="17" t="s">
        <v>3054</v>
      </c>
      <c r="I878" s="50" t="s">
        <v>531</v>
      </c>
      <c r="J878" s="36" t="s">
        <v>1098</v>
      </c>
      <c r="K878" s="17" t="s">
        <v>377</v>
      </c>
      <c r="L878" s="26"/>
      <c r="M878" s="26">
        <v>868</v>
      </c>
    </row>
    <row r="879" spans="1:13" s="31" customFormat="1" x14ac:dyDescent="0.3">
      <c r="A879" s="34">
        <v>42472</v>
      </c>
      <c r="B879" s="26" t="s">
        <v>656</v>
      </c>
      <c r="C879" s="28" t="s">
        <v>12</v>
      </c>
      <c r="D879" s="36" t="s">
        <v>20</v>
      </c>
      <c r="E879" s="41"/>
      <c r="F879" s="41">
        <v>1000</v>
      </c>
      <c r="G879" s="19">
        <f t="shared" si="13"/>
        <v>-2746700</v>
      </c>
      <c r="H879" s="17" t="s">
        <v>3054</v>
      </c>
      <c r="I879" s="50" t="s">
        <v>531</v>
      </c>
      <c r="J879" s="36" t="s">
        <v>1098</v>
      </c>
      <c r="K879" s="17" t="s">
        <v>377</v>
      </c>
      <c r="L879" s="26"/>
      <c r="M879" s="26">
        <v>869</v>
      </c>
    </row>
    <row r="880" spans="1:13" s="31" customFormat="1" x14ac:dyDescent="0.3">
      <c r="A880" s="34">
        <v>42472</v>
      </c>
      <c r="B880" s="26" t="s">
        <v>657</v>
      </c>
      <c r="C880" s="31" t="s">
        <v>35</v>
      </c>
      <c r="D880" s="36" t="s">
        <v>20</v>
      </c>
      <c r="E880" s="41"/>
      <c r="F880" s="41">
        <v>1500</v>
      </c>
      <c r="G880" s="19">
        <f t="shared" si="13"/>
        <v>-2748200</v>
      </c>
      <c r="H880" s="17" t="s">
        <v>3054</v>
      </c>
      <c r="I880" s="50" t="s">
        <v>531</v>
      </c>
      <c r="J880" s="36" t="s">
        <v>1098</v>
      </c>
      <c r="K880" s="17" t="s">
        <v>377</v>
      </c>
      <c r="L880" s="26"/>
      <c r="M880" s="26">
        <v>870</v>
      </c>
    </row>
    <row r="881" spans="1:13" s="31" customFormat="1" x14ac:dyDescent="0.3">
      <c r="A881" s="34">
        <v>42472</v>
      </c>
      <c r="B881" s="26" t="s">
        <v>658</v>
      </c>
      <c r="C881" s="27" t="s">
        <v>36</v>
      </c>
      <c r="D881" s="28" t="s">
        <v>10</v>
      </c>
      <c r="E881" s="26"/>
      <c r="F881" s="41">
        <v>9000</v>
      </c>
      <c r="G881" s="19">
        <f t="shared" si="13"/>
        <v>-2757200</v>
      </c>
      <c r="H881" s="17" t="s">
        <v>3054</v>
      </c>
      <c r="I881" s="50" t="s">
        <v>531</v>
      </c>
      <c r="J881" s="36" t="s">
        <v>1098</v>
      </c>
      <c r="K881" s="17" t="s">
        <v>377</v>
      </c>
      <c r="L881" s="26"/>
      <c r="M881" s="31">
        <v>871</v>
      </c>
    </row>
    <row r="882" spans="1:13" s="31" customFormat="1" x14ac:dyDescent="0.3">
      <c r="A882" s="34">
        <v>42472</v>
      </c>
      <c r="B882" s="37" t="s">
        <v>659</v>
      </c>
      <c r="C882" s="28" t="s">
        <v>12</v>
      </c>
      <c r="D882" s="36" t="s">
        <v>20</v>
      </c>
      <c r="E882" s="38"/>
      <c r="F882" s="38">
        <v>4000</v>
      </c>
      <c r="G882" s="19">
        <f t="shared" si="13"/>
        <v>-2761200</v>
      </c>
      <c r="H882" s="37" t="s">
        <v>326</v>
      </c>
      <c r="I882" s="50" t="s">
        <v>531</v>
      </c>
      <c r="J882" s="36" t="s">
        <v>1098</v>
      </c>
      <c r="K882" s="17" t="s">
        <v>377</v>
      </c>
      <c r="L882" s="26"/>
      <c r="M882" s="31">
        <v>872</v>
      </c>
    </row>
    <row r="883" spans="1:13" s="31" customFormat="1" x14ac:dyDescent="0.3">
      <c r="A883" s="34">
        <v>42472</v>
      </c>
      <c r="B883" s="26" t="s">
        <v>660</v>
      </c>
      <c r="C883" s="28" t="s">
        <v>12</v>
      </c>
      <c r="D883" s="31" t="s">
        <v>18</v>
      </c>
      <c r="E883" s="41"/>
      <c r="F883" s="41">
        <v>4000</v>
      </c>
      <c r="G883" s="19">
        <f t="shared" si="13"/>
        <v>-2765200</v>
      </c>
      <c r="H883" s="31" t="s">
        <v>23</v>
      </c>
      <c r="I883" s="26" t="s">
        <v>597</v>
      </c>
      <c r="J883" s="26" t="s">
        <v>3033</v>
      </c>
      <c r="K883" s="17" t="s">
        <v>377</v>
      </c>
      <c r="L883" s="26"/>
      <c r="M883" s="26">
        <v>873</v>
      </c>
    </row>
    <row r="884" spans="1:13" s="31" customFormat="1" x14ac:dyDescent="0.3">
      <c r="A884" s="34">
        <v>42472</v>
      </c>
      <c r="B884" s="26" t="s">
        <v>647</v>
      </c>
      <c r="C884" s="26" t="s">
        <v>22</v>
      </c>
      <c r="D884" s="31" t="s">
        <v>18</v>
      </c>
      <c r="E884" s="41"/>
      <c r="F884" s="41">
        <v>1000</v>
      </c>
      <c r="G884" s="19">
        <f t="shared" si="13"/>
        <v>-2766200</v>
      </c>
      <c r="H884" s="31" t="s">
        <v>23</v>
      </c>
      <c r="I884" s="26" t="s">
        <v>646</v>
      </c>
      <c r="J884" s="26" t="s">
        <v>3033</v>
      </c>
      <c r="K884" s="17" t="s">
        <v>377</v>
      </c>
      <c r="L884" s="26"/>
      <c r="M884" s="26">
        <v>874</v>
      </c>
    </row>
    <row r="885" spans="1:13" s="31" customFormat="1" ht="13.9" x14ac:dyDescent="0.25">
      <c r="A885" s="34">
        <v>42472</v>
      </c>
      <c r="B885" s="35" t="s">
        <v>661</v>
      </c>
      <c r="C885" s="28" t="s">
        <v>12</v>
      </c>
      <c r="D885" s="36" t="s">
        <v>20</v>
      </c>
      <c r="E885" s="41"/>
      <c r="F885" s="41">
        <v>5450</v>
      </c>
      <c r="G885" s="19">
        <f t="shared" si="13"/>
        <v>-2771650</v>
      </c>
      <c r="H885" s="33" t="s">
        <v>21</v>
      </c>
      <c r="I885" s="26" t="s">
        <v>636</v>
      </c>
      <c r="J885" s="36" t="s">
        <v>1098</v>
      </c>
      <c r="K885" s="17" t="s">
        <v>377</v>
      </c>
      <c r="L885" s="26"/>
      <c r="M885" s="26">
        <v>875</v>
      </c>
    </row>
    <row r="886" spans="1:13" s="30" customFormat="1" ht="13.9" x14ac:dyDescent="0.25">
      <c r="A886" s="34">
        <v>42472</v>
      </c>
      <c r="B886" s="35" t="s">
        <v>662</v>
      </c>
      <c r="C886" s="28" t="s">
        <v>3032</v>
      </c>
      <c r="D886" s="31" t="s">
        <v>10</v>
      </c>
      <c r="E886" s="26"/>
      <c r="F886" s="72">
        <v>45000</v>
      </c>
      <c r="G886" s="19">
        <f t="shared" si="13"/>
        <v>-2816650</v>
      </c>
      <c r="H886" s="33" t="s">
        <v>21</v>
      </c>
      <c r="I886" s="26" t="s">
        <v>663</v>
      </c>
      <c r="J886" s="26" t="s">
        <v>3033</v>
      </c>
      <c r="K886" s="17" t="s">
        <v>377</v>
      </c>
      <c r="L886" s="26"/>
      <c r="M886" s="26">
        <v>876</v>
      </c>
    </row>
    <row r="887" spans="1:13" s="31" customFormat="1" ht="13.9" x14ac:dyDescent="0.25">
      <c r="A887" s="34">
        <v>42472</v>
      </c>
      <c r="B887" s="27" t="s">
        <v>664</v>
      </c>
      <c r="C887" s="28" t="s">
        <v>12</v>
      </c>
      <c r="D887" s="36" t="s">
        <v>13</v>
      </c>
      <c r="E887" s="41"/>
      <c r="F887" s="41">
        <v>3000</v>
      </c>
      <c r="G887" s="19">
        <f t="shared" si="13"/>
        <v>-2819650</v>
      </c>
      <c r="H887" s="27" t="s">
        <v>14</v>
      </c>
      <c r="I887" s="36" t="s">
        <v>585</v>
      </c>
      <c r="J887" s="26" t="s">
        <v>3033</v>
      </c>
      <c r="K887" s="17" t="s">
        <v>377</v>
      </c>
      <c r="L887" s="27"/>
      <c r="M887" s="26">
        <v>877</v>
      </c>
    </row>
    <row r="888" spans="1:13" s="31" customFormat="1" ht="15" customHeight="1" x14ac:dyDescent="0.25">
      <c r="A888" s="34">
        <v>42472</v>
      </c>
      <c r="B888" s="26" t="s">
        <v>642</v>
      </c>
      <c r="C888" s="31" t="s">
        <v>27</v>
      </c>
      <c r="D888" s="28" t="s">
        <v>643</v>
      </c>
      <c r="E888" s="19"/>
      <c r="F888" s="41">
        <v>5000</v>
      </c>
      <c r="G888" s="19">
        <f t="shared" si="13"/>
        <v>-2824650</v>
      </c>
      <c r="H888" s="36" t="s">
        <v>26</v>
      </c>
      <c r="I888" s="36" t="s">
        <v>589</v>
      </c>
      <c r="J888" s="26" t="s">
        <v>3033</v>
      </c>
      <c r="K888" s="17" t="s">
        <v>377</v>
      </c>
      <c r="L888" s="26"/>
      <c r="M888" s="26">
        <v>878</v>
      </c>
    </row>
    <row r="889" spans="1:13" s="31" customFormat="1" ht="15" customHeight="1" x14ac:dyDescent="0.3">
      <c r="A889" s="34">
        <v>42472</v>
      </c>
      <c r="B889" s="37" t="s">
        <v>641</v>
      </c>
      <c r="C889" s="28" t="s">
        <v>12</v>
      </c>
      <c r="D889" s="36" t="s">
        <v>13</v>
      </c>
      <c r="E889" s="38"/>
      <c r="F889" s="38">
        <v>2000</v>
      </c>
      <c r="G889" s="19">
        <f t="shared" si="13"/>
        <v>-2826650</v>
      </c>
      <c r="H889" s="37" t="s">
        <v>267</v>
      </c>
      <c r="I889" s="50" t="s">
        <v>531</v>
      </c>
      <c r="J889" s="26" t="s">
        <v>3033</v>
      </c>
      <c r="K889" s="17" t="s">
        <v>377</v>
      </c>
      <c r="L889" s="26"/>
      <c r="M889" s="31">
        <v>879</v>
      </c>
    </row>
    <row r="890" spans="1:13" s="30" customFormat="1" x14ac:dyDescent="0.3">
      <c r="A890" s="34">
        <v>42473</v>
      </c>
      <c r="B890" s="37" t="s">
        <v>641</v>
      </c>
      <c r="C890" s="28" t="s">
        <v>12</v>
      </c>
      <c r="D890" s="36" t="s">
        <v>13</v>
      </c>
      <c r="E890" s="38"/>
      <c r="F890" s="38">
        <v>2000</v>
      </c>
      <c r="G890" s="19">
        <f t="shared" si="13"/>
        <v>-2828650</v>
      </c>
      <c r="H890" s="37" t="s">
        <v>267</v>
      </c>
      <c r="I890" s="50" t="s">
        <v>531</v>
      </c>
      <c r="J890" s="26" t="s">
        <v>3033</v>
      </c>
      <c r="K890" s="17" t="s">
        <v>377</v>
      </c>
      <c r="L890" s="26"/>
      <c r="M890" s="31">
        <v>880</v>
      </c>
    </row>
    <row r="891" spans="1:13" s="31" customFormat="1" ht="13.9" x14ac:dyDescent="0.25">
      <c r="A891" s="34">
        <v>42473</v>
      </c>
      <c r="B891" s="27" t="s">
        <v>587</v>
      </c>
      <c r="C891" s="28" t="s">
        <v>12</v>
      </c>
      <c r="D891" s="36" t="s">
        <v>13</v>
      </c>
      <c r="E891" s="41"/>
      <c r="F891" s="41">
        <v>3000</v>
      </c>
      <c r="G891" s="19">
        <f t="shared" si="13"/>
        <v>-2831650</v>
      </c>
      <c r="H891" s="27" t="s">
        <v>14</v>
      </c>
      <c r="I891" s="36" t="s">
        <v>585</v>
      </c>
      <c r="J891" s="26" t="s">
        <v>3033</v>
      </c>
      <c r="K891" s="17" t="s">
        <v>377</v>
      </c>
      <c r="L891" s="27"/>
      <c r="M891" s="26">
        <v>881</v>
      </c>
    </row>
    <row r="892" spans="1:13" s="31" customFormat="1" ht="13.9" x14ac:dyDescent="0.25">
      <c r="A892" s="34">
        <v>42473</v>
      </c>
      <c r="B892" s="35" t="s">
        <v>665</v>
      </c>
      <c r="C892" s="28" t="s">
        <v>12</v>
      </c>
      <c r="D892" s="36" t="s">
        <v>20</v>
      </c>
      <c r="E892" s="41"/>
      <c r="F892" s="41">
        <v>1300</v>
      </c>
      <c r="G892" s="19">
        <f t="shared" si="13"/>
        <v>-2832950</v>
      </c>
      <c r="H892" s="33" t="s">
        <v>21</v>
      </c>
      <c r="I892" s="26" t="s">
        <v>636</v>
      </c>
      <c r="J892" s="36" t="s">
        <v>1098</v>
      </c>
      <c r="K892" s="17" t="s">
        <v>377</v>
      </c>
      <c r="L892" s="26"/>
      <c r="M892" s="26">
        <v>882</v>
      </c>
    </row>
    <row r="893" spans="1:13" s="31" customFormat="1" ht="13.9" x14ac:dyDescent="0.25">
      <c r="A893" s="34">
        <v>42473</v>
      </c>
      <c r="B893" s="35" t="s">
        <v>312</v>
      </c>
      <c r="C893" s="35" t="s">
        <v>22</v>
      </c>
      <c r="D893" s="36" t="s">
        <v>20</v>
      </c>
      <c r="E893" s="41"/>
      <c r="F893" s="41">
        <v>1000</v>
      </c>
      <c r="G893" s="19">
        <f t="shared" si="13"/>
        <v>-2833950</v>
      </c>
      <c r="H893" s="33" t="s">
        <v>21</v>
      </c>
      <c r="I893" s="26" t="s">
        <v>666</v>
      </c>
      <c r="J893" s="36" t="s">
        <v>1098</v>
      </c>
      <c r="K893" s="17" t="s">
        <v>377</v>
      </c>
      <c r="L893" s="26"/>
      <c r="M893" s="26">
        <v>883</v>
      </c>
    </row>
    <row r="894" spans="1:13" s="31" customFormat="1" x14ac:dyDescent="0.3">
      <c r="A894" s="34">
        <v>42473</v>
      </c>
      <c r="B894" s="26" t="s">
        <v>667</v>
      </c>
      <c r="C894" s="28" t="s">
        <v>12</v>
      </c>
      <c r="D894" s="31" t="s">
        <v>18</v>
      </c>
      <c r="E894" s="41"/>
      <c r="F894" s="41">
        <v>2000</v>
      </c>
      <c r="G894" s="19">
        <f t="shared" si="13"/>
        <v>-2835950</v>
      </c>
      <c r="H894" s="31" t="s">
        <v>23</v>
      </c>
      <c r="I894" s="26" t="s">
        <v>597</v>
      </c>
      <c r="J894" s="26" t="s">
        <v>3033</v>
      </c>
      <c r="K894" s="17" t="s">
        <v>377</v>
      </c>
      <c r="L894" s="26"/>
      <c r="M894" s="26">
        <v>884</v>
      </c>
    </row>
    <row r="895" spans="1:13" s="31" customFormat="1" x14ac:dyDescent="0.3">
      <c r="A895" s="34">
        <v>42473</v>
      </c>
      <c r="B895" s="26" t="s">
        <v>647</v>
      </c>
      <c r="C895" s="26" t="s">
        <v>22</v>
      </c>
      <c r="D895" s="31" t="s">
        <v>18</v>
      </c>
      <c r="E895" s="41"/>
      <c r="F895" s="41">
        <v>1000</v>
      </c>
      <c r="G895" s="19">
        <f t="shared" si="13"/>
        <v>-2836950</v>
      </c>
      <c r="H895" s="31" t="s">
        <v>23</v>
      </c>
      <c r="I895" s="26" t="s">
        <v>646</v>
      </c>
      <c r="J895" s="26" t="s">
        <v>3033</v>
      </c>
      <c r="K895" s="17" t="s">
        <v>377</v>
      </c>
      <c r="L895" s="26"/>
      <c r="M895" s="26">
        <v>885</v>
      </c>
    </row>
    <row r="896" spans="1:13" s="31" customFormat="1" x14ac:dyDescent="0.3">
      <c r="A896" s="34">
        <v>42473</v>
      </c>
      <c r="B896" s="37" t="s">
        <v>668</v>
      </c>
      <c r="C896" s="28" t="s">
        <v>12</v>
      </c>
      <c r="D896" s="36" t="s">
        <v>20</v>
      </c>
      <c r="E896" s="38"/>
      <c r="F896" s="38">
        <v>3000</v>
      </c>
      <c r="G896" s="19">
        <f t="shared" si="13"/>
        <v>-2839950</v>
      </c>
      <c r="H896" s="37" t="s">
        <v>326</v>
      </c>
      <c r="I896" s="50" t="s">
        <v>531</v>
      </c>
      <c r="J896" s="36" t="s">
        <v>1098</v>
      </c>
      <c r="K896" s="17" t="s">
        <v>377</v>
      </c>
      <c r="L896" s="26"/>
      <c r="M896" s="26">
        <v>886</v>
      </c>
    </row>
    <row r="897" spans="1:13" s="31" customFormat="1" x14ac:dyDescent="0.3">
      <c r="A897" s="34">
        <v>42473</v>
      </c>
      <c r="B897" s="26" t="s">
        <v>669</v>
      </c>
      <c r="C897" s="28" t="s">
        <v>12</v>
      </c>
      <c r="D897" s="36" t="s">
        <v>20</v>
      </c>
      <c r="E897" s="41"/>
      <c r="F897" s="41">
        <v>1000</v>
      </c>
      <c r="G897" s="19">
        <f t="shared" si="13"/>
        <v>-2840950</v>
      </c>
      <c r="H897" s="17" t="s">
        <v>3054</v>
      </c>
      <c r="I897" s="50" t="s">
        <v>531</v>
      </c>
      <c r="J897" s="36" t="s">
        <v>1098</v>
      </c>
      <c r="K897" s="17" t="s">
        <v>377</v>
      </c>
      <c r="L897" s="26"/>
      <c r="M897" s="31">
        <v>887</v>
      </c>
    </row>
    <row r="898" spans="1:13" s="31" customFormat="1" x14ac:dyDescent="0.3">
      <c r="A898" s="34">
        <v>42473</v>
      </c>
      <c r="B898" s="26" t="s">
        <v>657</v>
      </c>
      <c r="C898" s="31" t="s">
        <v>35</v>
      </c>
      <c r="D898" s="36" t="s">
        <v>20</v>
      </c>
      <c r="E898" s="41"/>
      <c r="F898" s="41">
        <v>2000</v>
      </c>
      <c r="G898" s="19">
        <f t="shared" si="13"/>
        <v>-2842950</v>
      </c>
      <c r="H898" s="17" t="s">
        <v>3054</v>
      </c>
      <c r="I898" s="50" t="s">
        <v>531</v>
      </c>
      <c r="J898" s="36" t="s">
        <v>1098</v>
      </c>
      <c r="K898" s="17" t="s">
        <v>377</v>
      </c>
      <c r="L898" s="26"/>
      <c r="M898" s="31">
        <v>888</v>
      </c>
    </row>
    <row r="899" spans="1:13" s="31" customFormat="1" x14ac:dyDescent="0.3">
      <c r="A899" s="34">
        <v>42473</v>
      </c>
      <c r="B899" s="26" t="s">
        <v>655</v>
      </c>
      <c r="C899" s="28" t="s">
        <v>12</v>
      </c>
      <c r="D899" s="36" t="s">
        <v>20</v>
      </c>
      <c r="E899" s="41"/>
      <c r="F899" s="41">
        <v>1000</v>
      </c>
      <c r="G899" s="19">
        <f t="shared" si="13"/>
        <v>-2843950</v>
      </c>
      <c r="H899" s="17" t="s">
        <v>3054</v>
      </c>
      <c r="I899" s="50" t="s">
        <v>531</v>
      </c>
      <c r="J899" s="36" t="s">
        <v>1098</v>
      </c>
      <c r="K899" s="17" t="s">
        <v>377</v>
      </c>
      <c r="L899" s="26"/>
      <c r="M899" s="26">
        <v>889</v>
      </c>
    </row>
    <row r="900" spans="1:13" s="31" customFormat="1" x14ac:dyDescent="0.3">
      <c r="A900" s="34">
        <v>42474</v>
      </c>
      <c r="B900" s="26" t="s">
        <v>670</v>
      </c>
      <c r="C900" s="28" t="s">
        <v>12</v>
      </c>
      <c r="D900" s="36" t="s">
        <v>20</v>
      </c>
      <c r="E900" s="41"/>
      <c r="F900" s="41">
        <v>1000</v>
      </c>
      <c r="G900" s="19">
        <f t="shared" si="13"/>
        <v>-2844950</v>
      </c>
      <c r="H900" s="17" t="s">
        <v>3054</v>
      </c>
      <c r="I900" s="50" t="s">
        <v>531</v>
      </c>
      <c r="J900" s="36" t="s">
        <v>1098</v>
      </c>
      <c r="K900" s="17" t="s">
        <v>377</v>
      </c>
      <c r="L900" s="26"/>
      <c r="M900" s="26">
        <v>890</v>
      </c>
    </row>
    <row r="901" spans="1:13" s="31" customFormat="1" x14ac:dyDescent="0.3">
      <c r="A901" s="34">
        <v>42474</v>
      </c>
      <c r="B901" s="26" t="s">
        <v>657</v>
      </c>
      <c r="C901" s="31" t="s">
        <v>35</v>
      </c>
      <c r="D901" s="36" t="s">
        <v>20</v>
      </c>
      <c r="E901" s="41"/>
      <c r="F901" s="41">
        <v>1000</v>
      </c>
      <c r="G901" s="19">
        <f t="shared" si="13"/>
        <v>-2845950</v>
      </c>
      <c r="H901" s="17" t="s">
        <v>3054</v>
      </c>
      <c r="I901" s="50" t="s">
        <v>531</v>
      </c>
      <c r="J901" s="36" t="s">
        <v>1098</v>
      </c>
      <c r="K901" s="17" t="s">
        <v>377</v>
      </c>
      <c r="L901" s="26"/>
      <c r="M901" s="26">
        <v>891</v>
      </c>
    </row>
    <row r="902" spans="1:13" s="31" customFormat="1" x14ac:dyDescent="0.3">
      <c r="A902" s="34">
        <v>42474</v>
      </c>
      <c r="B902" s="26" t="s">
        <v>655</v>
      </c>
      <c r="C902" s="28" t="s">
        <v>12</v>
      </c>
      <c r="D902" s="36" t="s">
        <v>20</v>
      </c>
      <c r="E902" s="41"/>
      <c r="F902" s="41">
        <v>1000</v>
      </c>
      <c r="G902" s="19">
        <f t="shared" si="13"/>
        <v>-2846950</v>
      </c>
      <c r="H902" s="17" t="s">
        <v>3054</v>
      </c>
      <c r="I902" s="50" t="s">
        <v>531</v>
      </c>
      <c r="J902" s="36" t="s">
        <v>1098</v>
      </c>
      <c r="K902" s="17" t="s">
        <v>377</v>
      </c>
      <c r="L902" s="26"/>
      <c r="M902" s="26">
        <v>892</v>
      </c>
    </row>
    <row r="903" spans="1:13" s="31" customFormat="1" x14ac:dyDescent="0.3">
      <c r="A903" s="34">
        <v>42474</v>
      </c>
      <c r="B903" s="37" t="s">
        <v>671</v>
      </c>
      <c r="C903" s="28" t="s">
        <v>12</v>
      </c>
      <c r="D903" s="36" t="s">
        <v>20</v>
      </c>
      <c r="E903" s="38"/>
      <c r="F903" s="38">
        <v>7000</v>
      </c>
      <c r="G903" s="19">
        <f t="shared" si="13"/>
        <v>-2853950</v>
      </c>
      <c r="H903" s="37" t="s">
        <v>326</v>
      </c>
      <c r="I903" s="50" t="s">
        <v>531</v>
      </c>
      <c r="J903" s="36" t="s">
        <v>1098</v>
      </c>
      <c r="K903" s="17" t="s">
        <v>377</v>
      </c>
      <c r="L903" s="26"/>
      <c r="M903" s="26">
        <v>893</v>
      </c>
    </row>
    <row r="904" spans="1:13" s="31" customFormat="1" x14ac:dyDescent="0.3">
      <c r="A904" s="34">
        <v>42474</v>
      </c>
      <c r="B904" s="26" t="s">
        <v>672</v>
      </c>
      <c r="C904" s="28" t="s">
        <v>12</v>
      </c>
      <c r="D904" s="31" t="s">
        <v>18</v>
      </c>
      <c r="E904" s="41"/>
      <c r="F904" s="41">
        <v>3000</v>
      </c>
      <c r="G904" s="19">
        <f t="shared" si="13"/>
        <v>-2856950</v>
      </c>
      <c r="H904" s="31" t="s">
        <v>23</v>
      </c>
      <c r="I904" s="26" t="s">
        <v>597</v>
      </c>
      <c r="J904" s="26" t="s">
        <v>3033</v>
      </c>
      <c r="K904" s="17" t="s">
        <v>377</v>
      </c>
      <c r="L904" s="26"/>
      <c r="M904" s="26">
        <v>894</v>
      </c>
    </row>
    <row r="905" spans="1:13" s="31" customFormat="1" x14ac:dyDescent="0.3">
      <c r="A905" s="34">
        <v>42474</v>
      </c>
      <c r="B905" s="26" t="s">
        <v>647</v>
      </c>
      <c r="C905" s="26" t="s">
        <v>22</v>
      </c>
      <c r="D905" s="31" t="s">
        <v>18</v>
      </c>
      <c r="E905" s="41"/>
      <c r="F905" s="41">
        <v>1000</v>
      </c>
      <c r="G905" s="19">
        <f t="shared" si="13"/>
        <v>-2857950</v>
      </c>
      <c r="H905" s="31" t="s">
        <v>23</v>
      </c>
      <c r="I905" s="26" t="s">
        <v>646</v>
      </c>
      <c r="J905" s="26" t="s">
        <v>3033</v>
      </c>
      <c r="K905" s="17" t="s">
        <v>377</v>
      </c>
      <c r="L905" s="26"/>
      <c r="M905" s="31">
        <v>895</v>
      </c>
    </row>
    <row r="906" spans="1:13" s="30" customFormat="1" ht="13.9" x14ac:dyDescent="0.25">
      <c r="A906" s="34">
        <v>42474</v>
      </c>
      <c r="B906" s="35" t="s">
        <v>673</v>
      </c>
      <c r="C906" s="28" t="s">
        <v>12</v>
      </c>
      <c r="D906" s="36" t="s">
        <v>20</v>
      </c>
      <c r="E906" s="41"/>
      <c r="F906" s="41">
        <v>3450</v>
      </c>
      <c r="G906" s="19">
        <f t="shared" si="13"/>
        <v>-2861400</v>
      </c>
      <c r="H906" s="33" t="s">
        <v>21</v>
      </c>
      <c r="I906" s="26" t="s">
        <v>636</v>
      </c>
      <c r="J906" s="36" t="s">
        <v>1098</v>
      </c>
      <c r="K906" s="17" t="s">
        <v>377</v>
      </c>
      <c r="L906" s="26"/>
      <c r="M906" s="31">
        <v>896</v>
      </c>
    </row>
    <row r="907" spans="1:13" s="31" customFormat="1" ht="15" customHeight="1" x14ac:dyDescent="0.25">
      <c r="A907" s="34">
        <v>42474</v>
      </c>
      <c r="B907" s="27" t="s">
        <v>674</v>
      </c>
      <c r="C907" s="28" t="s">
        <v>12</v>
      </c>
      <c r="D907" s="36" t="s">
        <v>13</v>
      </c>
      <c r="E907" s="41"/>
      <c r="F907" s="41">
        <v>2000</v>
      </c>
      <c r="G907" s="19">
        <f t="shared" si="13"/>
        <v>-2863400</v>
      </c>
      <c r="H907" s="27" t="s">
        <v>14</v>
      </c>
      <c r="I907" s="36" t="s">
        <v>585</v>
      </c>
      <c r="J907" s="26" t="s">
        <v>3033</v>
      </c>
      <c r="K907" s="17" t="s">
        <v>377</v>
      </c>
      <c r="L907" s="27"/>
      <c r="M907" s="26">
        <v>897</v>
      </c>
    </row>
    <row r="908" spans="1:13" s="31" customFormat="1" x14ac:dyDescent="0.3">
      <c r="A908" s="34">
        <v>42474</v>
      </c>
      <c r="B908" s="37" t="s">
        <v>641</v>
      </c>
      <c r="C908" s="28" t="s">
        <v>12</v>
      </c>
      <c r="D908" s="36" t="s">
        <v>13</v>
      </c>
      <c r="E908" s="38"/>
      <c r="F908" s="38">
        <v>2000</v>
      </c>
      <c r="G908" s="19">
        <f t="shared" si="13"/>
        <v>-2865400</v>
      </c>
      <c r="H908" s="37" t="s">
        <v>267</v>
      </c>
      <c r="I908" s="50" t="s">
        <v>531</v>
      </c>
      <c r="J908" s="26" t="s">
        <v>3033</v>
      </c>
      <c r="K908" s="17" t="s">
        <v>377</v>
      </c>
      <c r="L908" s="26"/>
      <c r="M908" s="26">
        <v>898</v>
      </c>
    </row>
    <row r="909" spans="1:13" s="31" customFormat="1" ht="13.9" x14ac:dyDescent="0.25">
      <c r="A909" s="34">
        <v>42474</v>
      </c>
      <c r="B909" s="37" t="s">
        <v>312</v>
      </c>
      <c r="C909" s="37" t="s">
        <v>22</v>
      </c>
      <c r="D909" s="36" t="s">
        <v>13</v>
      </c>
      <c r="E909" s="37"/>
      <c r="F909" s="37">
        <v>5000</v>
      </c>
      <c r="G909" s="19">
        <f t="shared" ref="G909:G972" si="14">+G908+E909-F909</f>
        <v>-2870400</v>
      </c>
      <c r="H909" s="37" t="s">
        <v>267</v>
      </c>
      <c r="I909" s="37" t="s">
        <v>229</v>
      </c>
      <c r="J909" s="26" t="s">
        <v>3033</v>
      </c>
      <c r="K909" s="17" t="s">
        <v>377</v>
      </c>
      <c r="L909" s="26"/>
      <c r="M909" s="26">
        <v>899</v>
      </c>
    </row>
    <row r="910" spans="1:13" s="31" customFormat="1" ht="15" customHeight="1" x14ac:dyDescent="0.3">
      <c r="A910" s="34">
        <v>42475</v>
      </c>
      <c r="B910" s="26" t="s">
        <v>647</v>
      </c>
      <c r="C910" s="26" t="s">
        <v>22</v>
      </c>
      <c r="D910" s="31" t="s">
        <v>18</v>
      </c>
      <c r="E910" s="41"/>
      <c r="F910" s="41">
        <v>1000</v>
      </c>
      <c r="G910" s="19">
        <f t="shared" si="14"/>
        <v>-2871400</v>
      </c>
      <c r="H910" s="31" t="s">
        <v>23</v>
      </c>
      <c r="I910" s="26" t="s">
        <v>646</v>
      </c>
      <c r="J910" s="26" t="s">
        <v>3033</v>
      </c>
      <c r="K910" s="17" t="s">
        <v>377</v>
      </c>
      <c r="L910" s="26"/>
      <c r="M910" s="26">
        <v>900</v>
      </c>
    </row>
    <row r="911" spans="1:13" s="31" customFormat="1" x14ac:dyDescent="0.3">
      <c r="A911" s="34">
        <v>42475</v>
      </c>
      <c r="B911" s="37" t="s">
        <v>641</v>
      </c>
      <c r="C911" s="28" t="s">
        <v>12</v>
      </c>
      <c r="D911" s="36" t="s">
        <v>13</v>
      </c>
      <c r="E911" s="38"/>
      <c r="F911" s="38">
        <v>2000</v>
      </c>
      <c r="G911" s="19">
        <f t="shared" si="14"/>
        <v>-2873400</v>
      </c>
      <c r="H911" s="37" t="s">
        <v>267</v>
      </c>
      <c r="I911" s="50" t="s">
        <v>531</v>
      </c>
      <c r="J911" s="26" t="s">
        <v>3033</v>
      </c>
      <c r="K911" s="17" t="s">
        <v>377</v>
      </c>
      <c r="L911" s="26"/>
      <c r="M911" s="26">
        <v>901</v>
      </c>
    </row>
    <row r="912" spans="1:13" s="31" customFormat="1" ht="13.9" x14ac:dyDescent="0.25">
      <c r="A912" s="34">
        <v>42475</v>
      </c>
      <c r="B912" s="35" t="s">
        <v>675</v>
      </c>
      <c r="C912" s="28" t="s">
        <v>12</v>
      </c>
      <c r="D912" s="36" t="s">
        <v>20</v>
      </c>
      <c r="E912" s="41"/>
      <c r="F912" s="41">
        <v>4550</v>
      </c>
      <c r="G912" s="19">
        <f t="shared" si="14"/>
        <v>-2877950</v>
      </c>
      <c r="H912" s="33" t="s">
        <v>21</v>
      </c>
      <c r="I912" s="26" t="s">
        <v>636</v>
      </c>
      <c r="J912" s="36" t="s">
        <v>1098</v>
      </c>
      <c r="K912" s="17" t="s">
        <v>377</v>
      </c>
      <c r="L912" s="26"/>
      <c r="M912" s="26">
        <v>902</v>
      </c>
    </row>
    <row r="913" spans="1:13" s="31" customFormat="1" ht="13.9" x14ac:dyDescent="0.25">
      <c r="A913" s="34">
        <v>42475</v>
      </c>
      <c r="B913" s="35" t="s">
        <v>676</v>
      </c>
      <c r="C913" s="35" t="s">
        <v>22</v>
      </c>
      <c r="D913" s="36" t="s">
        <v>20</v>
      </c>
      <c r="E913" s="41"/>
      <c r="F913" s="41">
        <v>1000</v>
      </c>
      <c r="G913" s="19">
        <f t="shared" si="14"/>
        <v>-2878950</v>
      </c>
      <c r="H913" s="33" t="s">
        <v>21</v>
      </c>
      <c r="I913" s="26" t="s">
        <v>666</v>
      </c>
      <c r="J913" s="36" t="s">
        <v>1098</v>
      </c>
      <c r="K913" s="17" t="s">
        <v>377</v>
      </c>
      <c r="L913" s="26"/>
      <c r="M913" s="31">
        <v>903</v>
      </c>
    </row>
    <row r="914" spans="1:13" s="31" customFormat="1" x14ac:dyDescent="0.3">
      <c r="A914" s="34">
        <v>42475</v>
      </c>
      <c r="B914" s="37" t="s">
        <v>671</v>
      </c>
      <c r="C914" s="28" t="s">
        <v>12</v>
      </c>
      <c r="D914" s="36" t="s">
        <v>20</v>
      </c>
      <c r="E914" s="38"/>
      <c r="F914" s="38">
        <v>4250</v>
      </c>
      <c r="G914" s="19">
        <f t="shared" si="14"/>
        <v>-2883200</v>
      </c>
      <c r="H914" s="37" t="s">
        <v>326</v>
      </c>
      <c r="I914" s="50" t="s">
        <v>531</v>
      </c>
      <c r="J914" s="36" t="s">
        <v>1098</v>
      </c>
      <c r="K914" s="17" t="s">
        <v>377</v>
      </c>
      <c r="L914" s="26"/>
      <c r="M914" s="31">
        <v>904</v>
      </c>
    </row>
    <row r="915" spans="1:13" s="31" customFormat="1" x14ac:dyDescent="0.3">
      <c r="A915" s="34">
        <v>42475</v>
      </c>
      <c r="B915" s="26" t="s">
        <v>677</v>
      </c>
      <c r="C915" s="28" t="s">
        <v>12</v>
      </c>
      <c r="D915" s="36" t="s">
        <v>20</v>
      </c>
      <c r="E915" s="41"/>
      <c r="F915" s="41">
        <v>1000</v>
      </c>
      <c r="G915" s="19">
        <f t="shared" si="14"/>
        <v>-2884200</v>
      </c>
      <c r="H915" s="17" t="s">
        <v>3054</v>
      </c>
      <c r="I915" s="50" t="s">
        <v>531</v>
      </c>
      <c r="J915" s="36" t="s">
        <v>1098</v>
      </c>
      <c r="K915" s="17" t="s">
        <v>377</v>
      </c>
      <c r="L915" s="26"/>
      <c r="M915" s="26">
        <v>905</v>
      </c>
    </row>
    <row r="916" spans="1:13" s="31" customFormat="1" x14ac:dyDescent="0.3">
      <c r="A916" s="34">
        <v>42475</v>
      </c>
      <c r="B916" s="26" t="s">
        <v>678</v>
      </c>
      <c r="C916" s="28" t="s">
        <v>12</v>
      </c>
      <c r="D916" s="36" t="s">
        <v>20</v>
      </c>
      <c r="E916" s="41"/>
      <c r="F916" s="41">
        <v>1000</v>
      </c>
      <c r="G916" s="19">
        <f t="shared" si="14"/>
        <v>-2885200</v>
      </c>
      <c r="H916" s="17" t="s">
        <v>3054</v>
      </c>
      <c r="I916" s="50" t="s">
        <v>531</v>
      </c>
      <c r="J916" s="36" t="s">
        <v>1098</v>
      </c>
      <c r="K916" s="17" t="s">
        <v>377</v>
      </c>
      <c r="L916" s="26"/>
      <c r="M916" s="26">
        <v>906</v>
      </c>
    </row>
    <row r="917" spans="1:13" s="31" customFormat="1" x14ac:dyDescent="0.3">
      <c r="A917" s="34">
        <v>42475</v>
      </c>
      <c r="B917" s="26" t="s">
        <v>679</v>
      </c>
      <c r="C917" s="28" t="s">
        <v>12</v>
      </c>
      <c r="D917" s="36" t="s">
        <v>20</v>
      </c>
      <c r="E917" s="41"/>
      <c r="F917" s="41">
        <v>2500</v>
      </c>
      <c r="G917" s="19">
        <f t="shared" si="14"/>
        <v>-2887700</v>
      </c>
      <c r="H917" s="17" t="s">
        <v>3054</v>
      </c>
      <c r="I917" s="50" t="s">
        <v>531</v>
      </c>
      <c r="J917" s="36" t="s">
        <v>1098</v>
      </c>
      <c r="K917" s="17" t="s">
        <v>377</v>
      </c>
      <c r="L917" s="26"/>
      <c r="M917" s="26">
        <v>907</v>
      </c>
    </row>
    <row r="918" spans="1:13" s="31" customFormat="1" x14ac:dyDescent="0.3">
      <c r="A918" s="34">
        <v>42475</v>
      </c>
      <c r="B918" s="26" t="s">
        <v>657</v>
      </c>
      <c r="C918" s="31" t="s">
        <v>35</v>
      </c>
      <c r="D918" s="36" t="s">
        <v>20</v>
      </c>
      <c r="E918" s="41"/>
      <c r="F918" s="41">
        <v>1000</v>
      </c>
      <c r="G918" s="19">
        <f t="shared" si="14"/>
        <v>-2888700</v>
      </c>
      <c r="H918" s="17" t="s">
        <v>3054</v>
      </c>
      <c r="I918" s="50" t="s">
        <v>531</v>
      </c>
      <c r="J918" s="36" t="s">
        <v>1098</v>
      </c>
      <c r="K918" s="17" t="s">
        <v>377</v>
      </c>
      <c r="L918" s="26"/>
      <c r="M918" s="26">
        <v>908</v>
      </c>
    </row>
    <row r="919" spans="1:13" s="31" customFormat="1" x14ac:dyDescent="0.3">
      <c r="A919" s="34">
        <v>42475</v>
      </c>
      <c r="B919" s="26" t="s">
        <v>680</v>
      </c>
      <c r="C919" s="28" t="s">
        <v>12</v>
      </c>
      <c r="D919" s="36" t="s">
        <v>20</v>
      </c>
      <c r="E919" s="41"/>
      <c r="F919" s="41">
        <v>3000</v>
      </c>
      <c r="G919" s="19">
        <f t="shared" si="14"/>
        <v>-2891700</v>
      </c>
      <c r="H919" s="17" t="s">
        <v>3054</v>
      </c>
      <c r="I919" s="50" t="s">
        <v>531</v>
      </c>
      <c r="J919" s="36" t="s">
        <v>1098</v>
      </c>
      <c r="K919" s="17" t="s">
        <v>377</v>
      </c>
      <c r="L919" s="26"/>
      <c r="M919" s="26">
        <v>909</v>
      </c>
    </row>
    <row r="920" spans="1:13" s="30" customFormat="1" x14ac:dyDescent="0.3">
      <c r="A920" s="34">
        <v>42476</v>
      </c>
      <c r="B920" s="26" t="s">
        <v>681</v>
      </c>
      <c r="C920" s="27" t="s">
        <v>36</v>
      </c>
      <c r="D920" s="28" t="s">
        <v>10</v>
      </c>
      <c r="E920" s="19"/>
      <c r="F920" s="41">
        <v>65000</v>
      </c>
      <c r="G920" s="19">
        <f t="shared" si="14"/>
        <v>-2956700</v>
      </c>
      <c r="H920" s="36" t="s">
        <v>26</v>
      </c>
      <c r="I920" s="36" t="s">
        <v>589</v>
      </c>
      <c r="J920" s="26" t="s">
        <v>3033</v>
      </c>
      <c r="K920" s="17" t="s">
        <v>377</v>
      </c>
      <c r="L920" s="26"/>
      <c r="M920" s="26">
        <v>910</v>
      </c>
    </row>
    <row r="921" spans="1:13" s="31" customFormat="1" ht="13.9" x14ac:dyDescent="0.25">
      <c r="A921" s="34">
        <v>42476</v>
      </c>
      <c r="B921" s="27" t="s">
        <v>674</v>
      </c>
      <c r="C921" s="28" t="s">
        <v>12</v>
      </c>
      <c r="D921" s="36" t="s">
        <v>13</v>
      </c>
      <c r="E921" s="41"/>
      <c r="F921" s="41">
        <v>2000</v>
      </c>
      <c r="G921" s="19">
        <f t="shared" si="14"/>
        <v>-2958700</v>
      </c>
      <c r="H921" s="27" t="s">
        <v>14</v>
      </c>
      <c r="I921" s="36" t="s">
        <v>585</v>
      </c>
      <c r="J921" s="26" t="s">
        <v>3033</v>
      </c>
      <c r="K921" s="17" t="s">
        <v>377</v>
      </c>
      <c r="L921" s="27"/>
      <c r="M921" s="31">
        <v>911</v>
      </c>
    </row>
    <row r="922" spans="1:13" s="31" customFormat="1" x14ac:dyDescent="0.3">
      <c r="A922" s="34">
        <v>42477</v>
      </c>
      <c r="B922" s="37" t="s">
        <v>682</v>
      </c>
      <c r="C922" s="37" t="s">
        <v>22</v>
      </c>
      <c r="D922" s="36" t="s">
        <v>13</v>
      </c>
      <c r="E922" s="37"/>
      <c r="F922" s="37">
        <v>4000</v>
      </c>
      <c r="G922" s="19">
        <f t="shared" si="14"/>
        <v>-2962700</v>
      </c>
      <c r="H922" s="37" t="s">
        <v>267</v>
      </c>
      <c r="I922" s="37" t="s">
        <v>229</v>
      </c>
      <c r="J922" s="26" t="s">
        <v>3033</v>
      </c>
      <c r="K922" s="17" t="s">
        <v>377</v>
      </c>
      <c r="L922" s="26"/>
      <c r="M922" s="31">
        <v>912</v>
      </c>
    </row>
    <row r="923" spans="1:13" s="31" customFormat="1" ht="15" customHeight="1" x14ac:dyDescent="0.25">
      <c r="A923" s="34">
        <v>42478</v>
      </c>
      <c r="B923" s="26" t="s">
        <v>683</v>
      </c>
      <c r="C923" s="26" t="s">
        <v>9</v>
      </c>
      <c r="D923" s="28" t="s">
        <v>10</v>
      </c>
      <c r="F923" s="41">
        <v>2378</v>
      </c>
      <c r="G923" s="19">
        <f t="shared" si="14"/>
        <v>-2965078</v>
      </c>
      <c r="H923" s="26" t="s">
        <v>11</v>
      </c>
      <c r="I923" s="26" t="s">
        <v>430</v>
      </c>
      <c r="J923" s="26" t="s">
        <v>3033</v>
      </c>
      <c r="K923" s="17" t="s">
        <v>377</v>
      </c>
      <c r="M923" s="26">
        <v>913</v>
      </c>
    </row>
    <row r="924" spans="1:13" s="30" customFormat="1" x14ac:dyDescent="0.3">
      <c r="A924" s="34">
        <v>42478</v>
      </c>
      <c r="B924" s="37" t="s">
        <v>641</v>
      </c>
      <c r="C924" s="28" t="s">
        <v>12</v>
      </c>
      <c r="D924" s="36" t="s">
        <v>13</v>
      </c>
      <c r="E924" s="41"/>
      <c r="F924" s="41">
        <v>2000</v>
      </c>
      <c r="G924" s="19">
        <f t="shared" si="14"/>
        <v>-2967078</v>
      </c>
      <c r="H924" s="37" t="s">
        <v>267</v>
      </c>
      <c r="I924" s="50" t="s">
        <v>531</v>
      </c>
      <c r="J924" s="26" t="s">
        <v>3033</v>
      </c>
      <c r="K924" s="17" t="s">
        <v>377</v>
      </c>
      <c r="L924" s="26"/>
      <c r="M924" s="26">
        <v>914</v>
      </c>
    </row>
    <row r="925" spans="1:13" s="30" customFormat="1" ht="13.9" x14ac:dyDescent="0.25">
      <c r="A925" s="34">
        <v>42478</v>
      </c>
      <c r="B925" s="27" t="s">
        <v>587</v>
      </c>
      <c r="C925" s="28" t="s">
        <v>12</v>
      </c>
      <c r="D925" s="36" t="s">
        <v>13</v>
      </c>
      <c r="E925" s="41"/>
      <c r="F925" s="41">
        <v>4000</v>
      </c>
      <c r="G925" s="19">
        <f t="shared" si="14"/>
        <v>-2971078</v>
      </c>
      <c r="H925" s="27" t="s">
        <v>14</v>
      </c>
      <c r="I925" s="36" t="s">
        <v>585</v>
      </c>
      <c r="J925" s="26" t="s">
        <v>3033</v>
      </c>
      <c r="K925" s="17" t="s">
        <v>377</v>
      </c>
      <c r="L925" s="27"/>
      <c r="M925" s="26">
        <v>915</v>
      </c>
    </row>
    <row r="926" spans="1:13" s="31" customFormat="1" ht="13.9" x14ac:dyDescent="0.25">
      <c r="A926" s="34">
        <v>42478</v>
      </c>
      <c r="B926" s="27" t="s">
        <v>684</v>
      </c>
      <c r="C926" s="28" t="s">
        <v>12</v>
      </c>
      <c r="D926" s="36" t="s">
        <v>13</v>
      </c>
      <c r="E926" s="41"/>
      <c r="F926" s="41">
        <v>4000</v>
      </c>
      <c r="G926" s="19">
        <f t="shared" si="14"/>
        <v>-2975078</v>
      </c>
      <c r="H926" s="27" t="s">
        <v>14</v>
      </c>
      <c r="I926" s="36" t="s">
        <v>585</v>
      </c>
      <c r="J926" s="26" t="s">
        <v>3033</v>
      </c>
      <c r="K926" s="17" t="s">
        <v>377</v>
      </c>
      <c r="L926" s="27"/>
      <c r="M926" s="26">
        <v>916</v>
      </c>
    </row>
    <row r="927" spans="1:13" s="31" customFormat="1" ht="13.9" x14ac:dyDescent="0.25">
      <c r="A927" s="34">
        <v>42478</v>
      </c>
      <c r="B927" s="26" t="s">
        <v>2549</v>
      </c>
      <c r="C927" s="27" t="s">
        <v>34</v>
      </c>
      <c r="D927" s="36" t="s">
        <v>20</v>
      </c>
      <c r="E927" s="41"/>
      <c r="F927" s="41">
        <v>20000</v>
      </c>
      <c r="G927" s="19">
        <f t="shared" si="14"/>
        <v>-2995078</v>
      </c>
      <c r="H927" s="36" t="s">
        <v>26</v>
      </c>
      <c r="I927" s="36" t="s">
        <v>685</v>
      </c>
      <c r="J927" s="36" t="s">
        <v>1098</v>
      </c>
      <c r="K927" s="17" t="s">
        <v>377</v>
      </c>
      <c r="L927" s="26"/>
      <c r="M927" s="26">
        <v>917</v>
      </c>
    </row>
    <row r="928" spans="1:13" s="31" customFormat="1" ht="13.9" x14ac:dyDescent="0.25">
      <c r="A928" s="34">
        <v>42478</v>
      </c>
      <c r="B928" s="26" t="s">
        <v>2550</v>
      </c>
      <c r="C928" s="27" t="s">
        <v>34</v>
      </c>
      <c r="D928" s="36" t="s">
        <v>20</v>
      </c>
      <c r="E928" s="41"/>
      <c r="F928" s="41">
        <v>17000</v>
      </c>
      <c r="G928" s="19">
        <f t="shared" si="14"/>
        <v>-3012078</v>
      </c>
      <c r="H928" s="36" t="s">
        <v>26</v>
      </c>
      <c r="I928" s="36" t="s">
        <v>686</v>
      </c>
      <c r="J928" s="36" t="s">
        <v>1098</v>
      </c>
      <c r="K928" s="17" t="s">
        <v>377</v>
      </c>
      <c r="L928" s="26"/>
      <c r="M928" s="26">
        <v>918</v>
      </c>
    </row>
    <row r="929" spans="1:13" s="31" customFormat="1" ht="13.9" x14ac:dyDescent="0.25">
      <c r="A929" s="34">
        <v>42478</v>
      </c>
      <c r="B929" s="26" t="s">
        <v>2551</v>
      </c>
      <c r="C929" s="27" t="s">
        <v>34</v>
      </c>
      <c r="D929" s="36" t="s">
        <v>20</v>
      </c>
      <c r="E929" s="41"/>
      <c r="F929" s="41">
        <v>17000</v>
      </c>
      <c r="G929" s="19">
        <f t="shared" si="14"/>
        <v>-3029078</v>
      </c>
      <c r="H929" s="36" t="s">
        <v>26</v>
      </c>
      <c r="I929" s="36" t="s">
        <v>687</v>
      </c>
      <c r="J929" s="36" t="s">
        <v>1098</v>
      </c>
      <c r="K929" s="17" t="s">
        <v>377</v>
      </c>
      <c r="L929" s="26"/>
      <c r="M929" s="31">
        <v>919</v>
      </c>
    </row>
    <row r="930" spans="1:13" s="31" customFormat="1" ht="13.9" x14ac:dyDescent="0.25">
      <c r="A930" s="34">
        <v>42478</v>
      </c>
      <c r="B930" s="26" t="s">
        <v>2552</v>
      </c>
      <c r="C930" s="27" t="s">
        <v>34</v>
      </c>
      <c r="D930" s="36" t="s">
        <v>20</v>
      </c>
      <c r="E930" s="41"/>
      <c r="F930" s="41">
        <v>17000</v>
      </c>
      <c r="G930" s="19">
        <f t="shared" si="14"/>
        <v>-3046078</v>
      </c>
      <c r="H930" s="36" t="s">
        <v>26</v>
      </c>
      <c r="I930" s="36" t="s">
        <v>688</v>
      </c>
      <c r="J930" s="36" t="s">
        <v>1098</v>
      </c>
      <c r="K930" s="17" t="s">
        <v>377</v>
      </c>
      <c r="L930" s="26"/>
      <c r="M930" s="31">
        <v>920</v>
      </c>
    </row>
    <row r="931" spans="1:13" s="31" customFormat="1" ht="13.9" x14ac:dyDescent="0.25">
      <c r="A931" s="34">
        <v>42478</v>
      </c>
      <c r="B931" s="35" t="s">
        <v>689</v>
      </c>
      <c r="C931" s="28" t="s">
        <v>12</v>
      </c>
      <c r="D931" s="36" t="s">
        <v>20</v>
      </c>
      <c r="E931" s="41"/>
      <c r="F931" s="41">
        <v>5000</v>
      </c>
      <c r="G931" s="19">
        <f t="shared" si="14"/>
        <v>-3051078</v>
      </c>
      <c r="H931" s="33" t="s">
        <v>21</v>
      </c>
      <c r="I931" s="26" t="s">
        <v>636</v>
      </c>
      <c r="J931" s="36" t="s">
        <v>1098</v>
      </c>
      <c r="K931" s="17" t="s">
        <v>377</v>
      </c>
      <c r="L931" s="26"/>
      <c r="M931" s="26">
        <v>921</v>
      </c>
    </row>
    <row r="932" spans="1:13" s="31" customFormat="1" x14ac:dyDescent="0.3">
      <c r="A932" s="34">
        <v>42478</v>
      </c>
      <c r="B932" s="37" t="s">
        <v>690</v>
      </c>
      <c r="C932" s="28" t="s">
        <v>12</v>
      </c>
      <c r="D932" s="36" t="s">
        <v>20</v>
      </c>
      <c r="E932" s="38"/>
      <c r="F932" s="38">
        <v>4300</v>
      </c>
      <c r="G932" s="19">
        <f t="shared" si="14"/>
        <v>-3055378</v>
      </c>
      <c r="H932" s="37" t="s">
        <v>326</v>
      </c>
      <c r="I932" s="50" t="s">
        <v>531</v>
      </c>
      <c r="J932" s="36" t="s">
        <v>1098</v>
      </c>
      <c r="K932" s="17" t="s">
        <v>377</v>
      </c>
      <c r="L932" s="26"/>
      <c r="M932" s="26">
        <v>922</v>
      </c>
    </row>
    <row r="933" spans="1:13" s="31" customFormat="1" x14ac:dyDescent="0.3">
      <c r="A933" s="34">
        <v>42478</v>
      </c>
      <c r="B933" s="37" t="s">
        <v>317</v>
      </c>
      <c r="C933" s="37" t="s">
        <v>22</v>
      </c>
      <c r="D933" s="36" t="s">
        <v>20</v>
      </c>
      <c r="E933" s="38"/>
      <c r="F933" s="38">
        <v>1000</v>
      </c>
      <c r="G933" s="19">
        <f t="shared" si="14"/>
        <v>-3056378</v>
      </c>
      <c r="H933" s="37" t="s">
        <v>326</v>
      </c>
      <c r="I933" s="50" t="s">
        <v>531</v>
      </c>
      <c r="J933" s="36" t="s">
        <v>1098</v>
      </c>
      <c r="K933" s="17" t="s">
        <v>377</v>
      </c>
      <c r="L933" s="26"/>
      <c r="M933" s="26">
        <v>923</v>
      </c>
    </row>
    <row r="934" spans="1:13" s="31" customFormat="1" x14ac:dyDescent="0.3">
      <c r="A934" s="34">
        <v>42478</v>
      </c>
      <c r="B934" s="26" t="s">
        <v>317</v>
      </c>
      <c r="C934" s="26" t="s">
        <v>22</v>
      </c>
      <c r="D934" s="36" t="s">
        <v>20</v>
      </c>
      <c r="E934" s="41"/>
      <c r="F934" s="41">
        <v>2000</v>
      </c>
      <c r="G934" s="19">
        <f t="shared" si="14"/>
        <v>-3058378</v>
      </c>
      <c r="H934" s="17" t="s">
        <v>3054</v>
      </c>
      <c r="I934" s="50" t="s">
        <v>531</v>
      </c>
      <c r="J934" s="36" t="s">
        <v>1098</v>
      </c>
      <c r="K934" s="17" t="s">
        <v>377</v>
      </c>
      <c r="L934" s="26"/>
      <c r="M934" s="26">
        <v>924</v>
      </c>
    </row>
    <row r="935" spans="1:13" s="31" customFormat="1" x14ac:dyDescent="0.3">
      <c r="A935" s="34">
        <v>42478</v>
      </c>
      <c r="B935" s="26" t="s">
        <v>413</v>
      </c>
      <c r="C935" s="28" t="s">
        <v>12</v>
      </c>
      <c r="D935" s="36" t="s">
        <v>20</v>
      </c>
      <c r="E935" s="41"/>
      <c r="F935" s="41">
        <v>1000</v>
      </c>
      <c r="G935" s="19">
        <f t="shared" si="14"/>
        <v>-3059378</v>
      </c>
      <c r="H935" s="17" t="s">
        <v>3054</v>
      </c>
      <c r="I935" s="50" t="s">
        <v>531</v>
      </c>
      <c r="J935" s="36" t="s">
        <v>1098</v>
      </c>
      <c r="K935" s="17" t="s">
        <v>377</v>
      </c>
      <c r="L935" s="26"/>
      <c r="M935" s="26">
        <v>925</v>
      </c>
    </row>
    <row r="936" spans="1:13" s="31" customFormat="1" x14ac:dyDescent="0.3">
      <c r="A936" s="34">
        <v>42478</v>
      </c>
      <c r="B936" s="26" t="s">
        <v>390</v>
      </c>
      <c r="C936" s="28" t="s">
        <v>12</v>
      </c>
      <c r="D936" s="36" t="s">
        <v>20</v>
      </c>
      <c r="E936" s="41"/>
      <c r="F936" s="41">
        <v>2000</v>
      </c>
      <c r="G936" s="19">
        <f t="shared" si="14"/>
        <v>-3061378</v>
      </c>
      <c r="H936" s="17" t="s">
        <v>3054</v>
      </c>
      <c r="I936" s="50" t="s">
        <v>531</v>
      </c>
      <c r="J936" s="36" t="s">
        <v>1098</v>
      </c>
      <c r="K936" s="17" t="s">
        <v>377</v>
      </c>
      <c r="L936" s="26"/>
      <c r="M936" s="26">
        <v>926</v>
      </c>
    </row>
    <row r="937" spans="1:13" s="31" customFormat="1" x14ac:dyDescent="0.3">
      <c r="A937" s="34">
        <v>42478</v>
      </c>
      <c r="B937" s="26" t="s">
        <v>691</v>
      </c>
      <c r="C937" s="28" t="s">
        <v>12</v>
      </c>
      <c r="D937" s="36" t="s">
        <v>20</v>
      </c>
      <c r="E937" s="41"/>
      <c r="F937" s="41">
        <v>2000</v>
      </c>
      <c r="G937" s="19">
        <f t="shared" si="14"/>
        <v>-3063378</v>
      </c>
      <c r="H937" s="17" t="s">
        <v>3054</v>
      </c>
      <c r="I937" s="50" t="s">
        <v>531</v>
      </c>
      <c r="J937" s="36" t="s">
        <v>1098</v>
      </c>
      <c r="K937" s="17" t="s">
        <v>377</v>
      </c>
      <c r="L937" s="26"/>
      <c r="M937" s="31">
        <v>927</v>
      </c>
    </row>
    <row r="938" spans="1:13" s="31" customFormat="1" x14ac:dyDescent="0.3">
      <c r="A938" s="34">
        <v>42479</v>
      </c>
      <c r="B938" s="26" t="s">
        <v>692</v>
      </c>
      <c r="C938" s="28" t="s">
        <v>12</v>
      </c>
      <c r="D938" s="36" t="s">
        <v>20</v>
      </c>
      <c r="E938" s="41"/>
      <c r="F938" s="41">
        <v>1000</v>
      </c>
      <c r="G938" s="19">
        <f t="shared" si="14"/>
        <v>-3064378</v>
      </c>
      <c r="H938" s="17" t="s">
        <v>3054</v>
      </c>
      <c r="I938" s="50" t="s">
        <v>531</v>
      </c>
      <c r="J938" s="36" t="s">
        <v>1098</v>
      </c>
      <c r="K938" s="17" t="s">
        <v>377</v>
      </c>
      <c r="L938" s="26"/>
      <c r="M938" s="31">
        <v>928</v>
      </c>
    </row>
    <row r="939" spans="1:13" s="31" customFormat="1" x14ac:dyDescent="0.3">
      <c r="A939" s="34">
        <v>42479</v>
      </c>
      <c r="B939" s="26" t="s">
        <v>693</v>
      </c>
      <c r="C939" s="28" t="s">
        <v>12</v>
      </c>
      <c r="D939" s="36" t="s">
        <v>20</v>
      </c>
      <c r="E939" s="41"/>
      <c r="F939" s="41">
        <v>4000</v>
      </c>
      <c r="G939" s="19">
        <f t="shared" si="14"/>
        <v>-3068378</v>
      </c>
      <c r="H939" s="17" t="s">
        <v>3054</v>
      </c>
      <c r="I939" s="50" t="s">
        <v>531</v>
      </c>
      <c r="J939" s="36" t="s">
        <v>1098</v>
      </c>
      <c r="K939" s="17" t="s">
        <v>377</v>
      </c>
      <c r="L939" s="26"/>
      <c r="M939" s="26">
        <v>929</v>
      </c>
    </row>
    <row r="940" spans="1:13" s="31" customFormat="1" x14ac:dyDescent="0.3">
      <c r="A940" s="34">
        <v>42479</v>
      </c>
      <c r="B940" s="26" t="s">
        <v>317</v>
      </c>
      <c r="C940" s="26" t="s">
        <v>22</v>
      </c>
      <c r="D940" s="36" t="s">
        <v>20</v>
      </c>
      <c r="E940" s="41"/>
      <c r="F940" s="41">
        <v>2000</v>
      </c>
      <c r="G940" s="19">
        <f t="shared" si="14"/>
        <v>-3070378</v>
      </c>
      <c r="H940" s="17" t="s">
        <v>3054</v>
      </c>
      <c r="I940" s="50" t="s">
        <v>531</v>
      </c>
      <c r="J940" s="36" t="s">
        <v>1098</v>
      </c>
      <c r="K940" s="17" t="s">
        <v>377</v>
      </c>
      <c r="L940" s="26"/>
      <c r="M940" s="26">
        <v>930</v>
      </c>
    </row>
    <row r="941" spans="1:13" s="31" customFormat="1" x14ac:dyDescent="0.3">
      <c r="A941" s="34">
        <v>42479</v>
      </c>
      <c r="B941" s="26" t="s">
        <v>657</v>
      </c>
      <c r="C941" s="31" t="s">
        <v>35</v>
      </c>
      <c r="D941" s="36" t="s">
        <v>20</v>
      </c>
      <c r="E941" s="41"/>
      <c r="F941" s="41">
        <v>2000</v>
      </c>
      <c r="G941" s="19">
        <f t="shared" si="14"/>
        <v>-3072378</v>
      </c>
      <c r="H941" s="17" t="s">
        <v>3054</v>
      </c>
      <c r="I941" s="50" t="s">
        <v>531</v>
      </c>
      <c r="J941" s="36" t="s">
        <v>1098</v>
      </c>
      <c r="K941" s="17" t="s">
        <v>377</v>
      </c>
      <c r="L941" s="26"/>
      <c r="M941" s="26">
        <v>931</v>
      </c>
    </row>
    <row r="942" spans="1:13" s="31" customFormat="1" x14ac:dyDescent="0.3">
      <c r="A942" s="34">
        <v>42479</v>
      </c>
      <c r="B942" s="37" t="s">
        <v>694</v>
      </c>
      <c r="C942" s="28" t="s">
        <v>12</v>
      </c>
      <c r="D942" s="36" t="s">
        <v>20</v>
      </c>
      <c r="E942" s="38"/>
      <c r="F942" s="38">
        <v>3950</v>
      </c>
      <c r="G942" s="19">
        <f t="shared" si="14"/>
        <v>-3076328</v>
      </c>
      <c r="H942" s="37" t="s">
        <v>326</v>
      </c>
      <c r="I942" s="50" t="s">
        <v>531</v>
      </c>
      <c r="J942" s="36" t="s">
        <v>1098</v>
      </c>
      <c r="K942" s="17" t="s">
        <v>377</v>
      </c>
      <c r="L942" s="26"/>
      <c r="M942" s="26">
        <v>932</v>
      </c>
    </row>
    <row r="943" spans="1:13" s="31" customFormat="1" ht="13.9" x14ac:dyDescent="0.25">
      <c r="A943" s="34">
        <v>42479</v>
      </c>
      <c r="B943" s="35" t="s">
        <v>695</v>
      </c>
      <c r="C943" s="28" t="s">
        <v>12</v>
      </c>
      <c r="D943" s="36" t="s">
        <v>20</v>
      </c>
      <c r="E943" s="41"/>
      <c r="F943" s="41">
        <v>6500</v>
      </c>
      <c r="G943" s="19">
        <f t="shared" si="14"/>
        <v>-3082828</v>
      </c>
      <c r="H943" s="33" t="s">
        <v>21</v>
      </c>
      <c r="I943" s="26" t="s">
        <v>636</v>
      </c>
      <c r="J943" s="36" t="s">
        <v>1098</v>
      </c>
      <c r="K943" s="17" t="s">
        <v>377</v>
      </c>
      <c r="L943" s="26"/>
      <c r="M943" s="26">
        <v>933</v>
      </c>
    </row>
    <row r="944" spans="1:13" s="31" customFormat="1" ht="13.9" x14ac:dyDescent="0.25">
      <c r="A944" s="34">
        <v>42479</v>
      </c>
      <c r="B944" s="35" t="s">
        <v>25</v>
      </c>
      <c r="C944" s="28" t="s">
        <v>12</v>
      </c>
      <c r="D944" s="36" t="s">
        <v>20</v>
      </c>
      <c r="E944" s="41"/>
      <c r="F944" s="41">
        <v>35200</v>
      </c>
      <c r="G944" s="19">
        <f t="shared" si="14"/>
        <v>-3118028</v>
      </c>
      <c r="H944" s="33" t="s">
        <v>21</v>
      </c>
      <c r="I944" s="26" t="s">
        <v>696</v>
      </c>
      <c r="J944" s="36" t="s">
        <v>1098</v>
      </c>
      <c r="K944" s="17" t="s">
        <v>377</v>
      </c>
      <c r="L944" s="26"/>
      <c r="M944" s="26">
        <v>934</v>
      </c>
    </row>
    <row r="945" spans="1:13" s="31" customFormat="1" ht="13.9" x14ac:dyDescent="0.25">
      <c r="A945" s="34">
        <v>42479</v>
      </c>
      <c r="B945" s="26" t="s">
        <v>697</v>
      </c>
      <c r="C945" s="28" t="s">
        <v>3032</v>
      </c>
      <c r="D945" s="31" t="s">
        <v>10</v>
      </c>
      <c r="E945" s="19"/>
      <c r="F945" s="41">
        <v>29500</v>
      </c>
      <c r="G945" s="19">
        <f t="shared" si="14"/>
        <v>-3147528</v>
      </c>
      <c r="H945" s="36" t="s">
        <v>26</v>
      </c>
      <c r="I945" s="36" t="s">
        <v>589</v>
      </c>
      <c r="J945" s="26" t="s">
        <v>3033</v>
      </c>
      <c r="K945" s="17" t="s">
        <v>377</v>
      </c>
      <c r="L945" s="26"/>
      <c r="M945" s="31">
        <v>935</v>
      </c>
    </row>
    <row r="946" spans="1:13" s="50" customFormat="1" ht="13.9" x14ac:dyDescent="0.25">
      <c r="A946" s="34">
        <v>42479</v>
      </c>
      <c r="B946" s="26" t="s">
        <v>3870</v>
      </c>
      <c r="C946" s="27" t="s">
        <v>34</v>
      </c>
      <c r="D946" s="36" t="s">
        <v>13</v>
      </c>
      <c r="E946" s="41"/>
      <c r="F946" s="41">
        <v>20000</v>
      </c>
      <c r="G946" s="19">
        <f t="shared" si="14"/>
        <v>-3167528</v>
      </c>
      <c r="H946" s="36" t="s">
        <v>26</v>
      </c>
      <c r="I946" s="36" t="s">
        <v>698</v>
      </c>
      <c r="J946" s="26" t="s">
        <v>3033</v>
      </c>
      <c r="K946" s="17" t="s">
        <v>377</v>
      </c>
      <c r="L946" s="26"/>
      <c r="M946" s="31">
        <v>936</v>
      </c>
    </row>
    <row r="947" spans="1:13" s="50" customFormat="1" ht="13.9" x14ac:dyDescent="0.25">
      <c r="A947" s="34">
        <v>42479</v>
      </c>
      <c r="B947" s="36" t="s">
        <v>2553</v>
      </c>
      <c r="C947" s="28" t="s">
        <v>35</v>
      </c>
      <c r="D947" s="36" t="s">
        <v>20</v>
      </c>
      <c r="E947" s="19"/>
      <c r="F947" s="19">
        <v>106225</v>
      </c>
      <c r="G947" s="19">
        <f t="shared" si="14"/>
        <v>-3273753</v>
      </c>
      <c r="H947" s="36" t="s">
        <v>14</v>
      </c>
      <c r="I947" s="36" t="s">
        <v>700</v>
      </c>
      <c r="J947" s="36" t="s">
        <v>1098</v>
      </c>
      <c r="K947" s="17" t="s">
        <v>377</v>
      </c>
      <c r="L947" s="36"/>
      <c r="M947" s="26">
        <v>937</v>
      </c>
    </row>
    <row r="948" spans="1:13" s="50" customFormat="1" ht="13.9" x14ac:dyDescent="0.25">
      <c r="A948" s="34">
        <v>42479</v>
      </c>
      <c r="B948" s="36" t="s">
        <v>699</v>
      </c>
      <c r="C948" s="28" t="s">
        <v>35</v>
      </c>
      <c r="D948" s="31" t="s">
        <v>18</v>
      </c>
      <c r="E948" s="19"/>
      <c r="F948" s="19">
        <v>266152</v>
      </c>
      <c r="G948" s="19">
        <f t="shared" si="14"/>
        <v>-3539905</v>
      </c>
      <c r="H948" s="36" t="s">
        <v>14</v>
      </c>
      <c r="I948" s="36" t="s">
        <v>700</v>
      </c>
      <c r="J948" s="26" t="s">
        <v>3033</v>
      </c>
      <c r="K948" s="17" t="s">
        <v>377</v>
      </c>
      <c r="L948" s="36"/>
      <c r="M948" s="26">
        <v>938</v>
      </c>
    </row>
    <row r="949" spans="1:13" s="30" customFormat="1" ht="13.9" x14ac:dyDescent="0.25">
      <c r="A949" s="34">
        <v>42479</v>
      </c>
      <c r="B949" s="36" t="s">
        <v>699</v>
      </c>
      <c r="C949" s="28" t="s">
        <v>35</v>
      </c>
      <c r="D949" s="36" t="s">
        <v>13</v>
      </c>
      <c r="E949" s="19"/>
      <c r="F949" s="19">
        <v>311089</v>
      </c>
      <c r="G949" s="19">
        <f t="shared" si="14"/>
        <v>-3850994</v>
      </c>
      <c r="H949" s="36" t="s">
        <v>14</v>
      </c>
      <c r="I949" s="36" t="s">
        <v>700</v>
      </c>
      <c r="J949" s="26" t="s">
        <v>3033</v>
      </c>
      <c r="K949" s="17" t="s">
        <v>377</v>
      </c>
      <c r="L949" s="36"/>
      <c r="M949" s="26">
        <v>939</v>
      </c>
    </row>
    <row r="950" spans="1:13" s="31" customFormat="1" ht="15" customHeight="1" x14ac:dyDescent="0.25">
      <c r="A950" s="34">
        <v>42479</v>
      </c>
      <c r="B950" s="27" t="s">
        <v>587</v>
      </c>
      <c r="C950" s="28" t="s">
        <v>12</v>
      </c>
      <c r="D950" s="36" t="s">
        <v>13</v>
      </c>
      <c r="E950" s="41"/>
      <c r="F950" s="41">
        <v>5000</v>
      </c>
      <c r="G950" s="19">
        <f t="shared" si="14"/>
        <v>-3855994</v>
      </c>
      <c r="H950" s="27" t="s">
        <v>14</v>
      </c>
      <c r="I950" s="36" t="s">
        <v>585</v>
      </c>
      <c r="J950" s="26" t="s">
        <v>3033</v>
      </c>
      <c r="K950" s="17" t="s">
        <v>377</v>
      </c>
      <c r="L950" s="27"/>
      <c r="M950" s="26">
        <v>940</v>
      </c>
    </row>
    <row r="951" spans="1:13" s="31" customFormat="1" ht="15" customHeight="1" x14ac:dyDescent="0.3">
      <c r="A951" s="34">
        <v>42479</v>
      </c>
      <c r="B951" s="37" t="s">
        <v>641</v>
      </c>
      <c r="C951" s="28" t="s">
        <v>12</v>
      </c>
      <c r="D951" s="36" t="s">
        <v>13</v>
      </c>
      <c r="E951" s="38"/>
      <c r="F951" s="38">
        <v>2000</v>
      </c>
      <c r="G951" s="19">
        <f t="shared" si="14"/>
        <v>-3857994</v>
      </c>
      <c r="H951" s="37" t="s">
        <v>267</v>
      </c>
      <c r="I951" s="50" t="s">
        <v>531</v>
      </c>
      <c r="J951" s="26" t="s">
        <v>3033</v>
      </c>
      <c r="K951" s="17" t="s">
        <v>377</v>
      </c>
      <c r="L951" s="26"/>
      <c r="M951" s="26">
        <v>941</v>
      </c>
    </row>
    <row r="952" spans="1:13" s="31" customFormat="1" x14ac:dyDescent="0.3">
      <c r="A952" s="34">
        <v>42479</v>
      </c>
      <c r="B952" s="37" t="s">
        <v>682</v>
      </c>
      <c r="C952" s="37" t="s">
        <v>22</v>
      </c>
      <c r="D952" s="36" t="s">
        <v>13</v>
      </c>
      <c r="E952" s="37"/>
      <c r="F952" s="37">
        <v>4000</v>
      </c>
      <c r="G952" s="19">
        <f t="shared" si="14"/>
        <v>-3861994</v>
      </c>
      <c r="H952" s="37" t="s">
        <v>267</v>
      </c>
      <c r="I952" s="37" t="s">
        <v>229</v>
      </c>
      <c r="J952" s="26" t="s">
        <v>3033</v>
      </c>
      <c r="K952" s="17" t="s">
        <v>377</v>
      </c>
      <c r="L952" s="26"/>
      <c r="M952" s="26">
        <v>942</v>
      </c>
    </row>
    <row r="953" spans="1:13" s="31" customFormat="1" x14ac:dyDescent="0.3">
      <c r="A953" s="34">
        <v>42479</v>
      </c>
      <c r="B953" s="26" t="s">
        <v>701</v>
      </c>
      <c r="C953" s="28" t="s">
        <v>12</v>
      </c>
      <c r="D953" s="31" t="s">
        <v>18</v>
      </c>
      <c r="E953" s="41"/>
      <c r="F953" s="41">
        <v>2000</v>
      </c>
      <c r="G953" s="19">
        <f t="shared" si="14"/>
        <v>-3863994</v>
      </c>
      <c r="H953" s="31" t="s">
        <v>23</v>
      </c>
      <c r="I953" s="26" t="s">
        <v>597</v>
      </c>
      <c r="J953" s="26" t="s">
        <v>3033</v>
      </c>
      <c r="K953" s="17" t="s">
        <v>377</v>
      </c>
      <c r="L953" s="26"/>
      <c r="M953" s="31">
        <v>943</v>
      </c>
    </row>
    <row r="954" spans="1:13" s="31" customFormat="1" x14ac:dyDescent="0.3">
      <c r="A954" s="34">
        <v>42479</v>
      </c>
      <c r="B954" s="26" t="s">
        <v>647</v>
      </c>
      <c r="C954" s="31" t="s">
        <v>27</v>
      </c>
      <c r="D954" s="31" t="s">
        <v>18</v>
      </c>
      <c r="E954" s="41"/>
      <c r="F954" s="41">
        <v>10000</v>
      </c>
      <c r="G954" s="19">
        <f t="shared" si="14"/>
        <v>-3873994</v>
      </c>
      <c r="H954" s="31" t="s">
        <v>23</v>
      </c>
      <c r="I954" s="26" t="s">
        <v>646</v>
      </c>
      <c r="J954" s="26" t="s">
        <v>3033</v>
      </c>
      <c r="K954" s="17" t="s">
        <v>377</v>
      </c>
      <c r="L954" s="26"/>
      <c r="M954" s="31">
        <v>944</v>
      </c>
    </row>
    <row r="955" spans="1:13" s="31" customFormat="1" x14ac:dyDescent="0.3">
      <c r="A955" s="34">
        <v>42479</v>
      </c>
      <c r="B955" s="26" t="s">
        <v>702</v>
      </c>
      <c r="C955" s="28" t="s">
        <v>12</v>
      </c>
      <c r="D955" s="31" t="s">
        <v>18</v>
      </c>
      <c r="E955" s="41"/>
      <c r="F955" s="41">
        <v>35000</v>
      </c>
      <c r="G955" s="19">
        <f t="shared" si="14"/>
        <v>-3908994</v>
      </c>
      <c r="H955" s="31" t="s">
        <v>23</v>
      </c>
      <c r="I955" s="26" t="s">
        <v>703</v>
      </c>
      <c r="J955" s="26" t="s">
        <v>3033</v>
      </c>
      <c r="K955" s="17" t="s">
        <v>377</v>
      </c>
      <c r="L955" s="26"/>
      <c r="M955" s="26">
        <v>945</v>
      </c>
    </row>
    <row r="956" spans="1:13" s="31" customFormat="1" ht="15" customHeight="1" x14ac:dyDescent="0.3">
      <c r="A956" s="34">
        <v>42480</v>
      </c>
      <c r="B956" s="26" t="s">
        <v>704</v>
      </c>
      <c r="C956" s="28" t="s">
        <v>12</v>
      </c>
      <c r="D956" s="31" t="s">
        <v>18</v>
      </c>
      <c r="E956" s="41"/>
      <c r="F956" s="41">
        <v>6000</v>
      </c>
      <c r="G956" s="19">
        <f t="shared" si="14"/>
        <v>-3914994</v>
      </c>
      <c r="H956" s="31" t="s">
        <v>23</v>
      </c>
      <c r="I956" s="26" t="s">
        <v>597</v>
      </c>
      <c r="J956" s="26" t="s">
        <v>3033</v>
      </c>
      <c r="K956" s="17" t="s">
        <v>377</v>
      </c>
      <c r="L956" s="26"/>
      <c r="M956" s="26">
        <v>946</v>
      </c>
    </row>
    <row r="957" spans="1:13" s="31" customFormat="1" ht="15" customHeight="1" x14ac:dyDescent="0.3">
      <c r="A957" s="34">
        <v>42480</v>
      </c>
      <c r="B957" s="37" t="s">
        <v>705</v>
      </c>
      <c r="C957" s="28" t="s">
        <v>12</v>
      </c>
      <c r="D957" s="36" t="s">
        <v>13</v>
      </c>
      <c r="E957" s="38"/>
      <c r="F957" s="38">
        <v>1000</v>
      </c>
      <c r="G957" s="19">
        <f t="shared" si="14"/>
        <v>-3915994</v>
      </c>
      <c r="H957" s="37" t="s">
        <v>267</v>
      </c>
      <c r="I957" s="50" t="s">
        <v>531</v>
      </c>
      <c r="J957" s="26" t="s">
        <v>3033</v>
      </c>
      <c r="K957" s="17" t="s">
        <v>377</v>
      </c>
      <c r="L957" s="26"/>
      <c r="M957" s="26">
        <v>947</v>
      </c>
    </row>
    <row r="958" spans="1:13" s="31" customFormat="1" ht="15" customHeight="1" x14ac:dyDescent="0.3">
      <c r="A958" s="34">
        <v>42480</v>
      </c>
      <c r="B958" s="37" t="s">
        <v>706</v>
      </c>
      <c r="C958" s="28" t="s">
        <v>12</v>
      </c>
      <c r="D958" s="36" t="s">
        <v>13</v>
      </c>
      <c r="E958" s="38"/>
      <c r="F958" s="38">
        <v>1000</v>
      </c>
      <c r="G958" s="19">
        <f t="shared" si="14"/>
        <v>-3916994</v>
      </c>
      <c r="H958" s="37" t="s">
        <v>267</v>
      </c>
      <c r="I958" s="50" t="s">
        <v>531</v>
      </c>
      <c r="J958" s="26" t="s">
        <v>3033</v>
      </c>
      <c r="K958" s="17" t="s">
        <v>377</v>
      </c>
      <c r="L958" s="26"/>
      <c r="M958" s="26">
        <v>948</v>
      </c>
    </row>
    <row r="959" spans="1:13" s="31" customFormat="1" ht="15" customHeight="1" x14ac:dyDescent="0.3">
      <c r="A959" s="34">
        <v>42480</v>
      </c>
      <c r="B959" s="37" t="s">
        <v>707</v>
      </c>
      <c r="C959" s="28" t="s">
        <v>12</v>
      </c>
      <c r="D959" s="36" t="s">
        <v>13</v>
      </c>
      <c r="E959" s="38"/>
      <c r="F959" s="38">
        <v>1000</v>
      </c>
      <c r="G959" s="19">
        <f t="shared" si="14"/>
        <v>-3917994</v>
      </c>
      <c r="H959" s="37" t="s">
        <v>267</v>
      </c>
      <c r="I959" s="50" t="s">
        <v>531</v>
      </c>
      <c r="J959" s="26" t="s">
        <v>3033</v>
      </c>
      <c r="K959" s="17" t="s">
        <v>377</v>
      </c>
      <c r="L959" s="26"/>
      <c r="M959" s="26">
        <v>949</v>
      </c>
    </row>
    <row r="960" spans="1:13" s="31" customFormat="1" x14ac:dyDescent="0.3">
      <c r="A960" s="34">
        <v>42480</v>
      </c>
      <c r="B960" s="37" t="s">
        <v>708</v>
      </c>
      <c r="C960" s="28" t="s">
        <v>12</v>
      </c>
      <c r="D960" s="36" t="s">
        <v>13</v>
      </c>
      <c r="E960" s="38"/>
      <c r="F960" s="38">
        <v>2000</v>
      </c>
      <c r="G960" s="19">
        <f t="shared" si="14"/>
        <v>-3919994</v>
      </c>
      <c r="H960" s="37" t="s">
        <v>267</v>
      </c>
      <c r="I960" s="50" t="s">
        <v>531</v>
      </c>
      <c r="J960" s="26" t="s">
        <v>3033</v>
      </c>
      <c r="K960" s="17" t="s">
        <v>377</v>
      </c>
      <c r="L960" s="26"/>
      <c r="M960" s="26">
        <v>950</v>
      </c>
    </row>
    <row r="961" spans="1:13" s="30" customFormat="1" ht="13.9" x14ac:dyDescent="0.25">
      <c r="A961" s="34">
        <v>42480</v>
      </c>
      <c r="B961" s="26" t="s">
        <v>709</v>
      </c>
      <c r="C961" s="28" t="s">
        <v>3032</v>
      </c>
      <c r="D961" s="31" t="s">
        <v>10</v>
      </c>
      <c r="E961" s="19"/>
      <c r="F961" s="41">
        <v>10000</v>
      </c>
      <c r="G961" s="19">
        <f t="shared" si="14"/>
        <v>-3929994</v>
      </c>
      <c r="H961" s="36" t="s">
        <v>26</v>
      </c>
      <c r="I961" s="36" t="s">
        <v>589</v>
      </c>
      <c r="J961" s="26" t="s">
        <v>3033</v>
      </c>
      <c r="K961" s="17" t="s">
        <v>377</v>
      </c>
      <c r="L961" s="26"/>
      <c r="M961" s="31">
        <v>951</v>
      </c>
    </row>
    <row r="962" spans="1:13" s="31" customFormat="1" ht="13.9" x14ac:dyDescent="0.25">
      <c r="A962" s="34">
        <v>42480</v>
      </c>
      <c r="B962" s="27" t="s">
        <v>674</v>
      </c>
      <c r="C962" s="28" t="s">
        <v>12</v>
      </c>
      <c r="D962" s="36" t="s">
        <v>13</v>
      </c>
      <c r="E962" s="41"/>
      <c r="F962" s="41">
        <v>2000</v>
      </c>
      <c r="G962" s="19">
        <f t="shared" si="14"/>
        <v>-3931994</v>
      </c>
      <c r="H962" s="27" t="s">
        <v>14</v>
      </c>
      <c r="I962" s="36" t="s">
        <v>585</v>
      </c>
      <c r="J962" s="26" t="s">
        <v>3033</v>
      </c>
      <c r="K962" s="17" t="s">
        <v>377</v>
      </c>
      <c r="L962" s="27"/>
      <c r="M962" s="31">
        <v>952</v>
      </c>
    </row>
    <row r="963" spans="1:13" s="31" customFormat="1" ht="13.9" x14ac:dyDescent="0.25">
      <c r="A963" s="34">
        <v>42480</v>
      </c>
      <c r="B963" s="35" t="s">
        <v>710</v>
      </c>
      <c r="C963" s="28" t="s">
        <v>12</v>
      </c>
      <c r="D963" s="36" t="s">
        <v>20</v>
      </c>
      <c r="E963" s="41"/>
      <c r="F963" s="41">
        <v>8500</v>
      </c>
      <c r="G963" s="19">
        <f t="shared" si="14"/>
        <v>-3940494</v>
      </c>
      <c r="H963" s="33" t="s">
        <v>21</v>
      </c>
      <c r="I963" s="26" t="s">
        <v>636</v>
      </c>
      <c r="J963" s="36" t="s">
        <v>1098</v>
      </c>
      <c r="K963" s="17" t="s">
        <v>377</v>
      </c>
      <c r="L963" s="26"/>
      <c r="M963" s="26">
        <v>953</v>
      </c>
    </row>
    <row r="964" spans="1:13" s="31" customFormat="1" ht="13.9" x14ac:dyDescent="0.25">
      <c r="A964" s="34">
        <v>42480</v>
      </c>
      <c r="B964" s="35" t="s">
        <v>76</v>
      </c>
      <c r="C964" s="31" t="s">
        <v>17</v>
      </c>
      <c r="D964" s="36" t="s">
        <v>20</v>
      </c>
      <c r="E964" s="41"/>
      <c r="F964" s="41">
        <v>5000</v>
      </c>
      <c r="G964" s="19">
        <f t="shared" si="14"/>
        <v>-3945494</v>
      </c>
      <c r="H964" s="33" t="s">
        <v>21</v>
      </c>
      <c r="I964" s="26" t="s">
        <v>711</v>
      </c>
      <c r="J964" s="36" t="s">
        <v>1098</v>
      </c>
      <c r="K964" s="17" t="s">
        <v>377</v>
      </c>
      <c r="L964" s="26"/>
      <c r="M964" s="26">
        <v>954</v>
      </c>
    </row>
    <row r="965" spans="1:13" s="31" customFormat="1" ht="13.9" x14ac:dyDescent="0.25">
      <c r="A965" s="34">
        <v>42480</v>
      </c>
      <c r="B965" s="35" t="s">
        <v>712</v>
      </c>
      <c r="C965" s="27" t="s">
        <v>36</v>
      </c>
      <c r="D965" s="28" t="s">
        <v>10</v>
      </c>
      <c r="E965" s="72"/>
      <c r="F965" s="41">
        <v>10000</v>
      </c>
      <c r="G965" s="19">
        <f t="shared" si="14"/>
        <v>-3955494</v>
      </c>
      <c r="H965" s="33" t="s">
        <v>21</v>
      </c>
      <c r="I965" s="26" t="s">
        <v>663</v>
      </c>
      <c r="J965" s="36" t="s">
        <v>1098</v>
      </c>
      <c r="K965" s="17" t="s">
        <v>377</v>
      </c>
      <c r="L965" s="26"/>
      <c r="M965" s="26">
        <v>955</v>
      </c>
    </row>
    <row r="966" spans="1:13" s="31" customFormat="1" ht="13.9" x14ac:dyDescent="0.25">
      <c r="A966" s="34">
        <v>42480</v>
      </c>
      <c r="B966" s="35" t="s">
        <v>676</v>
      </c>
      <c r="C966" s="35" t="s">
        <v>22</v>
      </c>
      <c r="D966" s="36" t="s">
        <v>20</v>
      </c>
      <c r="E966" s="41"/>
      <c r="F966" s="41">
        <v>1000</v>
      </c>
      <c r="G966" s="19">
        <f t="shared" si="14"/>
        <v>-3956494</v>
      </c>
      <c r="H966" s="33" t="s">
        <v>21</v>
      </c>
      <c r="I966" s="26" t="s">
        <v>666</v>
      </c>
      <c r="J966" s="36" t="s">
        <v>1098</v>
      </c>
      <c r="K966" s="17" t="s">
        <v>377</v>
      </c>
      <c r="L966" s="26"/>
      <c r="M966" s="26">
        <v>956</v>
      </c>
    </row>
    <row r="967" spans="1:13" s="31" customFormat="1" x14ac:dyDescent="0.3">
      <c r="A967" s="34">
        <v>42480</v>
      </c>
      <c r="B967" s="37" t="s">
        <v>713</v>
      </c>
      <c r="C967" s="28" t="s">
        <v>12</v>
      </c>
      <c r="D967" s="36" t="s">
        <v>20</v>
      </c>
      <c r="E967" s="38"/>
      <c r="F967" s="38">
        <v>1600</v>
      </c>
      <c r="G967" s="19">
        <f t="shared" si="14"/>
        <v>-3958094</v>
      </c>
      <c r="H967" s="37" t="s">
        <v>326</v>
      </c>
      <c r="I967" s="50" t="s">
        <v>531</v>
      </c>
      <c r="J967" s="36" t="s">
        <v>1098</v>
      </c>
      <c r="K967" s="17" t="s">
        <v>377</v>
      </c>
      <c r="L967" s="26"/>
      <c r="M967" s="26">
        <v>957</v>
      </c>
    </row>
    <row r="968" spans="1:13" s="31" customFormat="1" x14ac:dyDescent="0.3">
      <c r="A968" s="34">
        <v>42480</v>
      </c>
      <c r="B968" s="37" t="s">
        <v>317</v>
      </c>
      <c r="C968" s="37" t="s">
        <v>22</v>
      </c>
      <c r="D968" s="36" t="s">
        <v>20</v>
      </c>
      <c r="E968" s="38"/>
      <c r="F968" s="38">
        <v>1000</v>
      </c>
      <c r="G968" s="19">
        <f t="shared" si="14"/>
        <v>-3959094</v>
      </c>
      <c r="H968" s="37" t="s">
        <v>326</v>
      </c>
      <c r="I968" s="50" t="s">
        <v>531</v>
      </c>
      <c r="J968" s="36" t="s">
        <v>1098</v>
      </c>
      <c r="K968" s="17" t="s">
        <v>377</v>
      </c>
      <c r="L968" s="26"/>
      <c r="M968" s="26">
        <v>958</v>
      </c>
    </row>
    <row r="969" spans="1:13" s="31" customFormat="1" x14ac:dyDescent="0.3">
      <c r="A969" s="34">
        <v>42480</v>
      </c>
      <c r="B969" s="37" t="s">
        <v>714</v>
      </c>
      <c r="C969" s="37" t="s">
        <v>22</v>
      </c>
      <c r="D969" s="36" t="s">
        <v>20</v>
      </c>
      <c r="E969" s="38"/>
      <c r="F969" s="38">
        <v>1000</v>
      </c>
      <c r="G969" s="19">
        <f t="shared" si="14"/>
        <v>-3960094</v>
      </c>
      <c r="H969" s="37" t="s">
        <v>326</v>
      </c>
      <c r="I969" s="50" t="s">
        <v>531</v>
      </c>
      <c r="J969" s="36" t="s">
        <v>1098</v>
      </c>
      <c r="K969" s="17" t="s">
        <v>377</v>
      </c>
      <c r="L969" s="26"/>
      <c r="M969" s="31">
        <v>959</v>
      </c>
    </row>
    <row r="970" spans="1:13" s="31" customFormat="1" x14ac:dyDescent="0.3">
      <c r="A970" s="34">
        <v>42480</v>
      </c>
      <c r="B970" s="26" t="s">
        <v>2554</v>
      </c>
      <c r="C970" s="28" t="s">
        <v>12</v>
      </c>
      <c r="D970" s="36" t="s">
        <v>20</v>
      </c>
      <c r="E970" s="41"/>
      <c r="F970" s="41">
        <v>6000</v>
      </c>
      <c r="G970" s="19">
        <f t="shared" si="14"/>
        <v>-3966094</v>
      </c>
      <c r="H970" s="17" t="s">
        <v>3054</v>
      </c>
      <c r="I970" s="50" t="s">
        <v>531</v>
      </c>
      <c r="J970" s="36" t="s">
        <v>1098</v>
      </c>
      <c r="K970" s="17" t="s">
        <v>377</v>
      </c>
      <c r="L970" s="26"/>
      <c r="M970" s="31">
        <v>960</v>
      </c>
    </row>
    <row r="971" spans="1:13" s="31" customFormat="1" x14ac:dyDescent="0.3">
      <c r="A971" s="34">
        <v>42480</v>
      </c>
      <c r="B971" s="26" t="s">
        <v>715</v>
      </c>
      <c r="C971" s="31" t="s">
        <v>24</v>
      </c>
      <c r="D971" s="31" t="s">
        <v>10</v>
      </c>
      <c r="E971" s="26"/>
      <c r="F971" s="26">
        <v>11500</v>
      </c>
      <c r="G971" s="19">
        <f t="shared" si="14"/>
        <v>-3977594</v>
      </c>
      <c r="H971" s="17" t="s">
        <v>3054</v>
      </c>
      <c r="I971" s="50" t="s">
        <v>531</v>
      </c>
      <c r="J971" s="26" t="s">
        <v>3033</v>
      </c>
      <c r="K971" s="17" t="s">
        <v>377</v>
      </c>
      <c r="L971" s="26"/>
      <c r="M971" s="26">
        <v>961</v>
      </c>
    </row>
    <row r="972" spans="1:13" s="31" customFormat="1" x14ac:dyDescent="0.3">
      <c r="A972" s="34">
        <v>42480</v>
      </c>
      <c r="B972" s="26" t="s">
        <v>716</v>
      </c>
      <c r="C972" s="31" t="s">
        <v>24</v>
      </c>
      <c r="D972" s="31" t="s">
        <v>10</v>
      </c>
      <c r="E972" s="26"/>
      <c r="F972" s="26">
        <v>20000</v>
      </c>
      <c r="G972" s="19">
        <f t="shared" si="14"/>
        <v>-3997594</v>
      </c>
      <c r="H972" s="17" t="s">
        <v>3054</v>
      </c>
      <c r="I972" s="50" t="s">
        <v>531</v>
      </c>
      <c r="J972" s="26" t="s">
        <v>3033</v>
      </c>
      <c r="K972" s="17" t="s">
        <v>377</v>
      </c>
      <c r="L972" s="26"/>
      <c r="M972" s="26">
        <v>962</v>
      </c>
    </row>
    <row r="973" spans="1:13" s="31" customFormat="1" x14ac:dyDescent="0.3">
      <c r="A973" s="34">
        <v>42480</v>
      </c>
      <c r="B973" s="26" t="s">
        <v>317</v>
      </c>
      <c r="C973" s="26" t="s">
        <v>22</v>
      </c>
      <c r="D973" s="36" t="s">
        <v>20</v>
      </c>
      <c r="E973" s="41"/>
      <c r="F973" s="41">
        <v>3000</v>
      </c>
      <c r="G973" s="19">
        <f t="shared" ref="G973:G1036" si="15">+G972+E973-F973</f>
        <v>-4000594</v>
      </c>
      <c r="H973" s="17" t="s">
        <v>3054</v>
      </c>
      <c r="I973" s="50" t="s">
        <v>531</v>
      </c>
      <c r="J973" s="36" t="s">
        <v>1098</v>
      </c>
      <c r="K973" s="17" t="s">
        <v>377</v>
      </c>
      <c r="L973" s="26"/>
      <c r="M973" s="26">
        <v>963</v>
      </c>
    </row>
    <row r="974" spans="1:13" s="31" customFormat="1" x14ac:dyDescent="0.3">
      <c r="A974" s="34">
        <v>42480</v>
      </c>
      <c r="B974" s="26" t="s">
        <v>717</v>
      </c>
      <c r="C974" s="31" t="s">
        <v>24</v>
      </c>
      <c r="D974" s="31" t="s">
        <v>10</v>
      </c>
      <c r="E974" s="26"/>
      <c r="F974" s="26">
        <v>3600</v>
      </c>
      <c r="G974" s="19">
        <f t="shared" si="15"/>
        <v>-4004194</v>
      </c>
      <c r="H974" s="17" t="s">
        <v>3054</v>
      </c>
      <c r="I974" s="50" t="s">
        <v>531</v>
      </c>
      <c r="J974" s="26" t="s">
        <v>3033</v>
      </c>
      <c r="K974" s="17" t="s">
        <v>377</v>
      </c>
      <c r="L974" s="26"/>
      <c r="M974" s="26">
        <v>964</v>
      </c>
    </row>
    <row r="975" spans="1:13" s="31" customFormat="1" x14ac:dyDescent="0.3">
      <c r="A975" s="34">
        <v>42480</v>
      </c>
      <c r="B975" s="26" t="s">
        <v>718</v>
      </c>
      <c r="C975" s="28" t="s">
        <v>3032</v>
      </c>
      <c r="D975" s="31" t="s">
        <v>10</v>
      </c>
      <c r="E975" s="26"/>
      <c r="F975" s="26">
        <v>16000</v>
      </c>
      <c r="G975" s="19">
        <f t="shared" si="15"/>
        <v>-4020194</v>
      </c>
      <c r="H975" s="17" t="s">
        <v>3054</v>
      </c>
      <c r="I975" s="50" t="s">
        <v>531</v>
      </c>
      <c r="J975" s="26" t="s">
        <v>3033</v>
      </c>
      <c r="K975" s="17" t="s">
        <v>377</v>
      </c>
      <c r="L975" s="26"/>
      <c r="M975" s="26">
        <v>965</v>
      </c>
    </row>
    <row r="976" spans="1:13" s="31" customFormat="1" x14ac:dyDescent="0.3">
      <c r="A976" s="34">
        <v>42480</v>
      </c>
      <c r="B976" s="26" t="s">
        <v>719</v>
      </c>
      <c r="C976" s="31" t="s">
        <v>24</v>
      </c>
      <c r="D976" s="31" t="s">
        <v>10</v>
      </c>
      <c r="E976" s="26"/>
      <c r="F976" s="26">
        <v>17000</v>
      </c>
      <c r="G976" s="19">
        <f t="shared" si="15"/>
        <v>-4037194</v>
      </c>
      <c r="H976" s="17" t="s">
        <v>3054</v>
      </c>
      <c r="I976" s="50" t="s">
        <v>531</v>
      </c>
      <c r="J976" s="26" t="s">
        <v>3033</v>
      </c>
      <c r="K976" s="17" t="s">
        <v>377</v>
      </c>
      <c r="L976" s="26"/>
      <c r="M976" s="26">
        <v>966</v>
      </c>
    </row>
    <row r="977" spans="1:13" s="31" customFormat="1" x14ac:dyDescent="0.3">
      <c r="A977" s="34">
        <v>42480</v>
      </c>
      <c r="B977" s="26" t="s">
        <v>720</v>
      </c>
      <c r="C977" s="28" t="s">
        <v>3032</v>
      </c>
      <c r="D977" s="31" t="s">
        <v>10</v>
      </c>
      <c r="E977" s="26"/>
      <c r="F977" s="26">
        <v>30000</v>
      </c>
      <c r="G977" s="19">
        <f t="shared" si="15"/>
        <v>-4067194</v>
      </c>
      <c r="H977" s="17" t="s">
        <v>3054</v>
      </c>
      <c r="I977" s="50" t="s">
        <v>531</v>
      </c>
      <c r="J977" s="26" t="s">
        <v>3033</v>
      </c>
      <c r="K977" s="17" t="s">
        <v>377</v>
      </c>
      <c r="L977" s="26"/>
      <c r="M977" s="31">
        <v>967</v>
      </c>
    </row>
    <row r="978" spans="1:13" s="31" customFormat="1" x14ac:dyDescent="0.3">
      <c r="A978" s="34">
        <v>42480</v>
      </c>
      <c r="B978" s="26" t="s">
        <v>721</v>
      </c>
      <c r="C978" s="28" t="s">
        <v>12</v>
      </c>
      <c r="D978" s="36" t="s">
        <v>20</v>
      </c>
      <c r="E978" s="41"/>
      <c r="F978" s="41">
        <v>6000</v>
      </c>
      <c r="G978" s="19">
        <f t="shared" si="15"/>
        <v>-4073194</v>
      </c>
      <c r="H978" s="17" t="s">
        <v>3054</v>
      </c>
      <c r="I978" s="50" t="s">
        <v>531</v>
      </c>
      <c r="J978" s="36" t="s">
        <v>1098</v>
      </c>
      <c r="K978" s="17" t="s">
        <v>377</v>
      </c>
      <c r="L978" s="26"/>
      <c r="M978" s="31">
        <v>968</v>
      </c>
    </row>
    <row r="979" spans="1:13" s="31" customFormat="1" x14ac:dyDescent="0.3">
      <c r="A979" s="34">
        <v>42480</v>
      </c>
      <c r="B979" s="26" t="s">
        <v>722</v>
      </c>
      <c r="C979" s="31" t="s">
        <v>24</v>
      </c>
      <c r="D979" s="31" t="s">
        <v>10</v>
      </c>
      <c r="E979" s="26"/>
      <c r="F979" s="26">
        <v>11500</v>
      </c>
      <c r="G979" s="19">
        <f t="shared" si="15"/>
        <v>-4084694</v>
      </c>
      <c r="H979" s="17" t="s">
        <v>3054</v>
      </c>
      <c r="I979" s="50" t="s">
        <v>531</v>
      </c>
      <c r="J979" s="26" t="s">
        <v>3033</v>
      </c>
      <c r="K979" s="17" t="s">
        <v>377</v>
      </c>
      <c r="L979" s="26"/>
      <c r="M979" s="26">
        <v>969</v>
      </c>
    </row>
    <row r="980" spans="1:13" s="31" customFormat="1" x14ac:dyDescent="0.3">
      <c r="A980" s="34">
        <v>42480</v>
      </c>
      <c r="B980" s="26" t="s">
        <v>723</v>
      </c>
      <c r="C980" s="31" t="s">
        <v>24</v>
      </c>
      <c r="D980" s="31" t="s">
        <v>10</v>
      </c>
      <c r="E980" s="26"/>
      <c r="F980" s="26">
        <v>20000</v>
      </c>
      <c r="G980" s="19">
        <f t="shared" si="15"/>
        <v>-4104694</v>
      </c>
      <c r="H980" s="17" t="s">
        <v>3054</v>
      </c>
      <c r="I980" s="50" t="s">
        <v>531</v>
      </c>
      <c r="J980" s="26" t="s">
        <v>3033</v>
      </c>
      <c r="K980" s="17" t="s">
        <v>377</v>
      </c>
      <c r="L980" s="26"/>
      <c r="M980" s="26">
        <v>970</v>
      </c>
    </row>
    <row r="981" spans="1:13" s="31" customFormat="1" x14ac:dyDescent="0.3">
      <c r="A981" s="34">
        <v>42481</v>
      </c>
      <c r="B981" s="26" t="s">
        <v>317</v>
      </c>
      <c r="C981" s="26" t="s">
        <v>22</v>
      </c>
      <c r="D981" s="36" t="s">
        <v>20</v>
      </c>
      <c r="E981" s="41"/>
      <c r="F981" s="41">
        <v>2000</v>
      </c>
      <c r="G981" s="19">
        <f t="shared" si="15"/>
        <v>-4106694</v>
      </c>
      <c r="H981" s="17" t="s">
        <v>3054</v>
      </c>
      <c r="I981" s="50" t="s">
        <v>531</v>
      </c>
      <c r="J981" s="36" t="s">
        <v>1098</v>
      </c>
      <c r="K981" s="17" t="s">
        <v>377</v>
      </c>
      <c r="L981" s="26"/>
      <c r="M981" s="26">
        <v>971</v>
      </c>
    </row>
    <row r="982" spans="1:13" s="31" customFormat="1" x14ac:dyDescent="0.3">
      <c r="A982" s="34">
        <v>42481</v>
      </c>
      <c r="B982" s="26" t="s">
        <v>318</v>
      </c>
      <c r="C982" s="31" t="s">
        <v>35</v>
      </c>
      <c r="D982" s="36" t="s">
        <v>20</v>
      </c>
      <c r="E982" s="41"/>
      <c r="F982" s="41">
        <v>2000</v>
      </c>
      <c r="G982" s="19">
        <f t="shared" si="15"/>
        <v>-4108694</v>
      </c>
      <c r="H982" s="17" t="s">
        <v>3054</v>
      </c>
      <c r="I982" s="50" t="s">
        <v>531</v>
      </c>
      <c r="J982" s="36" t="s">
        <v>1098</v>
      </c>
      <c r="K982" s="17" t="s">
        <v>377</v>
      </c>
      <c r="L982" s="26"/>
      <c r="M982" s="26">
        <v>972</v>
      </c>
    </row>
    <row r="983" spans="1:13" s="31" customFormat="1" x14ac:dyDescent="0.3">
      <c r="A983" s="34">
        <v>42481</v>
      </c>
      <c r="B983" s="26" t="s">
        <v>724</v>
      </c>
      <c r="C983" s="28" t="s">
        <v>12</v>
      </c>
      <c r="D983" s="36" t="s">
        <v>20</v>
      </c>
      <c r="E983" s="41"/>
      <c r="F983" s="41">
        <v>2000</v>
      </c>
      <c r="G983" s="19">
        <f t="shared" si="15"/>
        <v>-4110694</v>
      </c>
      <c r="H983" s="17" t="s">
        <v>3054</v>
      </c>
      <c r="I983" s="50" t="s">
        <v>531</v>
      </c>
      <c r="J983" s="36" t="s">
        <v>1098</v>
      </c>
      <c r="K983" s="17" t="s">
        <v>377</v>
      </c>
      <c r="L983" s="26"/>
      <c r="M983" s="26">
        <v>973</v>
      </c>
    </row>
    <row r="984" spans="1:13" s="31" customFormat="1" x14ac:dyDescent="0.3">
      <c r="A984" s="34">
        <v>42481</v>
      </c>
      <c r="B984" s="26" t="s">
        <v>725</v>
      </c>
      <c r="C984" s="31" t="s">
        <v>24</v>
      </c>
      <c r="D984" s="31" t="s">
        <v>10</v>
      </c>
      <c r="E984" s="26"/>
      <c r="F984" s="26">
        <v>30500</v>
      </c>
      <c r="G984" s="19">
        <f t="shared" si="15"/>
        <v>-4141194</v>
      </c>
      <c r="H984" s="17" t="s">
        <v>3054</v>
      </c>
      <c r="I984" s="50" t="s">
        <v>531</v>
      </c>
      <c r="J984" s="26" t="s">
        <v>3033</v>
      </c>
      <c r="K984" s="17" t="s">
        <v>377</v>
      </c>
      <c r="L984" s="26"/>
      <c r="M984" s="26">
        <v>974</v>
      </c>
    </row>
    <row r="985" spans="1:13" s="31" customFormat="1" x14ac:dyDescent="0.3">
      <c r="A985" s="34">
        <v>42481</v>
      </c>
      <c r="B985" s="26" t="s">
        <v>726</v>
      </c>
      <c r="C985" s="28" t="s">
        <v>12</v>
      </c>
      <c r="D985" s="36" t="s">
        <v>20</v>
      </c>
      <c r="E985" s="41"/>
      <c r="F985" s="41">
        <v>8500</v>
      </c>
      <c r="G985" s="19">
        <f t="shared" si="15"/>
        <v>-4149694</v>
      </c>
      <c r="H985" s="37" t="s">
        <v>326</v>
      </c>
      <c r="I985" s="50" t="s">
        <v>531</v>
      </c>
      <c r="J985" s="36" t="s">
        <v>1098</v>
      </c>
      <c r="K985" s="17" t="s">
        <v>377</v>
      </c>
      <c r="L985" s="26"/>
      <c r="M985" s="31">
        <v>975</v>
      </c>
    </row>
    <row r="986" spans="1:13" s="31" customFormat="1" x14ac:dyDescent="0.3">
      <c r="A986" s="34">
        <v>42481</v>
      </c>
      <c r="B986" s="26" t="s">
        <v>727</v>
      </c>
      <c r="C986" s="26" t="s">
        <v>22</v>
      </c>
      <c r="D986" s="36" t="s">
        <v>20</v>
      </c>
      <c r="E986" s="41"/>
      <c r="F986" s="41">
        <v>1000</v>
      </c>
      <c r="G986" s="19">
        <f t="shared" si="15"/>
        <v>-4150694</v>
      </c>
      <c r="H986" s="37" t="s">
        <v>326</v>
      </c>
      <c r="I986" s="50" t="s">
        <v>531</v>
      </c>
      <c r="J986" s="36" t="s">
        <v>1098</v>
      </c>
      <c r="K986" s="17" t="s">
        <v>377</v>
      </c>
      <c r="L986" s="26"/>
      <c r="M986" s="31">
        <v>976</v>
      </c>
    </row>
    <row r="987" spans="1:13" s="31" customFormat="1" ht="13.9" x14ac:dyDescent="0.25">
      <c r="A987" s="34">
        <v>42481</v>
      </c>
      <c r="B987" s="35" t="s">
        <v>45</v>
      </c>
      <c r="C987" s="31" t="s">
        <v>17</v>
      </c>
      <c r="D987" s="36" t="s">
        <v>20</v>
      </c>
      <c r="E987" s="41"/>
      <c r="F987" s="41">
        <v>15000</v>
      </c>
      <c r="G987" s="19">
        <f t="shared" si="15"/>
        <v>-4165694</v>
      </c>
      <c r="H987" s="33" t="s">
        <v>21</v>
      </c>
      <c r="I987" s="26" t="s">
        <v>728</v>
      </c>
      <c r="J987" s="36" t="s">
        <v>1098</v>
      </c>
      <c r="K987" s="17" t="s">
        <v>377</v>
      </c>
      <c r="L987" s="26"/>
      <c r="M987" s="26">
        <v>977</v>
      </c>
    </row>
    <row r="988" spans="1:13" s="31" customFormat="1" ht="13.9" x14ac:dyDescent="0.25">
      <c r="A988" s="34">
        <v>42481</v>
      </c>
      <c r="B988" s="35" t="s">
        <v>76</v>
      </c>
      <c r="C988" s="31" t="s">
        <v>17</v>
      </c>
      <c r="D988" s="36" t="s">
        <v>20</v>
      </c>
      <c r="E988" s="41"/>
      <c r="F988" s="41">
        <v>5000</v>
      </c>
      <c r="G988" s="19">
        <f t="shared" si="15"/>
        <v>-4170694</v>
      </c>
      <c r="H988" s="33" t="s">
        <v>21</v>
      </c>
      <c r="I988" s="26" t="s">
        <v>711</v>
      </c>
      <c r="J988" s="36" t="s">
        <v>1098</v>
      </c>
      <c r="K988" s="17" t="s">
        <v>377</v>
      </c>
      <c r="L988" s="26"/>
      <c r="M988" s="26">
        <v>978</v>
      </c>
    </row>
    <row r="989" spans="1:13" s="31" customFormat="1" ht="13.9" x14ac:dyDescent="0.25">
      <c r="A989" s="34">
        <v>42481</v>
      </c>
      <c r="B989" s="35" t="s">
        <v>2555</v>
      </c>
      <c r="C989" s="28" t="s">
        <v>12</v>
      </c>
      <c r="D989" s="36" t="s">
        <v>20</v>
      </c>
      <c r="E989" s="41"/>
      <c r="F989" s="41">
        <v>3000</v>
      </c>
      <c r="G989" s="19">
        <f t="shared" si="15"/>
        <v>-4173694</v>
      </c>
      <c r="H989" s="33" t="s">
        <v>21</v>
      </c>
      <c r="I989" s="26" t="s">
        <v>636</v>
      </c>
      <c r="J989" s="36" t="s">
        <v>1098</v>
      </c>
      <c r="K989" s="17" t="s">
        <v>377</v>
      </c>
      <c r="L989" s="26"/>
      <c r="M989" s="26">
        <v>979</v>
      </c>
    </row>
    <row r="990" spans="1:13" s="31" customFormat="1" ht="13.9" x14ac:dyDescent="0.25">
      <c r="A990" s="34">
        <v>42481</v>
      </c>
      <c r="B990" s="35" t="s">
        <v>729</v>
      </c>
      <c r="C990" s="36" t="s">
        <v>1153</v>
      </c>
      <c r="D990" s="36" t="s">
        <v>20</v>
      </c>
      <c r="E990" s="41"/>
      <c r="F990" s="41">
        <v>5000</v>
      </c>
      <c r="G990" s="19">
        <f t="shared" si="15"/>
        <v>-4178694</v>
      </c>
      <c r="H990" s="33" t="s">
        <v>21</v>
      </c>
      <c r="I990" s="26" t="s">
        <v>730</v>
      </c>
      <c r="J990" s="36" t="s">
        <v>1098</v>
      </c>
      <c r="K990" s="17" t="s">
        <v>377</v>
      </c>
      <c r="L990" s="26"/>
      <c r="M990" s="26">
        <v>980</v>
      </c>
    </row>
    <row r="991" spans="1:13" s="31" customFormat="1" ht="13.9" x14ac:dyDescent="0.25">
      <c r="A991" s="34">
        <v>42481</v>
      </c>
      <c r="B991" s="26" t="s">
        <v>15</v>
      </c>
      <c r="C991" s="28" t="s">
        <v>16</v>
      </c>
      <c r="D991" s="28" t="s">
        <v>10</v>
      </c>
      <c r="E991" s="26"/>
      <c r="F991" s="41">
        <v>5800</v>
      </c>
      <c r="G991" s="19">
        <f t="shared" si="15"/>
        <v>-4184494</v>
      </c>
      <c r="H991" s="26" t="s">
        <v>14</v>
      </c>
      <c r="I991" s="26" t="s">
        <v>592</v>
      </c>
      <c r="J991" s="26" t="s">
        <v>3033</v>
      </c>
      <c r="K991" s="17" t="s">
        <v>377</v>
      </c>
      <c r="L991" s="26"/>
      <c r="M991" s="26">
        <v>981</v>
      </c>
    </row>
    <row r="992" spans="1:13" s="31" customFormat="1" ht="13.9" x14ac:dyDescent="0.25">
      <c r="A992" s="34">
        <v>42481</v>
      </c>
      <c r="B992" s="26" t="s">
        <v>15</v>
      </c>
      <c r="C992" s="28" t="s">
        <v>16</v>
      </c>
      <c r="D992" s="28" t="s">
        <v>10</v>
      </c>
      <c r="E992" s="26"/>
      <c r="F992" s="41">
        <v>3880</v>
      </c>
      <c r="G992" s="19">
        <f t="shared" si="15"/>
        <v>-4188374</v>
      </c>
      <c r="H992" s="26" t="s">
        <v>14</v>
      </c>
      <c r="I992" s="26" t="s">
        <v>592</v>
      </c>
      <c r="J992" s="26" t="s">
        <v>3033</v>
      </c>
      <c r="K992" s="17" t="s">
        <v>377</v>
      </c>
      <c r="L992" s="26"/>
      <c r="M992" s="26">
        <v>982</v>
      </c>
    </row>
    <row r="993" spans="1:13" s="31" customFormat="1" ht="15" customHeight="1" x14ac:dyDescent="0.3">
      <c r="A993" s="34">
        <v>42481</v>
      </c>
      <c r="B993" s="26" t="s">
        <v>731</v>
      </c>
      <c r="C993" s="27" t="s">
        <v>36</v>
      </c>
      <c r="D993" s="28" t="s">
        <v>10</v>
      </c>
      <c r="E993" s="41"/>
      <c r="F993" s="41">
        <v>50000</v>
      </c>
      <c r="G993" s="19">
        <f t="shared" si="15"/>
        <v>-4238374</v>
      </c>
      <c r="H993" s="36" t="s">
        <v>26</v>
      </c>
      <c r="I993" s="36" t="s">
        <v>732</v>
      </c>
      <c r="J993" s="26" t="s">
        <v>3033</v>
      </c>
      <c r="K993" s="17" t="s">
        <v>377</v>
      </c>
      <c r="L993" s="26"/>
      <c r="M993" s="31">
        <v>983</v>
      </c>
    </row>
    <row r="994" spans="1:13" s="31" customFormat="1" ht="15" customHeight="1" x14ac:dyDescent="0.3">
      <c r="A994" s="34">
        <v>42481</v>
      </c>
      <c r="B994" s="37" t="s">
        <v>733</v>
      </c>
      <c r="C994" s="37" t="s">
        <v>22</v>
      </c>
      <c r="D994" s="36" t="s">
        <v>13</v>
      </c>
      <c r="E994" s="38"/>
      <c r="F994" s="38">
        <v>2000</v>
      </c>
      <c r="G994" s="19">
        <f t="shared" si="15"/>
        <v>-4240374</v>
      </c>
      <c r="H994" s="37" t="s">
        <v>267</v>
      </c>
      <c r="I994" s="37" t="s">
        <v>229</v>
      </c>
      <c r="J994" s="26" t="s">
        <v>3033</v>
      </c>
      <c r="K994" s="17" t="s">
        <v>377</v>
      </c>
      <c r="L994" s="26"/>
      <c r="M994" s="31">
        <v>984</v>
      </c>
    </row>
    <row r="995" spans="1:13" s="31" customFormat="1" x14ac:dyDescent="0.3">
      <c r="A995" s="34">
        <v>42481</v>
      </c>
      <c r="B995" s="37" t="s">
        <v>734</v>
      </c>
      <c r="C995" s="28" t="s">
        <v>3032</v>
      </c>
      <c r="D995" s="31" t="s">
        <v>10</v>
      </c>
      <c r="E995" s="37"/>
      <c r="F995" s="37">
        <v>20000</v>
      </c>
      <c r="G995" s="19">
        <f t="shared" si="15"/>
        <v>-4260374</v>
      </c>
      <c r="H995" s="37" t="s">
        <v>267</v>
      </c>
      <c r="I995" s="37" t="s">
        <v>531</v>
      </c>
      <c r="J995" s="26" t="s">
        <v>3033</v>
      </c>
      <c r="K995" s="17" t="s">
        <v>377</v>
      </c>
      <c r="L995" s="26"/>
      <c r="M995" s="26">
        <v>985</v>
      </c>
    </row>
    <row r="996" spans="1:13" s="31" customFormat="1" x14ac:dyDescent="0.3">
      <c r="A996" s="34">
        <v>42481</v>
      </c>
      <c r="B996" s="26" t="s">
        <v>735</v>
      </c>
      <c r="C996" s="28" t="s">
        <v>12</v>
      </c>
      <c r="D996" s="31" t="s">
        <v>18</v>
      </c>
      <c r="E996" s="41"/>
      <c r="F996" s="41">
        <v>4000</v>
      </c>
      <c r="G996" s="19">
        <f t="shared" si="15"/>
        <v>-4264374</v>
      </c>
      <c r="H996" s="31" t="s">
        <v>23</v>
      </c>
      <c r="I996" s="26" t="s">
        <v>597</v>
      </c>
      <c r="J996" s="26" t="s">
        <v>3033</v>
      </c>
      <c r="K996" s="17" t="s">
        <v>377</v>
      </c>
      <c r="L996" s="26"/>
      <c r="M996" s="26">
        <v>986</v>
      </c>
    </row>
    <row r="997" spans="1:13" s="31" customFormat="1" x14ac:dyDescent="0.3">
      <c r="A997" s="34">
        <v>42481</v>
      </c>
      <c r="B997" s="26" t="s">
        <v>736</v>
      </c>
      <c r="C997" s="28" t="s">
        <v>12</v>
      </c>
      <c r="D997" s="31" t="s">
        <v>18</v>
      </c>
      <c r="E997" s="41"/>
      <c r="F997" s="41">
        <v>5000</v>
      </c>
      <c r="G997" s="19">
        <f t="shared" si="15"/>
        <v>-4269374</v>
      </c>
      <c r="H997" s="31" t="s">
        <v>23</v>
      </c>
      <c r="I997" s="26" t="s">
        <v>597</v>
      </c>
      <c r="J997" s="26" t="s">
        <v>3033</v>
      </c>
      <c r="K997" s="17" t="s">
        <v>377</v>
      </c>
      <c r="L997" s="26"/>
      <c r="M997" s="26">
        <v>987</v>
      </c>
    </row>
    <row r="998" spans="1:13" s="31" customFormat="1" x14ac:dyDescent="0.3">
      <c r="A998" s="34">
        <v>42481</v>
      </c>
      <c r="B998" s="26" t="s">
        <v>737</v>
      </c>
      <c r="C998" s="31" t="s">
        <v>38</v>
      </c>
      <c r="D998" s="31" t="s">
        <v>18</v>
      </c>
      <c r="E998" s="41"/>
      <c r="F998" s="41">
        <v>50000</v>
      </c>
      <c r="G998" s="19">
        <f t="shared" si="15"/>
        <v>-4319374</v>
      </c>
      <c r="H998" s="31" t="s">
        <v>23</v>
      </c>
      <c r="I998" s="26" t="s">
        <v>646</v>
      </c>
      <c r="J998" s="26" t="s">
        <v>3033</v>
      </c>
      <c r="K998" s="17" t="s">
        <v>377</v>
      </c>
      <c r="L998" s="26"/>
      <c r="M998" s="26">
        <v>988</v>
      </c>
    </row>
    <row r="999" spans="1:13" s="31" customFormat="1" x14ac:dyDescent="0.3">
      <c r="A999" s="34">
        <v>42481</v>
      </c>
      <c r="B999" s="26" t="s">
        <v>647</v>
      </c>
      <c r="C999" s="26" t="s">
        <v>22</v>
      </c>
      <c r="D999" s="31" t="s">
        <v>18</v>
      </c>
      <c r="E999" s="41"/>
      <c r="F999" s="41">
        <v>1000</v>
      </c>
      <c r="G999" s="19">
        <f t="shared" si="15"/>
        <v>-4320374</v>
      </c>
      <c r="H999" s="31" t="s">
        <v>23</v>
      </c>
      <c r="I999" s="26" t="s">
        <v>646</v>
      </c>
      <c r="J999" s="26" t="s">
        <v>3033</v>
      </c>
      <c r="K999" s="17" t="s">
        <v>377</v>
      </c>
      <c r="L999" s="26"/>
      <c r="M999" s="26">
        <v>989</v>
      </c>
    </row>
    <row r="1000" spans="1:13" s="31" customFormat="1" x14ac:dyDescent="0.3">
      <c r="A1000" s="34">
        <v>42481</v>
      </c>
      <c r="B1000" s="26" t="s">
        <v>702</v>
      </c>
      <c r="C1000" s="28" t="s">
        <v>12</v>
      </c>
      <c r="D1000" s="31" t="s">
        <v>18</v>
      </c>
      <c r="E1000" s="41"/>
      <c r="F1000" s="41">
        <v>10900</v>
      </c>
      <c r="G1000" s="19">
        <f t="shared" si="15"/>
        <v>-4331274</v>
      </c>
      <c r="H1000" s="31" t="s">
        <v>23</v>
      </c>
      <c r="I1000" s="26" t="s">
        <v>703</v>
      </c>
      <c r="J1000" s="26" t="s">
        <v>3033</v>
      </c>
      <c r="K1000" s="17" t="s">
        <v>377</v>
      </c>
      <c r="L1000" s="26"/>
      <c r="M1000" s="26">
        <v>990</v>
      </c>
    </row>
    <row r="1001" spans="1:13" s="31" customFormat="1" x14ac:dyDescent="0.3">
      <c r="A1001" s="34">
        <v>42482</v>
      </c>
      <c r="B1001" s="26" t="s">
        <v>738</v>
      </c>
      <c r="C1001" s="28" t="s">
        <v>12</v>
      </c>
      <c r="D1001" s="36" t="s">
        <v>20</v>
      </c>
      <c r="E1001" s="41"/>
      <c r="F1001" s="41">
        <v>2000</v>
      </c>
      <c r="G1001" s="19">
        <f t="shared" si="15"/>
        <v>-4333274</v>
      </c>
      <c r="H1001" s="17" t="s">
        <v>3054</v>
      </c>
      <c r="I1001" s="50" t="s">
        <v>531</v>
      </c>
      <c r="J1001" s="36" t="s">
        <v>1098</v>
      </c>
      <c r="K1001" s="17" t="s">
        <v>377</v>
      </c>
      <c r="L1001" s="26"/>
      <c r="M1001" s="31">
        <v>991</v>
      </c>
    </row>
    <row r="1002" spans="1:13" s="31" customFormat="1" x14ac:dyDescent="0.3">
      <c r="A1002" s="34">
        <v>42482</v>
      </c>
      <c r="B1002" s="26" t="s">
        <v>739</v>
      </c>
      <c r="C1002" s="28" t="s">
        <v>12</v>
      </c>
      <c r="D1002" s="36" t="s">
        <v>20</v>
      </c>
      <c r="E1002" s="41"/>
      <c r="F1002" s="41">
        <v>2000</v>
      </c>
      <c r="G1002" s="19">
        <f t="shared" si="15"/>
        <v>-4335274</v>
      </c>
      <c r="H1002" s="17" t="s">
        <v>3054</v>
      </c>
      <c r="I1002" s="50" t="s">
        <v>531</v>
      </c>
      <c r="J1002" s="36" t="s">
        <v>1098</v>
      </c>
      <c r="K1002" s="17" t="s">
        <v>377</v>
      </c>
      <c r="L1002" s="26"/>
      <c r="M1002" s="31">
        <v>992</v>
      </c>
    </row>
    <row r="1003" spans="1:13" s="31" customFormat="1" x14ac:dyDescent="0.3">
      <c r="A1003" s="34">
        <v>42482</v>
      </c>
      <c r="B1003" s="26" t="s">
        <v>317</v>
      </c>
      <c r="C1003" s="26" t="s">
        <v>22</v>
      </c>
      <c r="D1003" s="36" t="s">
        <v>20</v>
      </c>
      <c r="E1003" s="41"/>
      <c r="F1003" s="41">
        <v>2000</v>
      </c>
      <c r="G1003" s="19">
        <f t="shared" si="15"/>
        <v>-4337274</v>
      </c>
      <c r="H1003" s="17" t="s">
        <v>3054</v>
      </c>
      <c r="I1003" s="50" t="s">
        <v>531</v>
      </c>
      <c r="J1003" s="36" t="s">
        <v>1098</v>
      </c>
      <c r="K1003" s="17" t="s">
        <v>377</v>
      </c>
      <c r="L1003" s="26"/>
      <c r="M1003" s="26">
        <v>993</v>
      </c>
    </row>
    <row r="1004" spans="1:13" s="31" customFormat="1" x14ac:dyDescent="0.3">
      <c r="A1004" s="34">
        <v>42482</v>
      </c>
      <c r="B1004" s="26" t="s">
        <v>740</v>
      </c>
      <c r="C1004" s="27" t="s">
        <v>36</v>
      </c>
      <c r="D1004" s="28" t="s">
        <v>10</v>
      </c>
      <c r="E1004" s="26"/>
      <c r="F1004" s="41">
        <v>7000</v>
      </c>
      <c r="G1004" s="19">
        <f t="shared" si="15"/>
        <v>-4344274</v>
      </c>
      <c r="H1004" s="17" t="s">
        <v>3054</v>
      </c>
      <c r="I1004" s="50" t="s">
        <v>531</v>
      </c>
      <c r="J1004" s="26" t="s">
        <v>3033</v>
      </c>
      <c r="K1004" s="17" t="s">
        <v>377</v>
      </c>
      <c r="L1004" s="26"/>
      <c r="M1004" s="26">
        <v>994</v>
      </c>
    </row>
    <row r="1005" spans="1:13" s="31" customFormat="1" x14ac:dyDescent="0.3">
      <c r="A1005" s="34">
        <v>42482</v>
      </c>
      <c r="B1005" s="26" t="s">
        <v>741</v>
      </c>
      <c r="C1005" s="28" t="s">
        <v>12</v>
      </c>
      <c r="D1005" s="36" t="s">
        <v>20</v>
      </c>
      <c r="E1005" s="41"/>
      <c r="F1005" s="41">
        <v>4500</v>
      </c>
      <c r="G1005" s="19">
        <f t="shared" si="15"/>
        <v>-4348774</v>
      </c>
      <c r="H1005" s="37" t="s">
        <v>326</v>
      </c>
      <c r="I1005" s="50" t="s">
        <v>531</v>
      </c>
      <c r="J1005" s="36" t="s">
        <v>1098</v>
      </c>
      <c r="K1005" s="17" t="s">
        <v>377</v>
      </c>
      <c r="L1005" s="26"/>
      <c r="M1005" s="26">
        <v>995</v>
      </c>
    </row>
    <row r="1006" spans="1:13" s="31" customFormat="1" x14ac:dyDescent="0.3">
      <c r="A1006" s="34">
        <v>42482</v>
      </c>
      <c r="B1006" s="26" t="s">
        <v>647</v>
      </c>
      <c r="C1006" s="26" t="s">
        <v>22</v>
      </c>
      <c r="D1006" s="31" t="s">
        <v>18</v>
      </c>
      <c r="E1006" s="41"/>
      <c r="F1006" s="41">
        <v>1000</v>
      </c>
      <c r="G1006" s="19">
        <f t="shared" si="15"/>
        <v>-4349774</v>
      </c>
      <c r="H1006" s="31" t="s">
        <v>23</v>
      </c>
      <c r="I1006" s="26" t="s">
        <v>646</v>
      </c>
      <c r="J1006" s="26" t="s">
        <v>3033</v>
      </c>
      <c r="K1006" s="17" t="s">
        <v>377</v>
      </c>
      <c r="L1006" s="26"/>
      <c r="M1006" s="26">
        <v>996</v>
      </c>
    </row>
    <row r="1007" spans="1:13" s="31" customFormat="1" x14ac:dyDescent="0.3">
      <c r="A1007" s="34">
        <v>42482</v>
      </c>
      <c r="B1007" s="26" t="s">
        <v>742</v>
      </c>
      <c r="C1007" s="28" t="s">
        <v>12</v>
      </c>
      <c r="D1007" s="31" t="s">
        <v>18</v>
      </c>
      <c r="E1007" s="41"/>
      <c r="F1007" s="41">
        <v>2000</v>
      </c>
      <c r="G1007" s="19">
        <f t="shared" si="15"/>
        <v>-4351774</v>
      </c>
      <c r="H1007" s="31" t="s">
        <v>23</v>
      </c>
      <c r="I1007" s="26" t="s">
        <v>597</v>
      </c>
      <c r="J1007" s="26" t="s">
        <v>3033</v>
      </c>
      <c r="K1007" s="17" t="s">
        <v>377</v>
      </c>
      <c r="L1007" s="26"/>
      <c r="M1007" s="26">
        <v>997</v>
      </c>
    </row>
    <row r="1008" spans="1:13" s="31" customFormat="1" x14ac:dyDescent="0.3">
      <c r="A1008" s="34">
        <v>42482</v>
      </c>
      <c r="B1008" s="26" t="s">
        <v>39</v>
      </c>
      <c r="C1008" s="31" t="s">
        <v>17</v>
      </c>
      <c r="D1008" s="31" t="s">
        <v>18</v>
      </c>
      <c r="E1008" s="41"/>
      <c r="F1008" s="41">
        <v>30000</v>
      </c>
      <c r="G1008" s="19">
        <f t="shared" si="15"/>
        <v>-4381774</v>
      </c>
      <c r="H1008" s="31" t="s">
        <v>23</v>
      </c>
      <c r="I1008" s="26" t="s">
        <v>743</v>
      </c>
      <c r="J1008" s="26" t="s">
        <v>3033</v>
      </c>
      <c r="K1008" s="17" t="s">
        <v>377</v>
      </c>
      <c r="L1008" s="26"/>
      <c r="M1008" s="26">
        <v>998</v>
      </c>
    </row>
    <row r="1009" spans="1:13" s="31" customFormat="1" ht="15" customHeight="1" x14ac:dyDescent="0.3">
      <c r="A1009" s="34">
        <v>42482</v>
      </c>
      <c r="B1009" s="26" t="s">
        <v>28</v>
      </c>
      <c r="C1009" s="31" t="s">
        <v>17</v>
      </c>
      <c r="D1009" s="31" t="s">
        <v>18</v>
      </c>
      <c r="E1009" s="41"/>
      <c r="F1009" s="41">
        <v>15000</v>
      </c>
      <c r="G1009" s="19">
        <f t="shared" si="15"/>
        <v>-4396774</v>
      </c>
      <c r="H1009" s="31" t="s">
        <v>23</v>
      </c>
      <c r="I1009" s="26" t="s">
        <v>744</v>
      </c>
      <c r="J1009" s="26" t="s">
        <v>3033</v>
      </c>
      <c r="K1009" s="17" t="s">
        <v>377</v>
      </c>
      <c r="L1009" s="26"/>
      <c r="M1009" s="31">
        <v>999</v>
      </c>
    </row>
    <row r="1010" spans="1:13" s="31" customFormat="1" x14ac:dyDescent="0.3">
      <c r="A1010" s="34">
        <v>42482</v>
      </c>
      <c r="B1010" s="37" t="s">
        <v>745</v>
      </c>
      <c r="C1010" s="28" t="s">
        <v>12</v>
      </c>
      <c r="D1010" s="36" t="s">
        <v>13</v>
      </c>
      <c r="E1010" s="38"/>
      <c r="F1010" s="38">
        <v>1000</v>
      </c>
      <c r="G1010" s="19">
        <f t="shared" si="15"/>
        <v>-4397774</v>
      </c>
      <c r="H1010" s="37" t="s">
        <v>267</v>
      </c>
      <c r="I1010" s="50" t="s">
        <v>531</v>
      </c>
      <c r="J1010" s="26" t="s">
        <v>3033</v>
      </c>
      <c r="K1010" s="17" t="s">
        <v>377</v>
      </c>
      <c r="L1010" s="26"/>
      <c r="M1010" s="31">
        <v>1000</v>
      </c>
    </row>
    <row r="1011" spans="1:13" s="31" customFormat="1" ht="13.9" x14ac:dyDescent="0.25">
      <c r="A1011" s="34">
        <v>42482</v>
      </c>
      <c r="B1011" s="26" t="s">
        <v>746</v>
      </c>
      <c r="C1011" s="31" t="s">
        <v>24</v>
      </c>
      <c r="D1011" s="31" t="s">
        <v>10</v>
      </c>
      <c r="E1011" s="19"/>
      <c r="F1011" s="41">
        <v>14000</v>
      </c>
      <c r="G1011" s="19">
        <f t="shared" si="15"/>
        <v>-4411774</v>
      </c>
      <c r="H1011" s="36" t="s">
        <v>26</v>
      </c>
      <c r="I1011" s="36" t="s">
        <v>589</v>
      </c>
      <c r="J1011" s="26" t="s">
        <v>3033</v>
      </c>
      <c r="K1011" s="17" t="s">
        <v>377</v>
      </c>
      <c r="L1011" s="26"/>
      <c r="M1011" s="26">
        <v>1001</v>
      </c>
    </row>
    <row r="1012" spans="1:13" s="31" customFormat="1" ht="13.9" x14ac:dyDescent="0.25">
      <c r="A1012" s="34">
        <v>42482</v>
      </c>
      <c r="B1012" s="26" t="s">
        <v>747</v>
      </c>
      <c r="C1012" s="31" t="s">
        <v>24</v>
      </c>
      <c r="D1012" s="31" t="s">
        <v>10</v>
      </c>
      <c r="E1012" s="19"/>
      <c r="F1012" s="41">
        <v>20000</v>
      </c>
      <c r="G1012" s="19">
        <f t="shared" si="15"/>
        <v>-4431774</v>
      </c>
      <c r="H1012" s="36" t="s">
        <v>26</v>
      </c>
      <c r="I1012" s="36" t="s">
        <v>589</v>
      </c>
      <c r="J1012" s="26" t="s">
        <v>3033</v>
      </c>
      <c r="K1012" s="17" t="s">
        <v>377</v>
      </c>
      <c r="L1012" s="26"/>
      <c r="M1012" s="26">
        <v>1002</v>
      </c>
    </row>
    <row r="1013" spans="1:13" s="31" customFormat="1" x14ac:dyDescent="0.3">
      <c r="A1013" s="34">
        <v>42482</v>
      </c>
      <c r="B1013" s="26" t="s">
        <v>748</v>
      </c>
      <c r="C1013" s="31" t="s">
        <v>17</v>
      </c>
      <c r="D1013" s="28" t="s">
        <v>643</v>
      </c>
      <c r="E1013" s="19"/>
      <c r="F1013" s="41">
        <v>50000</v>
      </c>
      <c r="G1013" s="19">
        <f t="shared" si="15"/>
        <v>-4481774</v>
      </c>
      <c r="H1013" s="36" t="s">
        <v>26</v>
      </c>
      <c r="I1013" s="36" t="s">
        <v>749</v>
      </c>
      <c r="J1013" s="26" t="s">
        <v>3033</v>
      </c>
      <c r="K1013" s="17" t="s">
        <v>377</v>
      </c>
      <c r="L1013" s="26"/>
      <c r="M1013" s="26">
        <v>1003</v>
      </c>
    </row>
    <row r="1014" spans="1:13" s="31" customFormat="1" ht="13.9" x14ac:dyDescent="0.25">
      <c r="A1014" s="34">
        <v>42482</v>
      </c>
      <c r="B1014" s="35" t="s">
        <v>45</v>
      </c>
      <c r="C1014" s="31" t="s">
        <v>17</v>
      </c>
      <c r="D1014" s="36" t="s">
        <v>20</v>
      </c>
      <c r="E1014" s="41"/>
      <c r="F1014" s="41">
        <v>15000</v>
      </c>
      <c r="G1014" s="19">
        <f t="shared" si="15"/>
        <v>-4496774</v>
      </c>
      <c r="H1014" s="33" t="s">
        <v>21</v>
      </c>
      <c r="I1014" s="26" t="s">
        <v>728</v>
      </c>
      <c r="J1014" s="36" t="s">
        <v>1098</v>
      </c>
      <c r="K1014" s="17" t="s">
        <v>377</v>
      </c>
      <c r="L1014" s="26"/>
      <c r="M1014" s="26">
        <v>1004</v>
      </c>
    </row>
    <row r="1015" spans="1:13" s="31" customFormat="1" ht="13.9" x14ac:dyDescent="0.25">
      <c r="A1015" s="34">
        <v>42482</v>
      </c>
      <c r="B1015" s="35" t="s">
        <v>76</v>
      </c>
      <c r="C1015" s="31" t="s">
        <v>17</v>
      </c>
      <c r="D1015" s="36" t="s">
        <v>20</v>
      </c>
      <c r="E1015" s="41"/>
      <c r="F1015" s="41">
        <v>5000</v>
      </c>
      <c r="G1015" s="19">
        <f t="shared" si="15"/>
        <v>-4501774</v>
      </c>
      <c r="H1015" s="33" t="s">
        <v>21</v>
      </c>
      <c r="I1015" s="26" t="s">
        <v>711</v>
      </c>
      <c r="J1015" s="36" t="s">
        <v>1098</v>
      </c>
      <c r="K1015" s="17" t="s">
        <v>377</v>
      </c>
      <c r="L1015" s="26"/>
      <c r="M1015" s="26">
        <v>1005</v>
      </c>
    </row>
    <row r="1016" spans="1:13" s="31" customFormat="1" ht="13.9" x14ac:dyDescent="0.25">
      <c r="A1016" s="34">
        <v>42482</v>
      </c>
      <c r="B1016" s="35" t="s">
        <v>750</v>
      </c>
      <c r="C1016" s="28" t="s">
        <v>12</v>
      </c>
      <c r="D1016" s="36" t="s">
        <v>20</v>
      </c>
      <c r="E1016" s="41"/>
      <c r="F1016" s="41">
        <v>3000</v>
      </c>
      <c r="G1016" s="19">
        <f t="shared" si="15"/>
        <v>-4504774</v>
      </c>
      <c r="H1016" s="33" t="s">
        <v>21</v>
      </c>
      <c r="I1016" s="26" t="s">
        <v>636</v>
      </c>
      <c r="J1016" s="36" t="s">
        <v>1098</v>
      </c>
      <c r="K1016" s="17" t="s">
        <v>377</v>
      </c>
      <c r="L1016" s="26"/>
      <c r="M1016" s="26">
        <v>1006</v>
      </c>
    </row>
    <row r="1017" spans="1:13" s="31" customFormat="1" ht="13.9" x14ac:dyDescent="0.25">
      <c r="A1017" s="34">
        <v>42482</v>
      </c>
      <c r="B1017" s="35" t="s">
        <v>25</v>
      </c>
      <c r="C1017" s="28" t="s">
        <v>12</v>
      </c>
      <c r="D1017" s="36" t="s">
        <v>20</v>
      </c>
      <c r="E1017" s="41"/>
      <c r="F1017" s="41">
        <v>36800</v>
      </c>
      <c r="G1017" s="19">
        <f t="shared" si="15"/>
        <v>-4541574</v>
      </c>
      <c r="H1017" s="33" t="s">
        <v>21</v>
      </c>
      <c r="I1017" s="26" t="s">
        <v>696</v>
      </c>
      <c r="J1017" s="36" t="s">
        <v>1098</v>
      </c>
      <c r="K1017" s="17" t="s">
        <v>377</v>
      </c>
      <c r="L1017" s="26"/>
      <c r="M1017" s="31">
        <v>1007</v>
      </c>
    </row>
    <row r="1018" spans="1:13" s="31" customFormat="1" ht="13.9" x14ac:dyDescent="0.25">
      <c r="A1018" s="34">
        <v>42483</v>
      </c>
      <c r="B1018" s="35" t="s">
        <v>45</v>
      </c>
      <c r="C1018" s="31" t="s">
        <v>17</v>
      </c>
      <c r="D1018" s="36" t="s">
        <v>20</v>
      </c>
      <c r="E1018" s="41"/>
      <c r="F1018" s="41">
        <v>15000</v>
      </c>
      <c r="G1018" s="19">
        <f t="shared" si="15"/>
        <v>-4556574</v>
      </c>
      <c r="H1018" s="33" t="s">
        <v>21</v>
      </c>
      <c r="I1018" s="26" t="s">
        <v>728</v>
      </c>
      <c r="J1018" s="36" t="s">
        <v>1098</v>
      </c>
      <c r="K1018" s="17" t="s">
        <v>377</v>
      </c>
      <c r="L1018" s="26"/>
      <c r="M1018" s="31">
        <v>1008</v>
      </c>
    </row>
    <row r="1019" spans="1:13" s="31" customFormat="1" ht="13.9" x14ac:dyDescent="0.25">
      <c r="A1019" s="34">
        <v>42483</v>
      </c>
      <c r="B1019" s="35" t="s">
        <v>76</v>
      </c>
      <c r="C1019" s="31" t="s">
        <v>17</v>
      </c>
      <c r="D1019" s="36" t="s">
        <v>20</v>
      </c>
      <c r="E1019" s="41"/>
      <c r="F1019" s="41">
        <v>5000</v>
      </c>
      <c r="G1019" s="19">
        <f t="shared" si="15"/>
        <v>-4561574</v>
      </c>
      <c r="H1019" s="33" t="s">
        <v>21</v>
      </c>
      <c r="I1019" s="26" t="s">
        <v>711</v>
      </c>
      <c r="J1019" s="36" t="s">
        <v>1098</v>
      </c>
      <c r="K1019" s="17" t="s">
        <v>377</v>
      </c>
      <c r="L1019" s="26"/>
      <c r="M1019" s="26">
        <v>1009</v>
      </c>
    </row>
    <row r="1020" spans="1:13" s="31" customFormat="1" ht="13.9" x14ac:dyDescent="0.25">
      <c r="A1020" s="34">
        <v>42483</v>
      </c>
      <c r="B1020" s="35" t="s">
        <v>676</v>
      </c>
      <c r="C1020" s="35" t="s">
        <v>22</v>
      </c>
      <c r="D1020" s="36" t="s">
        <v>20</v>
      </c>
      <c r="E1020" s="41"/>
      <c r="F1020" s="41">
        <v>1000</v>
      </c>
      <c r="G1020" s="19">
        <f t="shared" si="15"/>
        <v>-4562574</v>
      </c>
      <c r="H1020" s="33" t="s">
        <v>21</v>
      </c>
      <c r="I1020" s="26" t="s">
        <v>666</v>
      </c>
      <c r="J1020" s="36" t="s">
        <v>1098</v>
      </c>
      <c r="K1020" s="17" t="s">
        <v>377</v>
      </c>
      <c r="L1020" s="26"/>
      <c r="M1020" s="26">
        <v>1010</v>
      </c>
    </row>
    <row r="1021" spans="1:13" s="31" customFormat="1" ht="15" customHeight="1" x14ac:dyDescent="0.25">
      <c r="A1021" s="34">
        <v>42483</v>
      </c>
      <c r="B1021" s="35" t="s">
        <v>751</v>
      </c>
      <c r="C1021" s="28" t="s">
        <v>12</v>
      </c>
      <c r="D1021" s="36" t="s">
        <v>20</v>
      </c>
      <c r="E1021" s="41"/>
      <c r="F1021" s="41">
        <v>3500</v>
      </c>
      <c r="G1021" s="19">
        <f t="shared" si="15"/>
        <v>-4566074</v>
      </c>
      <c r="H1021" s="33" t="s">
        <v>21</v>
      </c>
      <c r="I1021" s="26" t="s">
        <v>636</v>
      </c>
      <c r="J1021" s="36" t="s">
        <v>1098</v>
      </c>
      <c r="K1021" s="17" t="s">
        <v>377</v>
      </c>
      <c r="L1021" s="26"/>
      <c r="M1021" s="26">
        <v>1011</v>
      </c>
    </row>
    <row r="1022" spans="1:13" s="31" customFormat="1" x14ac:dyDescent="0.3">
      <c r="A1022" s="34">
        <v>42484</v>
      </c>
      <c r="B1022" s="37" t="s">
        <v>733</v>
      </c>
      <c r="C1022" s="37" t="s">
        <v>22</v>
      </c>
      <c r="D1022" s="36" t="s">
        <v>13</v>
      </c>
      <c r="E1022" s="37"/>
      <c r="F1022" s="37">
        <v>3000</v>
      </c>
      <c r="G1022" s="19">
        <f t="shared" si="15"/>
        <v>-4569074</v>
      </c>
      <c r="H1022" s="37" t="s">
        <v>267</v>
      </c>
      <c r="I1022" s="37" t="s">
        <v>229</v>
      </c>
      <c r="J1022" s="26" t="s">
        <v>3033</v>
      </c>
      <c r="K1022" s="17" t="s">
        <v>377</v>
      </c>
      <c r="L1022" s="26"/>
      <c r="M1022" s="26">
        <v>1012</v>
      </c>
    </row>
    <row r="1023" spans="1:13" s="31" customFormat="1" x14ac:dyDescent="0.3">
      <c r="A1023" s="34">
        <v>42485</v>
      </c>
      <c r="B1023" s="26" t="s">
        <v>752</v>
      </c>
      <c r="C1023" s="28" t="s">
        <v>12</v>
      </c>
      <c r="D1023" s="36" t="s">
        <v>20</v>
      </c>
      <c r="E1023" s="41"/>
      <c r="F1023" s="41">
        <v>2650</v>
      </c>
      <c r="G1023" s="19">
        <f t="shared" si="15"/>
        <v>-4571724</v>
      </c>
      <c r="H1023" s="37" t="s">
        <v>326</v>
      </c>
      <c r="I1023" s="50" t="s">
        <v>531</v>
      </c>
      <c r="J1023" s="36" t="s">
        <v>1098</v>
      </c>
      <c r="K1023" s="17" t="s">
        <v>377</v>
      </c>
      <c r="L1023" s="26"/>
      <c r="M1023" s="26">
        <v>1013</v>
      </c>
    </row>
    <row r="1024" spans="1:13" s="31" customFormat="1" x14ac:dyDescent="0.3">
      <c r="A1024" s="34">
        <v>42485</v>
      </c>
      <c r="B1024" s="26" t="s">
        <v>312</v>
      </c>
      <c r="C1024" s="26" t="s">
        <v>22</v>
      </c>
      <c r="D1024" s="36" t="s">
        <v>20</v>
      </c>
      <c r="E1024" s="41"/>
      <c r="F1024" s="41">
        <v>1000</v>
      </c>
      <c r="G1024" s="19">
        <f t="shared" si="15"/>
        <v>-4572724</v>
      </c>
      <c r="H1024" s="37" t="s">
        <v>326</v>
      </c>
      <c r="I1024" s="50" t="s">
        <v>531</v>
      </c>
      <c r="J1024" s="36" t="s">
        <v>1098</v>
      </c>
      <c r="K1024" s="17" t="s">
        <v>377</v>
      </c>
      <c r="L1024" s="26"/>
      <c r="M1024" s="26">
        <v>1014</v>
      </c>
    </row>
    <row r="1025" spans="1:13" s="31" customFormat="1" ht="15" customHeight="1" x14ac:dyDescent="0.3">
      <c r="A1025" s="34">
        <v>42485</v>
      </c>
      <c r="B1025" s="26" t="s">
        <v>753</v>
      </c>
      <c r="C1025" s="28" t="s">
        <v>12</v>
      </c>
      <c r="D1025" s="36" t="s">
        <v>20</v>
      </c>
      <c r="E1025" s="41"/>
      <c r="F1025" s="41">
        <v>4000</v>
      </c>
      <c r="G1025" s="19">
        <f t="shared" si="15"/>
        <v>-4576724</v>
      </c>
      <c r="H1025" s="37" t="s">
        <v>326</v>
      </c>
      <c r="I1025" s="50" t="s">
        <v>531</v>
      </c>
      <c r="J1025" s="36" t="s">
        <v>1098</v>
      </c>
      <c r="K1025" s="17" t="s">
        <v>377</v>
      </c>
      <c r="L1025" s="26"/>
      <c r="M1025" s="31">
        <v>1015</v>
      </c>
    </row>
    <row r="1026" spans="1:13" s="31" customFormat="1" ht="15" customHeight="1" x14ac:dyDescent="0.3">
      <c r="A1026" s="34">
        <v>42485</v>
      </c>
      <c r="B1026" s="37" t="s">
        <v>754</v>
      </c>
      <c r="C1026" s="28" t="s">
        <v>12</v>
      </c>
      <c r="D1026" s="36" t="s">
        <v>13</v>
      </c>
      <c r="E1026" s="38"/>
      <c r="F1026" s="38">
        <v>1000</v>
      </c>
      <c r="G1026" s="19">
        <f t="shared" si="15"/>
        <v>-4577724</v>
      </c>
      <c r="H1026" s="37" t="s">
        <v>267</v>
      </c>
      <c r="I1026" s="50" t="s">
        <v>531</v>
      </c>
      <c r="J1026" s="26" t="s">
        <v>3033</v>
      </c>
      <c r="K1026" s="17" t="s">
        <v>377</v>
      </c>
      <c r="L1026" s="26"/>
      <c r="M1026" s="31">
        <v>1016</v>
      </c>
    </row>
    <row r="1027" spans="1:13" s="31" customFormat="1" ht="15" customHeight="1" x14ac:dyDescent="0.3">
      <c r="A1027" s="34">
        <v>42485</v>
      </c>
      <c r="B1027" s="37" t="s">
        <v>755</v>
      </c>
      <c r="C1027" s="28" t="s">
        <v>12</v>
      </c>
      <c r="D1027" s="36" t="s">
        <v>13</v>
      </c>
      <c r="E1027" s="38"/>
      <c r="F1027" s="38">
        <v>1000</v>
      </c>
      <c r="G1027" s="19">
        <f t="shared" si="15"/>
        <v>-4578724</v>
      </c>
      <c r="H1027" s="37" t="s">
        <v>267</v>
      </c>
      <c r="I1027" s="50" t="s">
        <v>531</v>
      </c>
      <c r="J1027" s="26" t="s">
        <v>3033</v>
      </c>
      <c r="K1027" s="17" t="s">
        <v>377</v>
      </c>
      <c r="L1027" s="26"/>
      <c r="M1027" s="26">
        <v>1017</v>
      </c>
    </row>
    <row r="1028" spans="1:13" s="31" customFormat="1" ht="15" customHeight="1" x14ac:dyDescent="0.3">
      <c r="A1028" s="34">
        <v>42485</v>
      </c>
      <c r="B1028" s="37" t="s">
        <v>756</v>
      </c>
      <c r="C1028" s="28" t="s">
        <v>12</v>
      </c>
      <c r="D1028" s="36" t="s">
        <v>13</v>
      </c>
      <c r="E1028" s="38"/>
      <c r="F1028" s="38">
        <v>1000</v>
      </c>
      <c r="G1028" s="19">
        <f t="shared" si="15"/>
        <v>-4579724</v>
      </c>
      <c r="H1028" s="37" t="s">
        <v>267</v>
      </c>
      <c r="I1028" s="50" t="s">
        <v>531</v>
      </c>
      <c r="J1028" s="26" t="s">
        <v>3033</v>
      </c>
      <c r="K1028" s="17" t="s">
        <v>377</v>
      </c>
      <c r="L1028" s="26"/>
      <c r="M1028" s="26">
        <v>1018</v>
      </c>
    </row>
    <row r="1029" spans="1:13" s="30" customFormat="1" x14ac:dyDescent="0.3">
      <c r="A1029" s="34">
        <v>42485</v>
      </c>
      <c r="B1029" s="37" t="s">
        <v>682</v>
      </c>
      <c r="C1029" s="37" t="s">
        <v>22</v>
      </c>
      <c r="D1029" s="36" t="s">
        <v>13</v>
      </c>
      <c r="E1029" s="38"/>
      <c r="F1029" s="38">
        <v>1000</v>
      </c>
      <c r="G1029" s="19">
        <f t="shared" si="15"/>
        <v>-4580724</v>
      </c>
      <c r="H1029" s="37" t="s">
        <v>267</v>
      </c>
      <c r="I1029" s="37" t="s">
        <v>229</v>
      </c>
      <c r="J1029" s="26" t="s">
        <v>3033</v>
      </c>
      <c r="K1029" s="17" t="s">
        <v>377</v>
      </c>
      <c r="L1029" s="26"/>
      <c r="M1029" s="26">
        <v>1019</v>
      </c>
    </row>
    <row r="1030" spans="1:13" s="31" customFormat="1" ht="13.9" x14ac:dyDescent="0.25">
      <c r="A1030" s="34">
        <v>42485</v>
      </c>
      <c r="B1030" s="27" t="s">
        <v>587</v>
      </c>
      <c r="C1030" s="28" t="s">
        <v>12</v>
      </c>
      <c r="D1030" s="36" t="s">
        <v>13</v>
      </c>
      <c r="E1030" s="41"/>
      <c r="F1030" s="41">
        <v>3000</v>
      </c>
      <c r="G1030" s="19">
        <f t="shared" si="15"/>
        <v>-4583724</v>
      </c>
      <c r="H1030" s="27" t="s">
        <v>14</v>
      </c>
      <c r="I1030" s="36" t="s">
        <v>585</v>
      </c>
      <c r="J1030" s="26" t="s">
        <v>3033</v>
      </c>
      <c r="K1030" s="17" t="s">
        <v>377</v>
      </c>
      <c r="L1030" s="27"/>
      <c r="M1030" s="26">
        <v>1020</v>
      </c>
    </row>
    <row r="1031" spans="1:13" s="30" customFormat="1" ht="13.9" x14ac:dyDescent="0.25">
      <c r="A1031" s="34">
        <v>42485</v>
      </c>
      <c r="B1031" s="26" t="s">
        <v>757</v>
      </c>
      <c r="C1031" s="31" t="s">
        <v>24</v>
      </c>
      <c r="D1031" s="31" t="s">
        <v>10</v>
      </c>
      <c r="E1031" s="19"/>
      <c r="F1031" s="41">
        <v>20000</v>
      </c>
      <c r="G1031" s="19">
        <f t="shared" si="15"/>
        <v>-4603724</v>
      </c>
      <c r="H1031" s="36" t="s">
        <v>26</v>
      </c>
      <c r="I1031" s="36" t="s">
        <v>589</v>
      </c>
      <c r="J1031" s="26" t="s">
        <v>3033</v>
      </c>
      <c r="K1031" s="17" t="s">
        <v>377</v>
      </c>
      <c r="L1031" s="26"/>
      <c r="M1031" s="26">
        <v>1021</v>
      </c>
    </row>
    <row r="1032" spans="1:13" s="31" customFormat="1" x14ac:dyDescent="0.3">
      <c r="A1032" s="34">
        <v>42485</v>
      </c>
      <c r="B1032" s="27" t="s">
        <v>758</v>
      </c>
      <c r="C1032" s="28" t="s">
        <v>12</v>
      </c>
      <c r="D1032" s="36" t="s">
        <v>13</v>
      </c>
      <c r="E1032" s="41"/>
      <c r="F1032" s="41">
        <v>2000</v>
      </c>
      <c r="G1032" s="19">
        <f t="shared" si="15"/>
        <v>-4605724</v>
      </c>
      <c r="H1032" s="27" t="s">
        <v>14</v>
      </c>
      <c r="I1032" s="36" t="s">
        <v>585</v>
      </c>
      <c r="J1032" s="26" t="s">
        <v>3033</v>
      </c>
      <c r="K1032" s="17" t="s">
        <v>377</v>
      </c>
      <c r="L1032" s="27"/>
      <c r="M1032" s="26">
        <v>1022</v>
      </c>
    </row>
    <row r="1033" spans="1:13" s="31" customFormat="1" ht="13.9" x14ac:dyDescent="0.25">
      <c r="A1033" s="34">
        <v>42485</v>
      </c>
      <c r="B1033" s="35" t="s">
        <v>759</v>
      </c>
      <c r="C1033" s="28" t="s">
        <v>12</v>
      </c>
      <c r="D1033" s="36" t="s">
        <v>20</v>
      </c>
      <c r="E1033" s="41"/>
      <c r="F1033" s="41">
        <v>2000</v>
      </c>
      <c r="G1033" s="19">
        <f t="shared" si="15"/>
        <v>-4607724</v>
      </c>
      <c r="H1033" s="33" t="s">
        <v>21</v>
      </c>
      <c r="I1033" s="26" t="s">
        <v>636</v>
      </c>
      <c r="J1033" s="36" t="s">
        <v>1098</v>
      </c>
      <c r="K1033" s="17" t="s">
        <v>377</v>
      </c>
      <c r="L1033" s="26"/>
      <c r="M1033" s="31">
        <v>1023</v>
      </c>
    </row>
    <row r="1034" spans="1:13" s="31" customFormat="1" ht="13.9" x14ac:dyDescent="0.25">
      <c r="A1034" s="34">
        <v>42485</v>
      </c>
      <c r="B1034" s="35" t="s">
        <v>676</v>
      </c>
      <c r="C1034" s="35" t="s">
        <v>22</v>
      </c>
      <c r="D1034" s="36" t="s">
        <v>20</v>
      </c>
      <c r="E1034" s="41"/>
      <c r="F1034" s="41">
        <v>2000</v>
      </c>
      <c r="G1034" s="19">
        <f t="shared" si="15"/>
        <v>-4609724</v>
      </c>
      <c r="H1034" s="33" t="s">
        <v>21</v>
      </c>
      <c r="I1034" s="26" t="s">
        <v>666</v>
      </c>
      <c r="J1034" s="36" t="s">
        <v>1098</v>
      </c>
      <c r="K1034" s="17" t="s">
        <v>377</v>
      </c>
      <c r="L1034" s="26"/>
      <c r="M1034" s="31">
        <v>1024</v>
      </c>
    </row>
    <row r="1035" spans="1:13" s="31" customFormat="1" x14ac:dyDescent="0.3">
      <c r="A1035" s="34">
        <v>42485</v>
      </c>
      <c r="B1035" s="26" t="s">
        <v>760</v>
      </c>
      <c r="C1035" s="28" t="s">
        <v>12</v>
      </c>
      <c r="D1035" s="36" t="s">
        <v>20</v>
      </c>
      <c r="E1035" s="41"/>
      <c r="F1035" s="41">
        <v>1500</v>
      </c>
      <c r="G1035" s="19">
        <f t="shared" si="15"/>
        <v>-4611224</v>
      </c>
      <c r="H1035" s="17" t="s">
        <v>3054</v>
      </c>
      <c r="I1035" s="50" t="s">
        <v>531</v>
      </c>
      <c r="J1035" s="36" t="s">
        <v>1098</v>
      </c>
      <c r="K1035" s="17" t="s">
        <v>377</v>
      </c>
      <c r="L1035" s="26"/>
      <c r="M1035" s="26">
        <v>1025</v>
      </c>
    </row>
    <row r="1036" spans="1:13" s="31" customFormat="1" x14ac:dyDescent="0.3">
      <c r="A1036" s="34">
        <v>42485</v>
      </c>
      <c r="B1036" s="26" t="s">
        <v>317</v>
      </c>
      <c r="C1036" s="26" t="s">
        <v>22</v>
      </c>
      <c r="D1036" s="36" t="s">
        <v>20</v>
      </c>
      <c r="E1036" s="41"/>
      <c r="F1036" s="41">
        <v>1000</v>
      </c>
      <c r="G1036" s="19">
        <f t="shared" si="15"/>
        <v>-4612224</v>
      </c>
      <c r="H1036" s="17" t="s">
        <v>3054</v>
      </c>
      <c r="I1036" s="50" t="s">
        <v>531</v>
      </c>
      <c r="J1036" s="36" t="s">
        <v>1098</v>
      </c>
      <c r="K1036" s="17" t="s">
        <v>377</v>
      </c>
      <c r="L1036" s="26"/>
      <c r="M1036" s="26">
        <v>1026</v>
      </c>
    </row>
    <row r="1037" spans="1:13" s="31" customFormat="1" x14ac:dyDescent="0.3">
      <c r="A1037" s="34">
        <v>42485</v>
      </c>
      <c r="B1037" s="26" t="s">
        <v>761</v>
      </c>
      <c r="C1037" s="28" t="s">
        <v>12</v>
      </c>
      <c r="D1037" s="36" t="s">
        <v>20</v>
      </c>
      <c r="E1037" s="41"/>
      <c r="F1037" s="41">
        <v>1500</v>
      </c>
      <c r="G1037" s="19">
        <f t="shared" ref="G1037:G1100" si="16">+G1036+E1037-F1037</f>
        <v>-4613724</v>
      </c>
      <c r="H1037" s="17" t="s">
        <v>3054</v>
      </c>
      <c r="I1037" s="50" t="s">
        <v>531</v>
      </c>
      <c r="J1037" s="36" t="s">
        <v>1098</v>
      </c>
      <c r="K1037" s="17" t="s">
        <v>377</v>
      </c>
      <c r="L1037" s="26"/>
      <c r="M1037" s="26">
        <v>1027</v>
      </c>
    </row>
    <row r="1038" spans="1:13" s="31" customFormat="1" x14ac:dyDescent="0.3">
      <c r="A1038" s="34">
        <v>42485</v>
      </c>
      <c r="B1038" s="26" t="s">
        <v>317</v>
      </c>
      <c r="C1038" s="26" t="s">
        <v>22</v>
      </c>
      <c r="D1038" s="36" t="s">
        <v>20</v>
      </c>
      <c r="E1038" s="41"/>
      <c r="F1038" s="41">
        <v>1000</v>
      </c>
      <c r="G1038" s="19">
        <f t="shared" si="16"/>
        <v>-4614724</v>
      </c>
      <c r="H1038" s="17" t="s">
        <v>3054</v>
      </c>
      <c r="I1038" s="50" t="s">
        <v>531</v>
      </c>
      <c r="J1038" s="36" t="s">
        <v>1098</v>
      </c>
      <c r="K1038" s="17" t="s">
        <v>377</v>
      </c>
      <c r="L1038" s="26"/>
      <c r="M1038" s="26">
        <v>1028</v>
      </c>
    </row>
    <row r="1039" spans="1:13" s="31" customFormat="1" x14ac:dyDescent="0.3">
      <c r="A1039" s="34">
        <v>42486</v>
      </c>
      <c r="B1039" s="26" t="s">
        <v>762</v>
      </c>
      <c r="C1039" s="28" t="s">
        <v>12</v>
      </c>
      <c r="D1039" s="36" t="s">
        <v>20</v>
      </c>
      <c r="E1039" s="41"/>
      <c r="F1039" s="41">
        <v>2500</v>
      </c>
      <c r="G1039" s="19">
        <f t="shared" si="16"/>
        <v>-4617224</v>
      </c>
      <c r="H1039" s="17" t="s">
        <v>3054</v>
      </c>
      <c r="I1039" s="50" t="s">
        <v>531</v>
      </c>
      <c r="J1039" s="36" t="s">
        <v>1098</v>
      </c>
      <c r="K1039" s="17" t="s">
        <v>377</v>
      </c>
      <c r="L1039" s="26"/>
      <c r="M1039" s="26">
        <v>1029</v>
      </c>
    </row>
    <row r="1040" spans="1:13" s="31" customFormat="1" x14ac:dyDescent="0.3">
      <c r="A1040" s="34">
        <v>42486</v>
      </c>
      <c r="B1040" s="26" t="s">
        <v>763</v>
      </c>
      <c r="C1040" s="28" t="s">
        <v>12</v>
      </c>
      <c r="D1040" s="36" t="s">
        <v>20</v>
      </c>
      <c r="E1040" s="41"/>
      <c r="F1040" s="41">
        <v>10000</v>
      </c>
      <c r="G1040" s="19">
        <f t="shared" si="16"/>
        <v>-4627224</v>
      </c>
      <c r="H1040" s="17" t="s">
        <v>3054</v>
      </c>
      <c r="I1040" s="50" t="s">
        <v>531</v>
      </c>
      <c r="J1040" s="36" t="s">
        <v>1098</v>
      </c>
      <c r="K1040" s="17" t="s">
        <v>377</v>
      </c>
      <c r="L1040" s="26"/>
      <c r="M1040" s="26">
        <v>1030</v>
      </c>
    </row>
    <row r="1041" spans="1:13" s="31" customFormat="1" x14ac:dyDescent="0.3">
      <c r="A1041" s="34">
        <v>42486</v>
      </c>
      <c r="B1041" s="26" t="s">
        <v>317</v>
      </c>
      <c r="C1041" s="26" t="s">
        <v>22</v>
      </c>
      <c r="D1041" s="36" t="s">
        <v>20</v>
      </c>
      <c r="E1041" s="41"/>
      <c r="F1041" s="41">
        <v>2000</v>
      </c>
      <c r="G1041" s="19">
        <f t="shared" si="16"/>
        <v>-4629224</v>
      </c>
      <c r="H1041" s="17" t="s">
        <v>3054</v>
      </c>
      <c r="I1041" s="50" t="s">
        <v>531</v>
      </c>
      <c r="J1041" s="36" t="s">
        <v>1098</v>
      </c>
      <c r="K1041" s="17" t="s">
        <v>377</v>
      </c>
      <c r="L1041" s="26"/>
      <c r="M1041" s="31">
        <v>1031</v>
      </c>
    </row>
    <row r="1042" spans="1:13" s="31" customFormat="1" x14ac:dyDescent="0.3">
      <c r="A1042" s="34">
        <v>42486</v>
      </c>
      <c r="B1042" s="26" t="s">
        <v>764</v>
      </c>
      <c r="C1042" s="28" t="s">
        <v>12</v>
      </c>
      <c r="D1042" s="36" t="s">
        <v>20</v>
      </c>
      <c r="E1042" s="41"/>
      <c r="F1042" s="41">
        <v>1500</v>
      </c>
      <c r="G1042" s="19">
        <f t="shared" si="16"/>
        <v>-4630724</v>
      </c>
      <c r="H1042" s="17" t="s">
        <v>3054</v>
      </c>
      <c r="I1042" s="50" t="s">
        <v>531</v>
      </c>
      <c r="J1042" s="36" t="s">
        <v>1098</v>
      </c>
      <c r="K1042" s="17" t="s">
        <v>377</v>
      </c>
      <c r="L1042" s="26"/>
      <c r="M1042" s="31">
        <v>1032</v>
      </c>
    </row>
    <row r="1043" spans="1:13" s="31" customFormat="1" x14ac:dyDescent="0.3">
      <c r="A1043" s="34">
        <v>42486</v>
      </c>
      <c r="B1043" s="26" t="s">
        <v>318</v>
      </c>
      <c r="C1043" s="31" t="s">
        <v>17</v>
      </c>
      <c r="D1043" s="36" t="s">
        <v>20</v>
      </c>
      <c r="E1043" s="41"/>
      <c r="F1043" s="41">
        <v>5000</v>
      </c>
      <c r="G1043" s="19">
        <f t="shared" si="16"/>
        <v>-4635724</v>
      </c>
      <c r="H1043" s="17" t="s">
        <v>3054</v>
      </c>
      <c r="I1043" s="50" t="s">
        <v>531</v>
      </c>
      <c r="J1043" s="36" t="s">
        <v>1098</v>
      </c>
      <c r="K1043" s="17" t="s">
        <v>377</v>
      </c>
      <c r="L1043" s="26"/>
      <c r="M1043" s="26">
        <v>1033</v>
      </c>
    </row>
    <row r="1044" spans="1:13" s="31" customFormat="1" x14ac:dyDescent="0.3">
      <c r="A1044" s="34">
        <v>42486</v>
      </c>
      <c r="B1044" s="26" t="s">
        <v>765</v>
      </c>
      <c r="C1044" s="28" t="s">
        <v>12</v>
      </c>
      <c r="D1044" s="36" t="s">
        <v>20</v>
      </c>
      <c r="E1044" s="41"/>
      <c r="F1044" s="41">
        <v>1500</v>
      </c>
      <c r="G1044" s="19">
        <f t="shared" si="16"/>
        <v>-4637224</v>
      </c>
      <c r="H1044" s="17" t="s">
        <v>3054</v>
      </c>
      <c r="I1044" s="50" t="s">
        <v>531</v>
      </c>
      <c r="J1044" s="36" t="s">
        <v>1098</v>
      </c>
      <c r="K1044" s="17" t="s">
        <v>377</v>
      </c>
      <c r="L1044" s="26"/>
      <c r="M1044" s="26">
        <v>1034</v>
      </c>
    </row>
    <row r="1045" spans="1:13" s="31" customFormat="1" x14ac:dyDescent="0.3">
      <c r="A1045" s="34">
        <v>42486</v>
      </c>
      <c r="B1045" s="26" t="s">
        <v>766</v>
      </c>
      <c r="C1045" s="28" t="s">
        <v>12</v>
      </c>
      <c r="D1045" s="36" t="s">
        <v>20</v>
      </c>
      <c r="E1045" s="41"/>
      <c r="F1045" s="41">
        <v>1500</v>
      </c>
      <c r="G1045" s="19">
        <f t="shared" si="16"/>
        <v>-4638724</v>
      </c>
      <c r="H1045" s="17" t="s">
        <v>3054</v>
      </c>
      <c r="I1045" s="50" t="s">
        <v>531</v>
      </c>
      <c r="J1045" s="36" t="s">
        <v>1098</v>
      </c>
      <c r="K1045" s="17" t="s">
        <v>377</v>
      </c>
      <c r="L1045" s="26"/>
      <c r="M1045" s="26">
        <v>1035</v>
      </c>
    </row>
    <row r="1046" spans="1:13" s="31" customFormat="1" ht="13.9" x14ac:dyDescent="0.25">
      <c r="A1046" s="34">
        <v>42486</v>
      </c>
      <c r="B1046" s="35" t="s">
        <v>767</v>
      </c>
      <c r="C1046" s="28" t="s">
        <v>12</v>
      </c>
      <c r="D1046" s="36" t="s">
        <v>20</v>
      </c>
      <c r="E1046" s="41"/>
      <c r="F1046" s="41">
        <v>5300</v>
      </c>
      <c r="G1046" s="19">
        <f t="shared" si="16"/>
        <v>-4644024</v>
      </c>
      <c r="H1046" s="33" t="s">
        <v>21</v>
      </c>
      <c r="I1046" s="26" t="s">
        <v>636</v>
      </c>
      <c r="J1046" s="36" t="s">
        <v>1098</v>
      </c>
      <c r="K1046" s="17" t="s">
        <v>377</v>
      </c>
      <c r="L1046" s="26"/>
      <c r="M1046" s="26">
        <v>1036</v>
      </c>
    </row>
    <row r="1047" spans="1:13" s="31" customFormat="1" ht="13.9" x14ac:dyDescent="0.25">
      <c r="A1047" s="34">
        <v>42486</v>
      </c>
      <c r="B1047" s="26" t="s">
        <v>642</v>
      </c>
      <c r="C1047" s="31" t="s">
        <v>27</v>
      </c>
      <c r="D1047" s="36" t="s">
        <v>13</v>
      </c>
      <c r="E1047" s="19"/>
      <c r="F1047" s="41">
        <v>5000</v>
      </c>
      <c r="G1047" s="19">
        <f t="shared" si="16"/>
        <v>-4649024</v>
      </c>
      <c r="H1047" s="36" t="s">
        <v>26</v>
      </c>
      <c r="I1047" s="36" t="s">
        <v>589</v>
      </c>
      <c r="J1047" s="26" t="s">
        <v>3033</v>
      </c>
      <c r="K1047" s="17" t="s">
        <v>377</v>
      </c>
      <c r="L1047" s="26"/>
      <c r="M1047" s="26">
        <v>1037</v>
      </c>
    </row>
    <row r="1048" spans="1:13" s="31" customFormat="1" ht="13.9" x14ac:dyDescent="0.25">
      <c r="A1048" s="34">
        <v>42486</v>
      </c>
      <c r="B1048" s="26" t="s">
        <v>768</v>
      </c>
      <c r="C1048" s="31" t="s">
        <v>24</v>
      </c>
      <c r="D1048" s="31" t="s">
        <v>10</v>
      </c>
      <c r="E1048" s="19"/>
      <c r="F1048" s="41">
        <v>10000</v>
      </c>
      <c r="G1048" s="19">
        <f t="shared" si="16"/>
        <v>-4659024</v>
      </c>
      <c r="H1048" s="36" t="s">
        <v>26</v>
      </c>
      <c r="I1048" s="36" t="s">
        <v>589</v>
      </c>
      <c r="J1048" s="26" t="s">
        <v>3033</v>
      </c>
      <c r="K1048" s="17" t="s">
        <v>377</v>
      </c>
      <c r="L1048" s="26"/>
      <c r="M1048" s="26">
        <v>1038</v>
      </c>
    </row>
    <row r="1049" spans="1:13" s="31" customFormat="1" ht="13.9" x14ac:dyDescent="0.25">
      <c r="A1049" s="34">
        <v>42486</v>
      </c>
      <c r="B1049" s="26" t="s">
        <v>40</v>
      </c>
      <c r="C1049" s="31" t="s">
        <v>17</v>
      </c>
      <c r="D1049" s="28" t="s">
        <v>10</v>
      </c>
      <c r="E1049" s="26"/>
      <c r="F1049" s="41">
        <v>5000</v>
      </c>
      <c r="G1049" s="19">
        <f t="shared" si="16"/>
        <v>-4664024</v>
      </c>
      <c r="H1049" s="26" t="s">
        <v>14</v>
      </c>
      <c r="I1049" s="26" t="s">
        <v>134</v>
      </c>
      <c r="J1049" s="26" t="s">
        <v>3033</v>
      </c>
      <c r="K1049" s="17" t="s">
        <v>377</v>
      </c>
      <c r="L1049" s="26"/>
      <c r="M1049" s="31">
        <v>1039</v>
      </c>
    </row>
    <row r="1050" spans="1:13" s="31" customFormat="1" ht="15" customHeight="1" x14ac:dyDescent="0.3">
      <c r="A1050" s="34">
        <v>42486</v>
      </c>
      <c r="B1050" s="26" t="s">
        <v>748</v>
      </c>
      <c r="C1050" s="31" t="s">
        <v>17</v>
      </c>
      <c r="D1050" s="28" t="s">
        <v>643</v>
      </c>
      <c r="E1050" s="19"/>
      <c r="F1050" s="41">
        <v>50000</v>
      </c>
      <c r="G1050" s="19">
        <f t="shared" si="16"/>
        <v>-4714024</v>
      </c>
      <c r="H1050" s="36" t="s">
        <v>26</v>
      </c>
      <c r="I1050" s="36" t="s">
        <v>749</v>
      </c>
      <c r="J1050" s="26" t="s">
        <v>3033</v>
      </c>
      <c r="K1050" s="17" t="s">
        <v>377</v>
      </c>
      <c r="L1050" s="26"/>
      <c r="M1050" s="31">
        <v>1040</v>
      </c>
    </row>
    <row r="1051" spans="1:13" s="31" customFormat="1" ht="15" customHeight="1" x14ac:dyDescent="0.3">
      <c r="A1051" s="34">
        <v>42486</v>
      </c>
      <c r="B1051" s="37" t="s">
        <v>769</v>
      </c>
      <c r="C1051" s="28" t="s">
        <v>12</v>
      </c>
      <c r="D1051" s="36" t="s">
        <v>13</v>
      </c>
      <c r="E1051" s="38"/>
      <c r="F1051" s="38">
        <v>1000</v>
      </c>
      <c r="G1051" s="19">
        <f t="shared" si="16"/>
        <v>-4715024</v>
      </c>
      <c r="H1051" s="37" t="s">
        <v>267</v>
      </c>
      <c r="I1051" s="50" t="s">
        <v>531</v>
      </c>
      <c r="J1051" s="26" t="s">
        <v>3033</v>
      </c>
      <c r="K1051" s="17" t="s">
        <v>377</v>
      </c>
      <c r="L1051" s="26"/>
      <c r="M1051" s="26">
        <v>1041</v>
      </c>
    </row>
    <row r="1052" spans="1:13" s="31" customFormat="1" ht="15" customHeight="1" x14ac:dyDescent="0.3">
      <c r="A1052" s="34">
        <v>42486</v>
      </c>
      <c r="B1052" s="37" t="s">
        <v>770</v>
      </c>
      <c r="C1052" s="28" t="s">
        <v>12</v>
      </c>
      <c r="D1052" s="36" t="s">
        <v>13</v>
      </c>
      <c r="E1052" s="38"/>
      <c r="F1052" s="38">
        <v>1000</v>
      </c>
      <c r="G1052" s="19">
        <f t="shared" si="16"/>
        <v>-4716024</v>
      </c>
      <c r="H1052" s="37" t="s">
        <v>267</v>
      </c>
      <c r="I1052" s="50" t="s">
        <v>531</v>
      </c>
      <c r="J1052" s="26" t="s">
        <v>3033</v>
      </c>
      <c r="K1052" s="17" t="s">
        <v>377</v>
      </c>
      <c r="L1052" s="26"/>
      <c r="M1052" s="26">
        <v>1042</v>
      </c>
    </row>
    <row r="1053" spans="1:13" s="31" customFormat="1" ht="15" customHeight="1" x14ac:dyDescent="0.3">
      <c r="A1053" s="34">
        <v>42486</v>
      </c>
      <c r="B1053" s="37" t="s">
        <v>771</v>
      </c>
      <c r="C1053" s="28" t="s">
        <v>12</v>
      </c>
      <c r="D1053" s="36" t="s">
        <v>13</v>
      </c>
      <c r="E1053" s="38"/>
      <c r="F1053" s="38">
        <v>1000</v>
      </c>
      <c r="G1053" s="19">
        <f t="shared" si="16"/>
        <v>-4717024</v>
      </c>
      <c r="H1053" s="37" t="s">
        <v>267</v>
      </c>
      <c r="I1053" s="50" t="s">
        <v>531</v>
      </c>
      <c r="J1053" s="26" t="s">
        <v>3033</v>
      </c>
      <c r="K1053" s="17" t="s">
        <v>377</v>
      </c>
      <c r="L1053" s="26"/>
      <c r="M1053" s="26">
        <v>1043</v>
      </c>
    </row>
    <row r="1054" spans="1:13" s="31" customFormat="1" ht="15" customHeight="1" x14ac:dyDescent="0.25">
      <c r="A1054" s="34">
        <v>42486</v>
      </c>
      <c r="B1054" s="37" t="s">
        <v>772</v>
      </c>
      <c r="C1054" s="37" t="s">
        <v>22</v>
      </c>
      <c r="D1054" s="36" t="s">
        <v>13</v>
      </c>
      <c r="E1054" s="37"/>
      <c r="F1054" s="37">
        <v>5000</v>
      </c>
      <c r="G1054" s="19">
        <f t="shared" si="16"/>
        <v>-4722024</v>
      </c>
      <c r="H1054" s="37" t="s">
        <v>267</v>
      </c>
      <c r="I1054" s="37" t="s">
        <v>229</v>
      </c>
      <c r="J1054" s="26" t="s">
        <v>3033</v>
      </c>
      <c r="K1054" s="17" t="s">
        <v>377</v>
      </c>
      <c r="L1054" s="26"/>
      <c r="M1054" s="26">
        <v>1044</v>
      </c>
    </row>
    <row r="1055" spans="1:13" s="31" customFormat="1" ht="15" customHeight="1" x14ac:dyDescent="0.3">
      <c r="A1055" s="34">
        <v>42487</v>
      </c>
      <c r="B1055" s="37" t="s">
        <v>773</v>
      </c>
      <c r="C1055" s="28" t="s">
        <v>12</v>
      </c>
      <c r="D1055" s="36" t="s">
        <v>13</v>
      </c>
      <c r="E1055" s="38"/>
      <c r="F1055" s="38">
        <v>1000</v>
      </c>
      <c r="G1055" s="19">
        <f t="shared" si="16"/>
        <v>-4723024</v>
      </c>
      <c r="H1055" s="37" t="s">
        <v>267</v>
      </c>
      <c r="I1055" s="37" t="s">
        <v>774</v>
      </c>
      <c r="J1055" s="26" t="s">
        <v>3033</v>
      </c>
      <c r="K1055" s="17" t="s">
        <v>377</v>
      </c>
      <c r="L1055" s="26"/>
      <c r="M1055" s="26">
        <v>1045</v>
      </c>
    </row>
    <row r="1056" spans="1:13" s="31" customFormat="1" ht="15" customHeight="1" x14ac:dyDescent="0.3">
      <c r="A1056" s="34">
        <v>42487</v>
      </c>
      <c r="B1056" s="37" t="s">
        <v>775</v>
      </c>
      <c r="C1056" s="28" t="s">
        <v>12</v>
      </c>
      <c r="D1056" s="36" t="s">
        <v>13</v>
      </c>
      <c r="E1056" s="38"/>
      <c r="F1056" s="38">
        <v>1000</v>
      </c>
      <c r="G1056" s="19">
        <f t="shared" si="16"/>
        <v>-4724024</v>
      </c>
      <c r="H1056" s="37" t="s">
        <v>267</v>
      </c>
      <c r="I1056" s="37" t="s">
        <v>774</v>
      </c>
      <c r="J1056" s="26" t="s">
        <v>3033</v>
      </c>
      <c r="K1056" s="17" t="s">
        <v>377</v>
      </c>
      <c r="L1056" s="26"/>
      <c r="M1056" s="26">
        <v>1046</v>
      </c>
    </row>
    <row r="1057" spans="1:13" s="30" customFormat="1" x14ac:dyDescent="0.3">
      <c r="A1057" s="34">
        <v>42487</v>
      </c>
      <c r="B1057" s="37" t="s">
        <v>756</v>
      </c>
      <c r="C1057" s="28" t="s">
        <v>12</v>
      </c>
      <c r="D1057" s="36" t="s">
        <v>13</v>
      </c>
      <c r="E1057" s="38"/>
      <c r="F1057" s="38">
        <v>1000</v>
      </c>
      <c r="G1057" s="19">
        <f t="shared" si="16"/>
        <v>-4725024</v>
      </c>
      <c r="H1057" s="37" t="s">
        <v>267</v>
      </c>
      <c r="I1057" s="37" t="s">
        <v>774</v>
      </c>
      <c r="J1057" s="26" t="s">
        <v>3033</v>
      </c>
      <c r="K1057" s="17" t="s">
        <v>377</v>
      </c>
      <c r="L1057" s="26"/>
      <c r="M1057" s="31">
        <v>1047</v>
      </c>
    </row>
    <row r="1058" spans="1:13" s="31" customFormat="1" ht="13.9" x14ac:dyDescent="0.25">
      <c r="A1058" s="34">
        <v>42487</v>
      </c>
      <c r="B1058" s="27" t="s">
        <v>491</v>
      </c>
      <c r="C1058" s="28" t="s">
        <v>12</v>
      </c>
      <c r="D1058" s="36" t="s">
        <v>13</v>
      </c>
      <c r="E1058" s="41"/>
      <c r="F1058" s="41">
        <v>2000</v>
      </c>
      <c r="G1058" s="19">
        <f t="shared" si="16"/>
        <v>-4727024</v>
      </c>
      <c r="H1058" s="27" t="s">
        <v>14</v>
      </c>
      <c r="I1058" s="36" t="s">
        <v>585</v>
      </c>
      <c r="J1058" s="26" t="s">
        <v>3033</v>
      </c>
      <c r="K1058" s="17" t="s">
        <v>377</v>
      </c>
      <c r="L1058" s="27"/>
      <c r="M1058" s="31">
        <v>1048</v>
      </c>
    </row>
    <row r="1059" spans="1:13" s="31" customFormat="1" ht="13.9" x14ac:dyDescent="0.25">
      <c r="A1059" s="34">
        <v>42487</v>
      </c>
      <c r="B1059" s="26" t="s">
        <v>15</v>
      </c>
      <c r="C1059" s="28" t="s">
        <v>16</v>
      </c>
      <c r="D1059" s="28" t="s">
        <v>10</v>
      </c>
      <c r="E1059" s="26"/>
      <c r="F1059" s="41">
        <v>2600</v>
      </c>
      <c r="G1059" s="19">
        <f t="shared" si="16"/>
        <v>-4729624</v>
      </c>
      <c r="H1059" s="26" t="s">
        <v>14</v>
      </c>
      <c r="I1059" s="26" t="s">
        <v>592</v>
      </c>
      <c r="J1059" s="26" t="s">
        <v>3033</v>
      </c>
      <c r="K1059" s="17" t="s">
        <v>377</v>
      </c>
      <c r="L1059" s="26"/>
      <c r="M1059" s="26">
        <v>1049</v>
      </c>
    </row>
    <row r="1060" spans="1:13" s="31" customFormat="1" ht="13.9" x14ac:dyDescent="0.25">
      <c r="A1060" s="34">
        <v>42487</v>
      </c>
      <c r="B1060" s="26" t="s">
        <v>642</v>
      </c>
      <c r="C1060" s="31" t="s">
        <v>27</v>
      </c>
      <c r="D1060" s="28" t="s">
        <v>643</v>
      </c>
      <c r="E1060" s="19"/>
      <c r="F1060" s="41">
        <v>10000</v>
      </c>
      <c r="G1060" s="19">
        <f t="shared" si="16"/>
        <v>-4739624</v>
      </c>
      <c r="H1060" s="36" t="s">
        <v>26</v>
      </c>
      <c r="I1060" s="36" t="s">
        <v>589</v>
      </c>
      <c r="J1060" s="26" t="s">
        <v>3033</v>
      </c>
      <c r="K1060" s="17" t="s">
        <v>377</v>
      </c>
      <c r="L1060" s="26"/>
      <c r="M1060" s="26">
        <v>1050</v>
      </c>
    </row>
    <row r="1061" spans="1:13" s="30" customFormat="1" ht="13.9" x14ac:dyDescent="0.25">
      <c r="A1061" s="34">
        <v>42487</v>
      </c>
      <c r="B1061" s="26" t="s">
        <v>382</v>
      </c>
      <c r="C1061" s="26" t="s">
        <v>22</v>
      </c>
      <c r="D1061" s="28" t="s">
        <v>10</v>
      </c>
      <c r="E1061" s="41"/>
      <c r="F1061" s="41">
        <v>20000</v>
      </c>
      <c r="G1061" s="19">
        <f t="shared" si="16"/>
        <v>-4759624</v>
      </c>
      <c r="H1061" s="41" t="s">
        <v>26</v>
      </c>
      <c r="I1061" s="26" t="s">
        <v>624</v>
      </c>
      <c r="J1061" s="26" t="s">
        <v>3033</v>
      </c>
      <c r="K1061" s="17" t="s">
        <v>377</v>
      </c>
      <c r="L1061" s="26"/>
      <c r="M1061" s="26">
        <v>1051</v>
      </c>
    </row>
    <row r="1062" spans="1:13" s="30" customFormat="1" ht="13.9" x14ac:dyDescent="0.25">
      <c r="A1062" s="34">
        <v>42487</v>
      </c>
      <c r="B1062" s="27" t="s">
        <v>587</v>
      </c>
      <c r="C1062" s="28" t="s">
        <v>12</v>
      </c>
      <c r="D1062" s="36" t="s">
        <v>13</v>
      </c>
      <c r="E1062" s="41"/>
      <c r="F1062" s="41">
        <v>3000</v>
      </c>
      <c r="G1062" s="19">
        <f t="shared" si="16"/>
        <v>-4762624</v>
      </c>
      <c r="H1062" s="27" t="s">
        <v>14</v>
      </c>
      <c r="I1062" s="36" t="s">
        <v>585</v>
      </c>
      <c r="J1062" s="26" t="s">
        <v>3033</v>
      </c>
      <c r="K1062" s="17" t="s">
        <v>377</v>
      </c>
      <c r="L1062" s="27"/>
      <c r="M1062" s="26">
        <v>1052</v>
      </c>
    </row>
    <row r="1063" spans="1:13" s="31" customFormat="1" ht="13.9" x14ac:dyDescent="0.25">
      <c r="A1063" s="34">
        <v>42487</v>
      </c>
      <c r="B1063" s="27" t="s">
        <v>776</v>
      </c>
      <c r="C1063" s="28" t="s">
        <v>12</v>
      </c>
      <c r="D1063" s="36" t="s">
        <v>13</v>
      </c>
      <c r="E1063" s="41"/>
      <c r="F1063" s="41">
        <v>2000</v>
      </c>
      <c r="G1063" s="19">
        <f t="shared" si="16"/>
        <v>-4764624</v>
      </c>
      <c r="H1063" s="27" t="s">
        <v>14</v>
      </c>
      <c r="I1063" s="36" t="s">
        <v>585</v>
      </c>
      <c r="J1063" s="26" t="s">
        <v>3033</v>
      </c>
      <c r="K1063" s="17" t="s">
        <v>377</v>
      </c>
      <c r="L1063" s="27"/>
      <c r="M1063" s="26">
        <v>1053</v>
      </c>
    </row>
    <row r="1064" spans="1:13" s="31" customFormat="1" ht="13.9" x14ac:dyDescent="0.25">
      <c r="A1064" s="34">
        <v>42487</v>
      </c>
      <c r="B1064" s="35" t="s">
        <v>777</v>
      </c>
      <c r="C1064" s="28" t="s">
        <v>12</v>
      </c>
      <c r="D1064" s="36" t="s">
        <v>20</v>
      </c>
      <c r="E1064" s="41"/>
      <c r="F1064" s="41">
        <v>5000</v>
      </c>
      <c r="G1064" s="19">
        <f t="shared" si="16"/>
        <v>-4769624</v>
      </c>
      <c r="H1064" s="33" t="s">
        <v>21</v>
      </c>
      <c r="I1064" s="26" t="s">
        <v>636</v>
      </c>
      <c r="J1064" s="36" t="s">
        <v>1098</v>
      </c>
      <c r="K1064" s="17" t="s">
        <v>377</v>
      </c>
      <c r="L1064" s="26"/>
      <c r="M1064" s="26">
        <v>1054</v>
      </c>
    </row>
    <row r="1065" spans="1:13" s="31" customFormat="1" ht="13.9" x14ac:dyDescent="0.25">
      <c r="A1065" s="34">
        <v>42487</v>
      </c>
      <c r="B1065" s="35" t="s">
        <v>676</v>
      </c>
      <c r="C1065" s="35" t="s">
        <v>22</v>
      </c>
      <c r="D1065" s="36" t="s">
        <v>20</v>
      </c>
      <c r="E1065" s="41"/>
      <c r="F1065" s="41">
        <v>1000</v>
      </c>
      <c r="G1065" s="19">
        <f t="shared" si="16"/>
        <v>-4770624</v>
      </c>
      <c r="H1065" s="33" t="s">
        <v>21</v>
      </c>
      <c r="I1065" s="26" t="s">
        <v>666</v>
      </c>
      <c r="J1065" s="36" t="s">
        <v>1098</v>
      </c>
      <c r="K1065" s="17" t="s">
        <v>377</v>
      </c>
      <c r="L1065" s="26"/>
      <c r="M1065" s="31">
        <v>1055</v>
      </c>
    </row>
    <row r="1066" spans="1:13" s="31" customFormat="1" x14ac:dyDescent="0.3">
      <c r="A1066" s="34">
        <v>42487</v>
      </c>
      <c r="B1066" s="26" t="s">
        <v>778</v>
      </c>
      <c r="C1066" s="28" t="s">
        <v>12</v>
      </c>
      <c r="D1066" s="36" t="s">
        <v>20</v>
      </c>
      <c r="E1066" s="41"/>
      <c r="F1066" s="41">
        <v>4000</v>
      </c>
      <c r="G1066" s="19">
        <f t="shared" si="16"/>
        <v>-4774624</v>
      </c>
      <c r="H1066" s="26" t="s">
        <v>326</v>
      </c>
      <c r="I1066" s="50" t="s">
        <v>531</v>
      </c>
      <c r="J1066" s="36" t="s">
        <v>1098</v>
      </c>
      <c r="K1066" s="17" t="s">
        <v>377</v>
      </c>
      <c r="L1066" s="26"/>
      <c r="M1066" s="31">
        <v>1056</v>
      </c>
    </row>
    <row r="1067" spans="1:13" s="31" customFormat="1" x14ac:dyDescent="0.3">
      <c r="A1067" s="34">
        <v>42487</v>
      </c>
      <c r="B1067" s="26" t="s">
        <v>779</v>
      </c>
      <c r="C1067" s="28" t="s">
        <v>12</v>
      </c>
      <c r="D1067" s="36" t="s">
        <v>20</v>
      </c>
      <c r="E1067" s="41"/>
      <c r="F1067" s="41">
        <v>5000</v>
      </c>
      <c r="G1067" s="19">
        <f t="shared" si="16"/>
        <v>-4779624</v>
      </c>
      <c r="H1067" s="26" t="s">
        <v>326</v>
      </c>
      <c r="I1067" s="50" t="s">
        <v>531</v>
      </c>
      <c r="J1067" s="36" t="s">
        <v>1098</v>
      </c>
      <c r="K1067" s="17" t="s">
        <v>377</v>
      </c>
      <c r="L1067" s="26"/>
      <c r="M1067" s="26">
        <v>1057</v>
      </c>
    </row>
    <row r="1068" spans="1:13" s="31" customFormat="1" x14ac:dyDescent="0.3">
      <c r="A1068" s="34">
        <v>42487</v>
      </c>
      <c r="B1068" s="26" t="s">
        <v>567</v>
      </c>
      <c r="C1068" s="31" t="s">
        <v>17</v>
      </c>
      <c r="D1068" s="36" t="s">
        <v>20</v>
      </c>
      <c r="E1068" s="41"/>
      <c r="F1068" s="41">
        <v>15000</v>
      </c>
      <c r="G1068" s="19">
        <f t="shared" si="16"/>
        <v>-4794624</v>
      </c>
      <c r="H1068" s="26" t="s">
        <v>326</v>
      </c>
      <c r="I1068" s="50" t="s">
        <v>531</v>
      </c>
      <c r="J1068" s="36" t="s">
        <v>1098</v>
      </c>
      <c r="K1068" s="17" t="s">
        <v>377</v>
      </c>
      <c r="L1068" s="26"/>
      <c r="M1068" s="26">
        <v>1058</v>
      </c>
    </row>
    <row r="1069" spans="1:13" s="31" customFormat="1" x14ac:dyDescent="0.3">
      <c r="A1069" s="34">
        <v>42487</v>
      </c>
      <c r="B1069" s="26" t="s">
        <v>329</v>
      </c>
      <c r="C1069" s="31" t="s">
        <v>17</v>
      </c>
      <c r="D1069" s="36" t="s">
        <v>20</v>
      </c>
      <c r="E1069" s="41"/>
      <c r="F1069" s="41">
        <v>5000</v>
      </c>
      <c r="G1069" s="19">
        <f t="shared" si="16"/>
        <v>-4799624</v>
      </c>
      <c r="H1069" s="26" t="s">
        <v>326</v>
      </c>
      <c r="I1069" s="50" t="s">
        <v>531</v>
      </c>
      <c r="J1069" s="36" t="s">
        <v>1098</v>
      </c>
      <c r="K1069" s="17" t="s">
        <v>377</v>
      </c>
      <c r="L1069" s="26"/>
      <c r="M1069" s="26">
        <v>1059</v>
      </c>
    </row>
    <row r="1070" spans="1:13" s="31" customFormat="1" x14ac:dyDescent="0.3">
      <c r="A1070" s="34">
        <v>42487</v>
      </c>
      <c r="B1070" s="26" t="s">
        <v>714</v>
      </c>
      <c r="C1070" s="26" t="s">
        <v>22</v>
      </c>
      <c r="D1070" s="36" t="s">
        <v>20</v>
      </c>
      <c r="E1070" s="41"/>
      <c r="F1070" s="41">
        <v>3000</v>
      </c>
      <c r="G1070" s="19">
        <f t="shared" si="16"/>
        <v>-4802624</v>
      </c>
      <c r="H1070" s="26" t="s">
        <v>326</v>
      </c>
      <c r="I1070" s="50" t="s">
        <v>531</v>
      </c>
      <c r="J1070" s="36" t="s">
        <v>1098</v>
      </c>
      <c r="K1070" s="17" t="s">
        <v>377</v>
      </c>
      <c r="L1070" s="26"/>
      <c r="M1070" s="26">
        <v>1060</v>
      </c>
    </row>
    <row r="1071" spans="1:13" s="31" customFormat="1" x14ac:dyDescent="0.3">
      <c r="A1071" s="34">
        <v>42487</v>
      </c>
      <c r="B1071" s="26" t="s">
        <v>780</v>
      </c>
      <c r="C1071" s="28" t="s">
        <v>3032</v>
      </c>
      <c r="D1071" s="31" t="s">
        <v>10</v>
      </c>
      <c r="E1071" s="26"/>
      <c r="F1071" s="26">
        <v>30000</v>
      </c>
      <c r="G1071" s="19">
        <f t="shared" si="16"/>
        <v>-4832624</v>
      </c>
      <c r="H1071" s="17" t="s">
        <v>3054</v>
      </c>
      <c r="I1071" s="50" t="s">
        <v>531</v>
      </c>
      <c r="J1071" s="26" t="s">
        <v>3033</v>
      </c>
      <c r="K1071" s="17" t="s">
        <v>377</v>
      </c>
      <c r="L1071" s="26"/>
      <c r="M1071" s="26">
        <v>1061</v>
      </c>
    </row>
    <row r="1072" spans="1:13" s="31" customFormat="1" x14ac:dyDescent="0.3">
      <c r="A1072" s="34">
        <v>42487</v>
      </c>
      <c r="B1072" s="26" t="s">
        <v>781</v>
      </c>
      <c r="C1072" s="28" t="s">
        <v>12</v>
      </c>
      <c r="D1072" s="36" t="s">
        <v>20</v>
      </c>
      <c r="E1072" s="41"/>
      <c r="F1072" s="41">
        <v>2500</v>
      </c>
      <c r="G1072" s="19">
        <f t="shared" si="16"/>
        <v>-4835124</v>
      </c>
      <c r="H1072" s="17" t="s">
        <v>3054</v>
      </c>
      <c r="I1072" s="50" t="s">
        <v>531</v>
      </c>
      <c r="J1072" s="36" t="s">
        <v>1098</v>
      </c>
      <c r="K1072" s="17" t="s">
        <v>377</v>
      </c>
      <c r="L1072" s="26"/>
      <c r="M1072" s="26">
        <v>1062</v>
      </c>
    </row>
    <row r="1073" spans="1:13" s="31" customFormat="1" x14ac:dyDescent="0.3">
      <c r="A1073" s="34">
        <v>42487</v>
      </c>
      <c r="B1073" s="26" t="s">
        <v>2556</v>
      </c>
      <c r="C1073" s="28" t="s">
        <v>12</v>
      </c>
      <c r="D1073" s="36" t="s">
        <v>20</v>
      </c>
      <c r="E1073" s="41"/>
      <c r="F1073" s="41">
        <v>2500</v>
      </c>
      <c r="G1073" s="19">
        <f t="shared" si="16"/>
        <v>-4837624</v>
      </c>
      <c r="H1073" s="17" t="s">
        <v>3054</v>
      </c>
      <c r="I1073" s="50" t="s">
        <v>531</v>
      </c>
      <c r="J1073" s="36" t="s">
        <v>1098</v>
      </c>
      <c r="K1073" s="17" t="s">
        <v>377</v>
      </c>
      <c r="L1073" s="26"/>
      <c r="M1073" s="31">
        <v>1063</v>
      </c>
    </row>
    <row r="1074" spans="1:13" s="31" customFormat="1" x14ac:dyDescent="0.3">
      <c r="A1074" s="34">
        <v>42487</v>
      </c>
      <c r="B1074" s="26" t="s">
        <v>317</v>
      </c>
      <c r="C1074" s="26" t="s">
        <v>22</v>
      </c>
      <c r="D1074" s="36" t="s">
        <v>20</v>
      </c>
      <c r="E1074" s="41"/>
      <c r="F1074" s="41">
        <v>1500</v>
      </c>
      <c r="G1074" s="19">
        <f t="shared" si="16"/>
        <v>-4839124</v>
      </c>
      <c r="H1074" s="17" t="s">
        <v>3054</v>
      </c>
      <c r="I1074" s="50" t="s">
        <v>531</v>
      </c>
      <c r="J1074" s="36" t="s">
        <v>1098</v>
      </c>
      <c r="K1074" s="17" t="s">
        <v>377</v>
      </c>
      <c r="L1074" s="26"/>
      <c r="M1074" s="31">
        <v>1064</v>
      </c>
    </row>
    <row r="1075" spans="1:13" s="31" customFormat="1" x14ac:dyDescent="0.3">
      <c r="A1075" s="34">
        <v>42487</v>
      </c>
      <c r="B1075" s="26" t="s">
        <v>782</v>
      </c>
      <c r="C1075" s="36" t="s">
        <v>1153</v>
      </c>
      <c r="D1075" s="36" t="s">
        <v>20</v>
      </c>
      <c r="E1075" s="41"/>
      <c r="F1075" s="41">
        <v>2500</v>
      </c>
      <c r="G1075" s="19">
        <f t="shared" si="16"/>
        <v>-4841624</v>
      </c>
      <c r="H1075" s="17" t="s">
        <v>3054</v>
      </c>
      <c r="I1075" s="50" t="s">
        <v>531</v>
      </c>
      <c r="J1075" s="36" t="s">
        <v>1098</v>
      </c>
      <c r="K1075" s="17" t="s">
        <v>377</v>
      </c>
      <c r="L1075" s="26"/>
      <c r="M1075" s="26">
        <v>1065</v>
      </c>
    </row>
    <row r="1076" spans="1:13" s="31" customFormat="1" x14ac:dyDescent="0.3">
      <c r="A1076" s="34">
        <v>42487</v>
      </c>
      <c r="B1076" s="26" t="s">
        <v>318</v>
      </c>
      <c r="C1076" s="36" t="s">
        <v>1153</v>
      </c>
      <c r="D1076" s="36" t="s">
        <v>20</v>
      </c>
      <c r="E1076" s="41"/>
      <c r="F1076" s="41">
        <v>5000</v>
      </c>
      <c r="G1076" s="19">
        <f t="shared" si="16"/>
        <v>-4846624</v>
      </c>
      <c r="H1076" s="17" t="s">
        <v>3054</v>
      </c>
      <c r="I1076" s="50" t="s">
        <v>531</v>
      </c>
      <c r="J1076" s="36" t="s">
        <v>1098</v>
      </c>
      <c r="K1076" s="17" t="s">
        <v>377</v>
      </c>
      <c r="L1076" s="26"/>
      <c r="M1076" s="26">
        <v>1066</v>
      </c>
    </row>
    <row r="1077" spans="1:13" s="31" customFormat="1" x14ac:dyDescent="0.3">
      <c r="A1077" s="34">
        <v>42487</v>
      </c>
      <c r="B1077" s="26" t="s">
        <v>2557</v>
      </c>
      <c r="C1077" s="28" t="s">
        <v>12</v>
      </c>
      <c r="D1077" s="36" t="s">
        <v>20</v>
      </c>
      <c r="E1077" s="41"/>
      <c r="F1077" s="41">
        <v>3000</v>
      </c>
      <c r="G1077" s="19">
        <f t="shared" si="16"/>
        <v>-4849624</v>
      </c>
      <c r="H1077" s="17" t="s">
        <v>3054</v>
      </c>
      <c r="I1077" s="50" t="s">
        <v>531</v>
      </c>
      <c r="J1077" s="36" t="s">
        <v>1098</v>
      </c>
      <c r="K1077" s="17" t="s">
        <v>377</v>
      </c>
      <c r="L1077" s="26"/>
      <c r="M1077" s="26">
        <v>1067</v>
      </c>
    </row>
    <row r="1078" spans="1:13" s="31" customFormat="1" x14ac:dyDescent="0.3">
      <c r="A1078" s="34">
        <v>42487</v>
      </c>
      <c r="B1078" s="26" t="s">
        <v>2558</v>
      </c>
      <c r="C1078" s="28" t="s">
        <v>12</v>
      </c>
      <c r="D1078" s="36" t="s">
        <v>20</v>
      </c>
      <c r="E1078" s="41"/>
      <c r="F1078" s="41">
        <v>3000</v>
      </c>
      <c r="G1078" s="19">
        <f t="shared" si="16"/>
        <v>-4852624</v>
      </c>
      <c r="H1078" s="17" t="s">
        <v>3054</v>
      </c>
      <c r="I1078" s="50" t="s">
        <v>531</v>
      </c>
      <c r="J1078" s="36" t="s">
        <v>1098</v>
      </c>
      <c r="K1078" s="17" t="s">
        <v>377</v>
      </c>
      <c r="L1078" s="26"/>
      <c r="M1078" s="26">
        <v>1068</v>
      </c>
    </row>
    <row r="1079" spans="1:13" s="31" customFormat="1" x14ac:dyDescent="0.3">
      <c r="A1079" s="34">
        <v>42487</v>
      </c>
      <c r="B1079" s="26" t="s">
        <v>783</v>
      </c>
      <c r="C1079" s="31" t="s">
        <v>17</v>
      </c>
      <c r="D1079" s="36" t="s">
        <v>20</v>
      </c>
      <c r="E1079" s="41"/>
      <c r="F1079" s="41">
        <v>20000</v>
      </c>
      <c r="G1079" s="19">
        <f t="shared" si="16"/>
        <v>-4872624</v>
      </c>
      <c r="H1079" s="17" t="s">
        <v>3054</v>
      </c>
      <c r="I1079" s="50" t="s">
        <v>531</v>
      </c>
      <c r="J1079" s="36" t="s">
        <v>1098</v>
      </c>
      <c r="K1079" s="17" t="s">
        <v>377</v>
      </c>
      <c r="L1079" s="26"/>
      <c r="M1079" s="26">
        <v>1069</v>
      </c>
    </row>
    <row r="1080" spans="1:13" s="31" customFormat="1" x14ac:dyDescent="0.3">
      <c r="A1080" s="34">
        <v>42488</v>
      </c>
      <c r="B1080" s="26" t="s">
        <v>567</v>
      </c>
      <c r="C1080" s="31" t="s">
        <v>17</v>
      </c>
      <c r="D1080" s="36" t="s">
        <v>20</v>
      </c>
      <c r="E1080" s="41"/>
      <c r="F1080" s="41">
        <v>20000</v>
      </c>
      <c r="G1080" s="19">
        <f t="shared" si="16"/>
        <v>-4892624</v>
      </c>
      <c r="H1080" s="17" t="s">
        <v>3054</v>
      </c>
      <c r="I1080" s="50" t="s">
        <v>531</v>
      </c>
      <c r="J1080" s="36" t="s">
        <v>1098</v>
      </c>
      <c r="K1080" s="17" t="s">
        <v>377</v>
      </c>
      <c r="L1080" s="26"/>
      <c r="M1080" s="26">
        <v>1070</v>
      </c>
    </row>
    <row r="1081" spans="1:13" s="31" customFormat="1" x14ac:dyDescent="0.3">
      <c r="A1081" s="34">
        <v>42488</v>
      </c>
      <c r="B1081" s="26" t="s">
        <v>784</v>
      </c>
      <c r="C1081" s="28" t="s">
        <v>12</v>
      </c>
      <c r="D1081" s="36" t="s">
        <v>20</v>
      </c>
      <c r="E1081" s="41"/>
      <c r="F1081" s="41">
        <v>1000</v>
      </c>
      <c r="G1081" s="19">
        <f t="shared" si="16"/>
        <v>-4893624</v>
      </c>
      <c r="H1081" s="17" t="s">
        <v>3054</v>
      </c>
      <c r="I1081" s="50" t="s">
        <v>531</v>
      </c>
      <c r="J1081" s="36" t="s">
        <v>1098</v>
      </c>
      <c r="K1081" s="17" t="s">
        <v>377</v>
      </c>
      <c r="L1081" s="26"/>
      <c r="M1081" s="31">
        <v>1071</v>
      </c>
    </row>
    <row r="1082" spans="1:13" s="31" customFormat="1" x14ac:dyDescent="0.3">
      <c r="A1082" s="34">
        <v>42488</v>
      </c>
      <c r="B1082" s="26" t="s">
        <v>2559</v>
      </c>
      <c r="C1082" s="28" t="s">
        <v>12</v>
      </c>
      <c r="D1082" s="36" t="s">
        <v>20</v>
      </c>
      <c r="E1082" s="41"/>
      <c r="F1082" s="41">
        <v>6000</v>
      </c>
      <c r="G1082" s="19">
        <f t="shared" si="16"/>
        <v>-4899624</v>
      </c>
      <c r="H1082" s="17" t="s">
        <v>3054</v>
      </c>
      <c r="I1082" s="50" t="s">
        <v>531</v>
      </c>
      <c r="J1082" s="36" t="s">
        <v>1098</v>
      </c>
      <c r="K1082" s="17" t="s">
        <v>377</v>
      </c>
      <c r="L1082" s="26"/>
      <c r="M1082" s="31">
        <v>1072</v>
      </c>
    </row>
    <row r="1083" spans="1:13" s="31" customFormat="1" x14ac:dyDescent="0.3">
      <c r="A1083" s="34">
        <v>42488</v>
      </c>
      <c r="B1083" s="26" t="s">
        <v>2560</v>
      </c>
      <c r="C1083" s="28" t="s">
        <v>12</v>
      </c>
      <c r="D1083" s="36" t="s">
        <v>20</v>
      </c>
      <c r="E1083" s="41"/>
      <c r="F1083" s="41">
        <v>6000</v>
      </c>
      <c r="G1083" s="19">
        <f t="shared" si="16"/>
        <v>-4905624</v>
      </c>
      <c r="H1083" s="17" t="s">
        <v>3054</v>
      </c>
      <c r="I1083" s="50" t="s">
        <v>531</v>
      </c>
      <c r="J1083" s="36" t="s">
        <v>1098</v>
      </c>
      <c r="K1083" s="17" t="s">
        <v>377</v>
      </c>
      <c r="L1083" s="26"/>
      <c r="M1083" s="26">
        <v>1073</v>
      </c>
    </row>
    <row r="1084" spans="1:13" s="31" customFormat="1" x14ac:dyDescent="0.3">
      <c r="A1084" s="34">
        <v>42488</v>
      </c>
      <c r="B1084" s="26" t="s">
        <v>317</v>
      </c>
      <c r="C1084" s="26" t="s">
        <v>22</v>
      </c>
      <c r="D1084" s="36" t="s">
        <v>20</v>
      </c>
      <c r="E1084" s="41"/>
      <c r="F1084" s="41">
        <v>2000</v>
      </c>
      <c r="G1084" s="19">
        <f t="shared" si="16"/>
        <v>-4907624</v>
      </c>
      <c r="H1084" s="17" t="s">
        <v>3054</v>
      </c>
      <c r="I1084" s="50" t="s">
        <v>531</v>
      </c>
      <c r="J1084" s="36" t="s">
        <v>1098</v>
      </c>
      <c r="K1084" s="17" t="s">
        <v>377</v>
      </c>
      <c r="L1084" s="26"/>
      <c r="M1084" s="26">
        <v>1074</v>
      </c>
    </row>
    <row r="1085" spans="1:13" s="31" customFormat="1" x14ac:dyDescent="0.3">
      <c r="A1085" s="34">
        <v>42488</v>
      </c>
      <c r="B1085" s="26" t="s">
        <v>785</v>
      </c>
      <c r="C1085" s="31" t="s">
        <v>17</v>
      </c>
      <c r="D1085" s="36" t="s">
        <v>20</v>
      </c>
      <c r="E1085" s="41"/>
      <c r="F1085" s="41">
        <v>5000</v>
      </c>
      <c r="G1085" s="19">
        <f t="shared" si="16"/>
        <v>-4912624</v>
      </c>
      <c r="H1085" s="17" t="s">
        <v>3054</v>
      </c>
      <c r="I1085" s="50" t="s">
        <v>531</v>
      </c>
      <c r="J1085" s="36" t="s">
        <v>1098</v>
      </c>
      <c r="K1085" s="17" t="s">
        <v>377</v>
      </c>
      <c r="L1085" s="26"/>
      <c r="M1085" s="26">
        <v>1075</v>
      </c>
    </row>
    <row r="1086" spans="1:13" s="31" customFormat="1" ht="13.9" x14ac:dyDescent="0.25">
      <c r="A1086" s="34">
        <v>42488</v>
      </c>
      <c r="B1086" s="26" t="s">
        <v>786</v>
      </c>
      <c r="C1086" s="28" t="s">
        <v>12</v>
      </c>
      <c r="D1086" s="36" t="s">
        <v>20</v>
      </c>
      <c r="E1086" s="41"/>
      <c r="F1086" s="41">
        <v>6000</v>
      </c>
      <c r="G1086" s="19">
        <f t="shared" si="16"/>
        <v>-4918624</v>
      </c>
      <c r="H1086" s="17" t="s">
        <v>3054</v>
      </c>
      <c r="I1086" s="26" t="s">
        <v>787</v>
      </c>
      <c r="J1086" s="36" t="s">
        <v>1098</v>
      </c>
      <c r="K1086" s="17" t="s">
        <v>377</v>
      </c>
      <c r="L1086" s="26"/>
      <c r="M1086" s="26">
        <v>1076</v>
      </c>
    </row>
    <row r="1087" spans="1:13" s="31" customFormat="1" x14ac:dyDescent="0.3">
      <c r="A1087" s="34">
        <v>42488</v>
      </c>
      <c r="B1087" s="26" t="s">
        <v>788</v>
      </c>
      <c r="C1087" s="28" t="s">
        <v>12</v>
      </c>
      <c r="D1087" s="36" t="s">
        <v>20</v>
      </c>
      <c r="E1087" s="41"/>
      <c r="F1087" s="41">
        <v>1000</v>
      </c>
      <c r="G1087" s="19">
        <f t="shared" si="16"/>
        <v>-4919624</v>
      </c>
      <c r="H1087" s="26" t="s">
        <v>326</v>
      </c>
      <c r="I1087" s="50" t="s">
        <v>531</v>
      </c>
      <c r="J1087" s="36" t="s">
        <v>1098</v>
      </c>
      <c r="K1087" s="17" t="s">
        <v>377</v>
      </c>
      <c r="L1087" s="26"/>
      <c r="M1087" s="26">
        <v>1077</v>
      </c>
    </row>
    <row r="1088" spans="1:13" s="31" customFormat="1" x14ac:dyDescent="0.3">
      <c r="A1088" s="34">
        <v>42488</v>
      </c>
      <c r="B1088" s="26" t="s">
        <v>567</v>
      </c>
      <c r="C1088" s="31" t="s">
        <v>17</v>
      </c>
      <c r="D1088" s="36" t="s">
        <v>20</v>
      </c>
      <c r="E1088" s="41"/>
      <c r="F1088" s="41">
        <v>15000</v>
      </c>
      <c r="G1088" s="19">
        <f t="shared" si="16"/>
        <v>-4934624</v>
      </c>
      <c r="H1088" s="26" t="s">
        <v>326</v>
      </c>
      <c r="I1088" s="50" t="s">
        <v>531</v>
      </c>
      <c r="J1088" s="36" t="s">
        <v>1098</v>
      </c>
      <c r="K1088" s="17" t="s">
        <v>377</v>
      </c>
      <c r="L1088" s="26"/>
      <c r="M1088" s="26">
        <v>1078</v>
      </c>
    </row>
    <row r="1089" spans="1:13" s="31" customFormat="1" x14ac:dyDescent="0.3">
      <c r="A1089" s="34">
        <v>42488</v>
      </c>
      <c r="B1089" s="26" t="s">
        <v>329</v>
      </c>
      <c r="C1089" s="31" t="s">
        <v>17</v>
      </c>
      <c r="D1089" s="36" t="s">
        <v>20</v>
      </c>
      <c r="E1089" s="41"/>
      <c r="F1089" s="41">
        <v>5000</v>
      </c>
      <c r="G1089" s="19">
        <f t="shared" si="16"/>
        <v>-4939624</v>
      </c>
      <c r="H1089" s="26" t="s">
        <v>326</v>
      </c>
      <c r="I1089" s="50" t="s">
        <v>531</v>
      </c>
      <c r="J1089" s="36" t="s">
        <v>1098</v>
      </c>
      <c r="K1089" s="17" t="s">
        <v>377</v>
      </c>
      <c r="L1089" s="26"/>
      <c r="M1089" s="31">
        <v>1079</v>
      </c>
    </row>
    <row r="1090" spans="1:13" s="31" customFormat="1" ht="13.9" x14ac:dyDescent="0.25">
      <c r="A1090" s="34">
        <v>42488</v>
      </c>
      <c r="B1090" s="35" t="s">
        <v>789</v>
      </c>
      <c r="C1090" s="28" t="s">
        <v>12</v>
      </c>
      <c r="D1090" s="36" t="s">
        <v>20</v>
      </c>
      <c r="E1090" s="41"/>
      <c r="F1090" s="41">
        <v>3600</v>
      </c>
      <c r="G1090" s="19">
        <f t="shared" si="16"/>
        <v>-4943224</v>
      </c>
      <c r="H1090" s="33" t="s">
        <v>21</v>
      </c>
      <c r="I1090" s="26" t="s">
        <v>636</v>
      </c>
      <c r="J1090" s="36" t="s">
        <v>1098</v>
      </c>
      <c r="K1090" s="17" t="s">
        <v>377</v>
      </c>
      <c r="L1090" s="26"/>
      <c r="M1090" s="31">
        <v>1080</v>
      </c>
    </row>
    <row r="1091" spans="1:13" s="31" customFormat="1" ht="13.9" x14ac:dyDescent="0.25">
      <c r="A1091" s="34">
        <v>42488</v>
      </c>
      <c r="B1091" s="35" t="s">
        <v>676</v>
      </c>
      <c r="C1091" s="35" t="s">
        <v>22</v>
      </c>
      <c r="D1091" s="36" t="s">
        <v>20</v>
      </c>
      <c r="E1091" s="41"/>
      <c r="F1091" s="41">
        <v>1000</v>
      </c>
      <c r="G1091" s="19">
        <f t="shared" si="16"/>
        <v>-4944224</v>
      </c>
      <c r="H1091" s="33" t="s">
        <v>21</v>
      </c>
      <c r="I1091" s="26" t="s">
        <v>666</v>
      </c>
      <c r="J1091" s="36" t="s">
        <v>1098</v>
      </c>
      <c r="K1091" s="17" t="s">
        <v>377</v>
      </c>
      <c r="L1091" s="26"/>
      <c r="M1091" s="26">
        <v>1081</v>
      </c>
    </row>
    <row r="1092" spans="1:13" s="31" customFormat="1" ht="15" customHeight="1" x14ac:dyDescent="0.25">
      <c r="A1092" s="34">
        <v>42488</v>
      </c>
      <c r="B1092" s="35" t="s">
        <v>790</v>
      </c>
      <c r="C1092" s="31" t="s">
        <v>24</v>
      </c>
      <c r="D1092" s="31" t="s">
        <v>10</v>
      </c>
      <c r="E1092" s="26"/>
      <c r="F1092" s="72">
        <v>45000</v>
      </c>
      <c r="G1092" s="19">
        <f t="shared" si="16"/>
        <v>-4989224</v>
      </c>
      <c r="H1092" s="33" t="s">
        <v>21</v>
      </c>
      <c r="I1092" s="26" t="s">
        <v>663</v>
      </c>
      <c r="J1092" s="26" t="s">
        <v>3033</v>
      </c>
      <c r="K1092" s="17" t="s">
        <v>377</v>
      </c>
      <c r="L1092" s="26"/>
      <c r="M1092" s="26">
        <v>1082</v>
      </c>
    </row>
    <row r="1093" spans="1:13" s="31" customFormat="1" ht="15" customHeight="1" x14ac:dyDescent="0.3">
      <c r="A1093" s="34">
        <v>42488</v>
      </c>
      <c r="B1093" s="37" t="s">
        <v>791</v>
      </c>
      <c r="C1093" s="28" t="s">
        <v>12</v>
      </c>
      <c r="D1093" s="36" t="s">
        <v>13</v>
      </c>
      <c r="E1093" s="41"/>
      <c r="F1093" s="38">
        <v>1000</v>
      </c>
      <c r="G1093" s="19">
        <f t="shared" si="16"/>
        <v>-4990224</v>
      </c>
      <c r="H1093" s="37" t="s">
        <v>267</v>
      </c>
      <c r="I1093" s="37" t="s">
        <v>774</v>
      </c>
      <c r="J1093" s="26" t="s">
        <v>3033</v>
      </c>
      <c r="K1093" s="17" t="s">
        <v>377</v>
      </c>
      <c r="L1093" s="26"/>
      <c r="M1093" s="26">
        <v>1083</v>
      </c>
    </row>
    <row r="1094" spans="1:13" s="31" customFormat="1" ht="15" customHeight="1" x14ac:dyDescent="0.3">
      <c r="A1094" s="34">
        <v>42488</v>
      </c>
      <c r="B1094" s="37" t="s">
        <v>792</v>
      </c>
      <c r="C1094" s="28" t="s">
        <v>12</v>
      </c>
      <c r="D1094" s="36" t="s">
        <v>13</v>
      </c>
      <c r="E1094" s="41"/>
      <c r="F1094" s="38">
        <v>1000</v>
      </c>
      <c r="G1094" s="19">
        <f t="shared" si="16"/>
        <v>-4991224</v>
      </c>
      <c r="H1094" s="37" t="s">
        <v>267</v>
      </c>
      <c r="I1094" s="37" t="s">
        <v>774</v>
      </c>
      <c r="J1094" s="26" t="s">
        <v>3033</v>
      </c>
      <c r="K1094" s="17" t="s">
        <v>377</v>
      </c>
      <c r="L1094" s="26"/>
      <c r="M1094" s="26">
        <v>1084</v>
      </c>
    </row>
    <row r="1095" spans="1:13" s="31" customFormat="1" ht="15" customHeight="1" x14ac:dyDescent="0.3">
      <c r="A1095" s="34">
        <v>42488</v>
      </c>
      <c r="B1095" s="37" t="s">
        <v>756</v>
      </c>
      <c r="C1095" s="28" t="s">
        <v>12</v>
      </c>
      <c r="D1095" s="36" t="s">
        <v>13</v>
      </c>
      <c r="E1095" s="41"/>
      <c r="F1095" s="38">
        <v>1000</v>
      </c>
      <c r="G1095" s="19">
        <f t="shared" si="16"/>
        <v>-4992224</v>
      </c>
      <c r="H1095" s="37" t="s">
        <v>267</v>
      </c>
      <c r="I1095" s="37" t="s">
        <v>774</v>
      </c>
      <c r="J1095" s="26" t="s">
        <v>3033</v>
      </c>
      <c r="K1095" s="17" t="s">
        <v>377</v>
      </c>
      <c r="L1095" s="26"/>
      <c r="M1095" s="26">
        <v>1085</v>
      </c>
    </row>
    <row r="1096" spans="1:13" s="31" customFormat="1" ht="13.9" x14ac:dyDescent="0.25">
      <c r="A1096" s="34">
        <v>42488</v>
      </c>
      <c r="B1096" s="37" t="s">
        <v>793</v>
      </c>
      <c r="C1096" s="37" t="s">
        <v>22</v>
      </c>
      <c r="D1096" s="36" t="s">
        <v>13</v>
      </c>
      <c r="E1096" s="26"/>
      <c r="F1096" s="37">
        <v>5000</v>
      </c>
      <c r="G1096" s="19">
        <f t="shared" si="16"/>
        <v>-4997224</v>
      </c>
      <c r="H1096" s="37" t="s">
        <v>267</v>
      </c>
      <c r="I1096" s="37" t="s">
        <v>229</v>
      </c>
      <c r="J1096" s="26" t="s">
        <v>3033</v>
      </c>
      <c r="K1096" s="17" t="s">
        <v>377</v>
      </c>
      <c r="L1096" s="26"/>
      <c r="M1096" s="26">
        <v>1086</v>
      </c>
    </row>
    <row r="1097" spans="1:13" s="31" customFormat="1" x14ac:dyDescent="0.3">
      <c r="A1097" s="34">
        <v>42488</v>
      </c>
      <c r="B1097" s="26" t="s">
        <v>794</v>
      </c>
      <c r="C1097" s="26" t="s">
        <v>22</v>
      </c>
      <c r="D1097" s="31" t="s">
        <v>18</v>
      </c>
      <c r="E1097" s="41"/>
      <c r="F1097" s="41">
        <v>2000</v>
      </c>
      <c r="G1097" s="19">
        <f t="shared" si="16"/>
        <v>-4999224</v>
      </c>
      <c r="H1097" s="31" t="s">
        <v>795</v>
      </c>
      <c r="I1097" s="26" t="s">
        <v>229</v>
      </c>
      <c r="J1097" s="26" t="s">
        <v>3033</v>
      </c>
      <c r="K1097" s="17" t="s">
        <v>377</v>
      </c>
      <c r="L1097" s="26"/>
      <c r="M1097" s="31">
        <v>1087</v>
      </c>
    </row>
    <row r="1098" spans="1:13" s="31" customFormat="1" x14ac:dyDescent="0.3">
      <c r="A1098" s="34">
        <v>42488</v>
      </c>
      <c r="B1098" s="26" t="s">
        <v>796</v>
      </c>
      <c r="C1098" s="28" t="s">
        <v>12</v>
      </c>
      <c r="D1098" s="31" t="s">
        <v>18</v>
      </c>
      <c r="E1098" s="41"/>
      <c r="F1098" s="41">
        <v>1000</v>
      </c>
      <c r="G1098" s="19">
        <f t="shared" si="16"/>
        <v>-5000224</v>
      </c>
      <c r="H1098" s="31" t="s">
        <v>795</v>
      </c>
      <c r="I1098" s="26" t="s">
        <v>531</v>
      </c>
      <c r="J1098" s="26" t="s">
        <v>3033</v>
      </c>
      <c r="K1098" s="17" t="s">
        <v>377</v>
      </c>
      <c r="L1098" s="26"/>
      <c r="M1098" s="31">
        <v>1088</v>
      </c>
    </row>
    <row r="1099" spans="1:13" s="31" customFormat="1" ht="15" customHeight="1" x14ac:dyDescent="0.3">
      <c r="A1099" s="34">
        <v>42489</v>
      </c>
      <c r="B1099" s="26" t="s">
        <v>794</v>
      </c>
      <c r="C1099" s="26" t="s">
        <v>22</v>
      </c>
      <c r="D1099" s="31" t="s">
        <v>18</v>
      </c>
      <c r="E1099" s="26"/>
      <c r="F1099" s="26">
        <v>3000</v>
      </c>
      <c r="G1099" s="19">
        <f t="shared" si="16"/>
        <v>-5003224</v>
      </c>
      <c r="H1099" s="31" t="s">
        <v>795</v>
      </c>
      <c r="I1099" s="26" t="s">
        <v>229</v>
      </c>
      <c r="J1099" s="26" t="s">
        <v>3033</v>
      </c>
      <c r="K1099" s="17" t="s">
        <v>377</v>
      </c>
      <c r="L1099" s="26"/>
      <c r="M1099" s="26">
        <v>1089</v>
      </c>
    </row>
    <row r="1100" spans="1:13" s="31" customFormat="1" x14ac:dyDescent="0.3">
      <c r="A1100" s="34">
        <v>42489</v>
      </c>
      <c r="B1100" s="37" t="s">
        <v>797</v>
      </c>
      <c r="C1100" s="28" t="s">
        <v>12</v>
      </c>
      <c r="D1100" s="36" t="s">
        <v>13</v>
      </c>
      <c r="E1100" s="26"/>
      <c r="F1100" s="37">
        <v>3000</v>
      </c>
      <c r="G1100" s="19">
        <f t="shared" si="16"/>
        <v>-5006224</v>
      </c>
      <c r="H1100" s="37" t="s">
        <v>267</v>
      </c>
      <c r="I1100" s="37" t="s">
        <v>774</v>
      </c>
      <c r="J1100" s="26" t="s">
        <v>3033</v>
      </c>
      <c r="K1100" s="17" t="s">
        <v>377</v>
      </c>
      <c r="L1100" s="26"/>
      <c r="M1100" s="26">
        <v>1090</v>
      </c>
    </row>
    <row r="1101" spans="1:13" s="30" customFormat="1" ht="13.9" x14ac:dyDescent="0.25">
      <c r="A1101" s="34">
        <v>42489</v>
      </c>
      <c r="B1101" s="26" t="s">
        <v>15</v>
      </c>
      <c r="C1101" s="28" t="s">
        <v>16</v>
      </c>
      <c r="D1101" s="28" t="s">
        <v>10</v>
      </c>
      <c r="E1101" s="26"/>
      <c r="F1101" s="41">
        <v>4000</v>
      </c>
      <c r="G1101" s="19">
        <f t="shared" ref="G1101:G1164" si="17">+G1100+E1101-F1101</f>
        <v>-5010224</v>
      </c>
      <c r="H1101" s="26" t="s">
        <v>14</v>
      </c>
      <c r="I1101" s="26" t="s">
        <v>592</v>
      </c>
      <c r="J1101" s="26" t="s">
        <v>3033</v>
      </c>
      <c r="K1101" s="17" t="s">
        <v>377</v>
      </c>
      <c r="L1101" s="26"/>
      <c r="M1101" s="26">
        <v>1091</v>
      </c>
    </row>
    <row r="1102" spans="1:13" s="31" customFormat="1" ht="13.9" x14ac:dyDescent="0.25">
      <c r="A1102" s="34">
        <v>42489</v>
      </c>
      <c r="B1102" s="27" t="s">
        <v>587</v>
      </c>
      <c r="C1102" s="28" t="s">
        <v>12</v>
      </c>
      <c r="D1102" s="36" t="s">
        <v>13</v>
      </c>
      <c r="E1102" s="41"/>
      <c r="F1102" s="41">
        <v>3000</v>
      </c>
      <c r="G1102" s="19">
        <f t="shared" si="17"/>
        <v>-5013224</v>
      </c>
      <c r="H1102" s="27" t="s">
        <v>14</v>
      </c>
      <c r="I1102" s="36" t="s">
        <v>585</v>
      </c>
      <c r="J1102" s="26" t="s">
        <v>3033</v>
      </c>
      <c r="K1102" s="17" t="s">
        <v>377</v>
      </c>
      <c r="L1102" s="27"/>
      <c r="M1102" s="26">
        <v>1092</v>
      </c>
    </row>
    <row r="1103" spans="1:13" s="31" customFormat="1" ht="13.9" x14ac:dyDescent="0.25">
      <c r="A1103" s="34">
        <v>42489</v>
      </c>
      <c r="B1103" s="35" t="s">
        <v>800</v>
      </c>
      <c r="C1103" s="28" t="s">
        <v>12</v>
      </c>
      <c r="D1103" s="36" t="s">
        <v>20</v>
      </c>
      <c r="E1103" s="41"/>
      <c r="F1103" s="41">
        <v>1500</v>
      </c>
      <c r="G1103" s="19">
        <f t="shared" si="17"/>
        <v>-5014724</v>
      </c>
      <c r="H1103" s="33" t="s">
        <v>21</v>
      </c>
      <c r="I1103" s="26" t="s">
        <v>636</v>
      </c>
      <c r="J1103" s="36" t="s">
        <v>1098</v>
      </c>
      <c r="K1103" s="17" t="s">
        <v>377</v>
      </c>
      <c r="L1103" s="26"/>
      <c r="M1103" s="26">
        <v>1093</v>
      </c>
    </row>
    <row r="1104" spans="1:13" s="31" customFormat="1" ht="13.9" x14ac:dyDescent="0.25">
      <c r="A1104" s="34">
        <v>42489</v>
      </c>
      <c r="B1104" s="35" t="s">
        <v>676</v>
      </c>
      <c r="C1104" s="35" t="s">
        <v>22</v>
      </c>
      <c r="D1104" s="36" t="s">
        <v>20</v>
      </c>
      <c r="E1104" s="41"/>
      <c r="F1104" s="41">
        <v>1000</v>
      </c>
      <c r="G1104" s="19">
        <f t="shared" si="17"/>
        <v>-5015724</v>
      </c>
      <c r="H1104" s="33" t="s">
        <v>21</v>
      </c>
      <c r="I1104" s="26" t="s">
        <v>666</v>
      </c>
      <c r="J1104" s="36" t="s">
        <v>1098</v>
      </c>
      <c r="K1104" s="17" t="s">
        <v>377</v>
      </c>
      <c r="L1104" s="26"/>
      <c r="M1104" s="26">
        <v>1094</v>
      </c>
    </row>
    <row r="1105" spans="1:13" s="31" customFormat="1" x14ac:dyDescent="0.3">
      <c r="A1105" s="34">
        <v>42489</v>
      </c>
      <c r="B1105" s="26" t="s">
        <v>801</v>
      </c>
      <c r="C1105" s="28" t="s">
        <v>12</v>
      </c>
      <c r="D1105" s="36" t="s">
        <v>20</v>
      </c>
      <c r="E1105" s="41"/>
      <c r="F1105" s="41">
        <v>4500</v>
      </c>
      <c r="G1105" s="19">
        <f t="shared" si="17"/>
        <v>-5020224</v>
      </c>
      <c r="H1105" s="26" t="s">
        <v>326</v>
      </c>
      <c r="I1105" s="50" t="s">
        <v>531</v>
      </c>
      <c r="J1105" s="36" t="s">
        <v>1098</v>
      </c>
      <c r="K1105" s="17" t="s">
        <v>377</v>
      </c>
      <c r="L1105" s="26"/>
      <c r="M1105" s="31">
        <v>1095</v>
      </c>
    </row>
    <row r="1106" spans="1:13" s="31" customFormat="1" x14ac:dyDescent="0.3">
      <c r="A1106" s="34">
        <v>42489</v>
      </c>
      <c r="B1106" s="26" t="s">
        <v>802</v>
      </c>
      <c r="C1106" s="28" t="s">
        <v>12</v>
      </c>
      <c r="D1106" s="36" t="s">
        <v>20</v>
      </c>
      <c r="E1106" s="41"/>
      <c r="F1106" s="41">
        <v>3000</v>
      </c>
      <c r="G1106" s="19">
        <f t="shared" si="17"/>
        <v>-5023224</v>
      </c>
      <c r="H1106" s="26" t="s">
        <v>326</v>
      </c>
      <c r="I1106" s="50" t="s">
        <v>531</v>
      </c>
      <c r="J1106" s="36" t="s">
        <v>1098</v>
      </c>
      <c r="K1106" s="17" t="s">
        <v>377</v>
      </c>
      <c r="L1106" s="26"/>
      <c r="M1106" s="31">
        <v>1096</v>
      </c>
    </row>
    <row r="1107" spans="1:13" s="31" customFormat="1" x14ac:dyDescent="0.3">
      <c r="A1107" s="34">
        <v>42489</v>
      </c>
      <c r="B1107" s="26" t="s">
        <v>567</v>
      </c>
      <c r="C1107" s="31" t="s">
        <v>17</v>
      </c>
      <c r="D1107" s="36" t="s">
        <v>20</v>
      </c>
      <c r="E1107" s="41"/>
      <c r="F1107" s="41">
        <v>15000</v>
      </c>
      <c r="G1107" s="19">
        <f t="shared" si="17"/>
        <v>-5038224</v>
      </c>
      <c r="H1107" s="26" t="s">
        <v>326</v>
      </c>
      <c r="I1107" s="50" t="s">
        <v>531</v>
      </c>
      <c r="J1107" s="36" t="s">
        <v>1098</v>
      </c>
      <c r="K1107" s="17" t="s">
        <v>377</v>
      </c>
      <c r="L1107" s="26"/>
      <c r="M1107" s="26">
        <v>1097</v>
      </c>
    </row>
    <row r="1108" spans="1:13" s="31" customFormat="1" x14ac:dyDescent="0.3">
      <c r="A1108" s="34">
        <v>42489</v>
      </c>
      <c r="B1108" s="26" t="s">
        <v>329</v>
      </c>
      <c r="C1108" s="31" t="s">
        <v>17</v>
      </c>
      <c r="D1108" s="36" t="s">
        <v>20</v>
      </c>
      <c r="E1108" s="41"/>
      <c r="F1108" s="41">
        <v>5000</v>
      </c>
      <c r="G1108" s="19">
        <f t="shared" si="17"/>
        <v>-5043224</v>
      </c>
      <c r="H1108" s="26" t="s">
        <v>326</v>
      </c>
      <c r="I1108" s="50" t="s">
        <v>531</v>
      </c>
      <c r="J1108" s="36" t="s">
        <v>1098</v>
      </c>
      <c r="K1108" s="17" t="s">
        <v>377</v>
      </c>
      <c r="L1108" s="26"/>
      <c r="M1108" s="26">
        <v>1098</v>
      </c>
    </row>
    <row r="1109" spans="1:13" s="31" customFormat="1" x14ac:dyDescent="0.3">
      <c r="A1109" s="34">
        <v>42489</v>
      </c>
      <c r="B1109" s="26" t="s">
        <v>317</v>
      </c>
      <c r="C1109" s="26" t="s">
        <v>22</v>
      </c>
      <c r="D1109" s="36" t="s">
        <v>20</v>
      </c>
      <c r="E1109" s="41"/>
      <c r="F1109" s="41">
        <v>1500</v>
      </c>
      <c r="G1109" s="19">
        <f t="shared" si="17"/>
        <v>-5044724</v>
      </c>
      <c r="H1109" s="26" t="s">
        <v>326</v>
      </c>
      <c r="I1109" s="50" t="s">
        <v>531</v>
      </c>
      <c r="J1109" s="36" t="s">
        <v>1098</v>
      </c>
      <c r="K1109" s="17" t="s">
        <v>377</v>
      </c>
      <c r="L1109" s="26"/>
      <c r="M1109" s="26">
        <v>1099</v>
      </c>
    </row>
    <row r="1110" spans="1:13" s="31" customFormat="1" x14ac:dyDescent="0.3">
      <c r="A1110" s="34">
        <v>42489</v>
      </c>
      <c r="B1110" s="26" t="s">
        <v>803</v>
      </c>
      <c r="C1110" s="31" t="s">
        <v>17</v>
      </c>
      <c r="D1110" s="36" t="s">
        <v>20</v>
      </c>
      <c r="E1110" s="41"/>
      <c r="F1110" s="41">
        <v>5000</v>
      </c>
      <c r="G1110" s="19">
        <f t="shared" si="17"/>
        <v>-5049724</v>
      </c>
      <c r="H1110" s="17" t="s">
        <v>3054</v>
      </c>
      <c r="I1110" s="50" t="s">
        <v>531</v>
      </c>
      <c r="J1110" s="36" t="s">
        <v>1098</v>
      </c>
      <c r="K1110" s="17" t="s">
        <v>377</v>
      </c>
      <c r="L1110" s="26"/>
      <c r="M1110" s="26">
        <v>1100</v>
      </c>
    </row>
    <row r="1111" spans="1:13" s="31" customFormat="1" x14ac:dyDescent="0.3">
      <c r="A1111" s="34">
        <v>42489</v>
      </c>
      <c r="B1111" s="26" t="s">
        <v>765</v>
      </c>
      <c r="C1111" s="28" t="s">
        <v>12</v>
      </c>
      <c r="D1111" s="36" t="s">
        <v>20</v>
      </c>
      <c r="E1111" s="41"/>
      <c r="F1111" s="41">
        <v>1000</v>
      </c>
      <c r="G1111" s="19">
        <f t="shared" si="17"/>
        <v>-5050724</v>
      </c>
      <c r="H1111" s="17" t="s">
        <v>3054</v>
      </c>
      <c r="I1111" s="50" t="s">
        <v>531</v>
      </c>
      <c r="J1111" s="36" t="s">
        <v>1098</v>
      </c>
      <c r="K1111" s="17" t="s">
        <v>377</v>
      </c>
      <c r="L1111" s="26"/>
      <c r="M1111" s="26">
        <v>1101</v>
      </c>
    </row>
    <row r="1112" spans="1:13" s="31" customFormat="1" x14ac:dyDescent="0.3">
      <c r="A1112" s="34">
        <v>42489</v>
      </c>
      <c r="B1112" s="26" t="s">
        <v>567</v>
      </c>
      <c r="C1112" s="31" t="s">
        <v>17</v>
      </c>
      <c r="D1112" s="36" t="s">
        <v>20</v>
      </c>
      <c r="E1112" s="41"/>
      <c r="F1112" s="41">
        <v>23000</v>
      </c>
      <c r="G1112" s="19">
        <f t="shared" si="17"/>
        <v>-5073724</v>
      </c>
      <c r="H1112" s="17" t="s">
        <v>3054</v>
      </c>
      <c r="I1112" s="50" t="s">
        <v>531</v>
      </c>
      <c r="J1112" s="36" t="s">
        <v>1098</v>
      </c>
      <c r="K1112" s="17" t="s">
        <v>377</v>
      </c>
      <c r="L1112" s="26"/>
      <c r="M1112" s="26">
        <v>1102</v>
      </c>
    </row>
    <row r="1113" spans="1:13" s="30" customFormat="1" ht="13.9" x14ac:dyDescent="0.25">
      <c r="A1113" s="34">
        <v>42490</v>
      </c>
      <c r="B1113" s="30" t="s">
        <v>375</v>
      </c>
      <c r="C1113" s="28" t="s">
        <v>12</v>
      </c>
      <c r="D1113" s="36" t="s">
        <v>13</v>
      </c>
      <c r="E1113" s="40"/>
      <c r="F1113" s="40">
        <v>4000</v>
      </c>
      <c r="G1113" s="19">
        <f t="shared" si="17"/>
        <v>-5077724</v>
      </c>
      <c r="H1113" s="30" t="s">
        <v>14</v>
      </c>
      <c r="I1113" s="50" t="s">
        <v>585</v>
      </c>
      <c r="J1113" s="26" t="s">
        <v>3033</v>
      </c>
      <c r="K1113" s="17" t="s">
        <v>377</v>
      </c>
      <c r="M1113" s="31">
        <v>1103</v>
      </c>
    </row>
    <row r="1114" spans="1:13" s="31" customFormat="1" x14ac:dyDescent="0.3">
      <c r="A1114" s="34">
        <v>42490</v>
      </c>
      <c r="B1114" s="26" t="s">
        <v>804</v>
      </c>
      <c r="C1114" s="28" t="s">
        <v>12</v>
      </c>
      <c r="D1114" s="36" t="s">
        <v>20</v>
      </c>
      <c r="E1114" s="41"/>
      <c r="F1114" s="41">
        <v>1000</v>
      </c>
      <c r="G1114" s="19">
        <f t="shared" si="17"/>
        <v>-5078724</v>
      </c>
      <c r="H1114" s="17" t="s">
        <v>3054</v>
      </c>
      <c r="I1114" s="50" t="s">
        <v>531</v>
      </c>
      <c r="J1114" s="36" t="s">
        <v>1098</v>
      </c>
      <c r="K1114" s="17" t="s">
        <v>377</v>
      </c>
      <c r="L1114" s="26"/>
      <c r="M1114" s="31">
        <v>1104</v>
      </c>
    </row>
    <row r="1115" spans="1:13" s="31" customFormat="1" x14ac:dyDescent="0.3">
      <c r="A1115" s="34">
        <v>42490</v>
      </c>
      <c r="B1115" s="26" t="s">
        <v>329</v>
      </c>
      <c r="C1115" s="31" t="s">
        <v>17</v>
      </c>
      <c r="D1115" s="36" t="s">
        <v>20</v>
      </c>
      <c r="E1115" s="41"/>
      <c r="F1115" s="41">
        <v>5000</v>
      </c>
      <c r="G1115" s="19">
        <f t="shared" si="17"/>
        <v>-5083724</v>
      </c>
      <c r="H1115" s="17" t="s">
        <v>3054</v>
      </c>
      <c r="I1115" s="50" t="s">
        <v>531</v>
      </c>
      <c r="J1115" s="36" t="s">
        <v>1098</v>
      </c>
      <c r="K1115" s="17" t="s">
        <v>377</v>
      </c>
      <c r="L1115" s="26"/>
      <c r="M1115" s="26">
        <v>1105</v>
      </c>
    </row>
    <row r="1116" spans="1:13" s="31" customFormat="1" x14ac:dyDescent="0.3">
      <c r="A1116" s="34">
        <v>42490</v>
      </c>
      <c r="B1116" s="26" t="s">
        <v>317</v>
      </c>
      <c r="C1116" s="26" t="s">
        <v>22</v>
      </c>
      <c r="D1116" s="36" t="s">
        <v>20</v>
      </c>
      <c r="E1116" s="41"/>
      <c r="F1116" s="41">
        <v>1500</v>
      </c>
      <c r="G1116" s="19">
        <f t="shared" si="17"/>
        <v>-5085224</v>
      </c>
      <c r="H1116" s="17" t="s">
        <v>3054</v>
      </c>
      <c r="I1116" s="50" t="s">
        <v>531</v>
      </c>
      <c r="J1116" s="36" t="s">
        <v>1098</v>
      </c>
      <c r="K1116" s="17" t="s">
        <v>377</v>
      </c>
      <c r="L1116" s="26"/>
      <c r="M1116" s="26">
        <v>1106</v>
      </c>
    </row>
    <row r="1117" spans="1:13" s="31" customFormat="1" x14ac:dyDescent="0.3">
      <c r="A1117" s="34">
        <v>42490</v>
      </c>
      <c r="B1117" s="26" t="s">
        <v>805</v>
      </c>
      <c r="C1117" s="28" t="s">
        <v>12</v>
      </c>
      <c r="D1117" s="36" t="s">
        <v>20</v>
      </c>
      <c r="E1117" s="41"/>
      <c r="F1117" s="41">
        <v>8000</v>
      </c>
      <c r="G1117" s="19">
        <f t="shared" si="17"/>
        <v>-5093224</v>
      </c>
      <c r="H1117" s="17" t="s">
        <v>3054</v>
      </c>
      <c r="I1117" s="50" t="s">
        <v>531</v>
      </c>
      <c r="J1117" s="36" t="s">
        <v>1098</v>
      </c>
      <c r="K1117" s="17" t="s">
        <v>377</v>
      </c>
      <c r="L1117" s="26"/>
      <c r="M1117" s="26">
        <v>1107</v>
      </c>
    </row>
    <row r="1118" spans="1:13" s="31" customFormat="1" x14ac:dyDescent="0.3">
      <c r="A1118" s="34">
        <v>42490</v>
      </c>
      <c r="B1118" s="26" t="s">
        <v>806</v>
      </c>
      <c r="C1118" s="28" t="s">
        <v>12</v>
      </c>
      <c r="D1118" s="36" t="s">
        <v>20</v>
      </c>
      <c r="E1118" s="41"/>
      <c r="F1118" s="41">
        <v>2500</v>
      </c>
      <c r="G1118" s="19">
        <f t="shared" si="17"/>
        <v>-5095724</v>
      </c>
      <c r="H1118" s="17" t="s">
        <v>3054</v>
      </c>
      <c r="I1118" s="50" t="s">
        <v>531</v>
      </c>
      <c r="J1118" s="36" t="s">
        <v>1098</v>
      </c>
      <c r="K1118" s="17" t="s">
        <v>377</v>
      </c>
      <c r="L1118" s="26"/>
      <c r="M1118" s="26">
        <v>1108</v>
      </c>
    </row>
    <row r="1119" spans="1:13" s="31" customFormat="1" x14ac:dyDescent="0.3">
      <c r="A1119" s="34">
        <v>42490</v>
      </c>
      <c r="B1119" s="26" t="s">
        <v>807</v>
      </c>
      <c r="C1119" s="28" t="s">
        <v>12</v>
      </c>
      <c r="D1119" s="36" t="s">
        <v>20</v>
      </c>
      <c r="E1119" s="41"/>
      <c r="F1119" s="41">
        <v>6000</v>
      </c>
      <c r="G1119" s="19">
        <f t="shared" si="17"/>
        <v>-5101724</v>
      </c>
      <c r="H1119" s="26" t="s">
        <v>326</v>
      </c>
      <c r="I1119" s="50" t="s">
        <v>531</v>
      </c>
      <c r="J1119" s="36" t="s">
        <v>1098</v>
      </c>
      <c r="K1119" s="17" t="s">
        <v>377</v>
      </c>
      <c r="L1119" s="26"/>
      <c r="M1119" s="26">
        <v>1109</v>
      </c>
    </row>
    <row r="1120" spans="1:13" s="27" customFormat="1" ht="13.9" x14ac:dyDescent="0.25">
      <c r="A1120" s="34">
        <v>42492</v>
      </c>
      <c r="B1120" s="27" t="s">
        <v>491</v>
      </c>
      <c r="C1120" s="28" t="s">
        <v>12</v>
      </c>
      <c r="D1120" s="36" t="s">
        <v>13</v>
      </c>
      <c r="E1120" s="41"/>
      <c r="F1120" s="41">
        <v>2000</v>
      </c>
      <c r="G1120" s="19">
        <f t="shared" si="17"/>
        <v>-5103724</v>
      </c>
      <c r="H1120" s="27" t="s">
        <v>14</v>
      </c>
      <c r="I1120" s="36" t="s">
        <v>585</v>
      </c>
      <c r="J1120" s="26" t="s">
        <v>3033</v>
      </c>
      <c r="K1120" s="17" t="s">
        <v>377</v>
      </c>
      <c r="M1120" s="26">
        <v>1110</v>
      </c>
    </row>
    <row r="1121" spans="1:13" s="27" customFormat="1" ht="13.9" x14ac:dyDescent="0.25">
      <c r="A1121" s="34">
        <v>42492</v>
      </c>
      <c r="B1121" s="18" t="s">
        <v>42</v>
      </c>
      <c r="C1121" s="27" t="s">
        <v>22</v>
      </c>
      <c r="D1121" s="36" t="s">
        <v>13</v>
      </c>
      <c r="E1121" s="41"/>
      <c r="F1121" s="41">
        <v>5000</v>
      </c>
      <c r="G1121" s="19">
        <f t="shared" si="17"/>
        <v>-5108724</v>
      </c>
      <c r="H1121" s="27" t="s">
        <v>14</v>
      </c>
      <c r="I1121" s="36" t="s">
        <v>834</v>
      </c>
      <c r="J1121" s="26" t="s">
        <v>3033</v>
      </c>
      <c r="K1121" s="17" t="s">
        <v>377</v>
      </c>
      <c r="M1121" s="31">
        <v>1111</v>
      </c>
    </row>
    <row r="1122" spans="1:13" ht="13.9" x14ac:dyDescent="0.25">
      <c r="A1122" s="34">
        <v>42492</v>
      </c>
      <c r="B1122" s="26" t="s">
        <v>835</v>
      </c>
      <c r="C1122" s="31" t="s">
        <v>24</v>
      </c>
      <c r="D1122" s="31" t="s">
        <v>10</v>
      </c>
      <c r="E1122" s="19"/>
      <c r="F1122" s="41">
        <v>10000</v>
      </c>
      <c r="G1122" s="19">
        <f t="shared" si="17"/>
        <v>-5118724</v>
      </c>
      <c r="H1122" s="36" t="s">
        <v>26</v>
      </c>
      <c r="I1122" s="36" t="s">
        <v>836</v>
      </c>
      <c r="J1122" s="26" t="s">
        <v>3033</v>
      </c>
      <c r="K1122" s="17" t="s">
        <v>377</v>
      </c>
      <c r="M1122" s="31">
        <v>1112</v>
      </c>
    </row>
    <row r="1123" spans="1:13" x14ac:dyDescent="0.3">
      <c r="A1123" s="34">
        <v>42492</v>
      </c>
      <c r="B1123" s="26" t="s">
        <v>794</v>
      </c>
      <c r="C1123" s="26" t="s">
        <v>22</v>
      </c>
      <c r="D1123" s="31" t="s">
        <v>18</v>
      </c>
      <c r="F1123" s="41">
        <v>2000</v>
      </c>
      <c r="G1123" s="19">
        <f t="shared" si="17"/>
        <v>-5120724</v>
      </c>
      <c r="H1123" s="31" t="s">
        <v>795</v>
      </c>
      <c r="I1123" s="26" t="s">
        <v>837</v>
      </c>
      <c r="J1123" s="26" t="s">
        <v>3033</v>
      </c>
      <c r="K1123" s="26" t="s">
        <v>377</v>
      </c>
      <c r="M1123" s="26">
        <v>1113</v>
      </c>
    </row>
    <row r="1124" spans="1:13" x14ac:dyDescent="0.3">
      <c r="A1124" s="34">
        <v>42492</v>
      </c>
      <c r="B1124" s="26" t="s">
        <v>838</v>
      </c>
      <c r="C1124" s="28" t="s">
        <v>12</v>
      </c>
      <c r="D1124" s="31" t="s">
        <v>18</v>
      </c>
      <c r="F1124" s="41">
        <v>1000</v>
      </c>
      <c r="G1124" s="19">
        <f t="shared" si="17"/>
        <v>-5121724</v>
      </c>
      <c r="H1124" s="31" t="s">
        <v>795</v>
      </c>
      <c r="I1124" s="26" t="s">
        <v>839</v>
      </c>
      <c r="J1124" s="26" t="s">
        <v>3033</v>
      </c>
      <c r="K1124" s="26" t="s">
        <v>377</v>
      </c>
      <c r="L1124" s="26" t="s">
        <v>840</v>
      </c>
      <c r="M1124" s="26">
        <v>1114</v>
      </c>
    </row>
    <row r="1125" spans="1:13" x14ac:dyDescent="0.3">
      <c r="A1125" s="34">
        <v>42492</v>
      </c>
      <c r="B1125" s="26" t="s">
        <v>841</v>
      </c>
      <c r="C1125" s="28" t="s">
        <v>12</v>
      </c>
      <c r="D1125" s="31" t="s">
        <v>18</v>
      </c>
      <c r="F1125" s="41">
        <v>1000</v>
      </c>
      <c r="G1125" s="19">
        <f t="shared" si="17"/>
        <v>-5122724</v>
      </c>
      <c r="H1125" s="31" t="s">
        <v>795</v>
      </c>
      <c r="I1125" s="26" t="s">
        <v>839</v>
      </c>
      <c r="J1125" s="26" t="s">
        <v>3033</v>
      </c>
      <c r="K1125" s="26" t="s">
        <v>377</v>
      </c>
      <c r="M1125" s="26">
        <v>1115</v>
      </c>
    </row>
    <row r="1126" spans="1:13" x14ac:dyDescent="0.3">
      <c r="A1126" s="34">
        <v>42492</v>
      </c>
      <c r="B1126" s="26" t="s">
        <v>842</v>
      </c>
      <c r="C1126" s="28" t="s">
        <v>12</v>
      </c>
      <c r="D1126" s="31" t="s">
        <v>18</v>
      </c>
      <c r="F1126" s="41">
        <v>1000</v>
      </c>
      <c r="G1126" s="19">
        <f t="shared" si="17"/>
        <v>-5123724</v>
      </c>
      <c r="H1126" s="31" t="s">
        <v>795</v>
      </c>
      <c r="I1126" s="26" t="s">
        <v>839</v>
      </c>
      <c r="J1126" s="26" t="s">
        <v>3033</v>
      </c>
      <c r="K1126" s="26" t="s">
        <v>377</v>
      </c>
      <c r="M1126" s="26">
        <v>1116</v>
      </c>
    </row>
    <row r="1127" spans="1:13" x14ac:dyDescent="0.3">
      <c r="A1127" s="34">
        <v>42492</v>
      </c>
      <c r="B1127" s="35" t="s">
        <v>647</v>
      </c>
      <c r="C1127" s="32" t="s">
        <v>22</v>
      </c>
      <c r="D1127" s="31" t="s">
        <v>18</v>
      </c>
      <c r="F1127" s="41">
        <v>4000</v>
      </c>
      <c r="G1127" s="19">
        <f t="shared" si="17"/>
        <v>-5127724</v>
      </c>
      <c r="H1127" s="31" t="s">
        <v>23</v>
      </c>
      <c r="I1127" s="27" t="s">
        <v>843</v>
      </c>
      <c r="J1127" s="26" t="s">
        <v>3033</v>
      </c>
      <c r="K1127" s="26" t="s">
        <v>377</v>
      </c>
      <c r="M1127" s="26">
        <v>1117</v>
      </c>
    </row>
    <row r="1128" spans="1:13" ht="15" customHeight="1" x14ac:dyDescent="0.3">
      <c r="A1128" s="34">
        <v>42492</v>
      </c>
      <c r="B1128" s="37" t="s">
        <v>844</v>
      </c>
      <c r="C1128" s="27" t="s">
        <v>34</v>
      </c>
      <c r="D1128" s="36" t="s">
        <v>13</v>
      </c>
      <c r="F1128" s="38">
        <v>12000</v>
      </c>
      <c r="G1128" s="19">
        <f t="shared" si="17"/>
        <v>-5139724</v>
      </c>
      <c r="H1128" s="37" t="s">
        <v>267</v>
      </c>
      <c r="I1128" s="26" t="s">
        <v>531</v>
      </c>
      <c r="J1128" s="26" t="s">
        <v>3033</v>
      </c>
      <c r="K1128" s="37" t="s">
        <v>377</v>
      </c>
      <c r="M1128" s="26">
        <v>1118</v>
      </c>
    </row>
    <row r="1129" spans="1:13" ht="13.9" x14ac:dyDescent="0.25">
      <c r="A1129" s="34">
        <v>42493</v>
      </c>
      <c r="B1129" s="26" t="s">
        <v>845</v>
      </c>
      <c r="C1129" s="26" t="s">
        <v>35</v>
      </c>
      <c r="D1129" s="28" t="s">
        <v>10</v>
      </c>
      <c r="E1129" s="43"/>
      <c r="F1129" s="41">
        <f>115000+190000</f>
        <v>305000</v>
      </c>
      <c r="G1129" s="19">
        <f t="shared" si="17"/>
        <v>-5444724</v>
      </c>
      <c r="H1129" s="26" t="s">
        <v>11</v>
      </c>
      <c r="I1129" s="26">
        <v>48</v>
      </c>
      <c r="J1129" s="26" t="s">
        <v>3033</v>
      </c>
      <c r="K1129" s="37" t="s">
        <v>377</v>
      </c>
      <c r="M1129" s="31">
        <v>1119</v>
      </c>
    </row>
    <row r="1130" spans="1:13" ht="13.9" x14ac:dyDescent="0.25">
      <c r="A1130" s="34">
        <v>42493</v>
      </c>
      <c r="B1130" s="26" t="s">
        <v>846</v>
      </c>
      <c r="C1130" s="26" t="s">
        <v>35</v>
      </c>
      <c r="D1130" s="36" t="s">
        <v>13</v>
      </c>
      <c r="E1130" s="43"/>
      <c r="F1130" s="41">
        <v>400000</v>
      </c>
      <c r="G1130" s="19">
        <f t="shared" si="17"/>
        <v>-5844724</v>
      </c>
      <c r="H1130" s="26" t="s">
        <v>11</v>
      </c>
      <c r="I1130" s="26">
        <v>48</v>
      </c>
      <c r="J1130" s="26" t="s">
        <v>3033</v>
      </c>
      <c r="K1130" s="37" t="s">
        <v>377</v>
      </c>
      <c r="M1130" s="31">
        <v>1120</v>
      </c>
    </row>
    <row r="1131" spans="1:13" ht="13.9" x14ac:dyDescent="0.25">
      <c r="A1131" s="34">
        <v>42493</v>
      </c>
      <c r="B1131" s="26" t="s">
        <v>847</v>
      </c>
      <c r="C1131" s="26" t="s">
        <v>35</v>
      </c>
      <c r="D1131" s="36" t="s">
        <v>20</v>
      </c>
      <c r="E1131" s="43"/>
      <c r="F1131" s="41">
        <v>180000</v>
      </c>
      <c r="G1131" s="19">
        <f t="shared" si="17"/>
        <v>-6024724</v>
      </c>
      <c r="H1131" s="26" t="s">
        <v>11</v>
      </c>
      <c r="I1131" s="26">
        <v>48</v>
      </c>
      <c r="J1131" s="26" t="s">
        <v>1099</v>
      </c>
      <c r="K1131" s="37" t="s">
        <v>377</v>
      </c>
      <c r="M1131" s="26">
        <v>1121</v>
      </c>
    </row>
    <row r="1132" spans="1:13" ht="13.9" x14ac:dyDescent="0.25">
      <c r="A1132" s="34">
        <v>42493</v>
      </c>
      <c r="B1132" s="26" t="s">
        <v>848</v>
      </c>
      <c r="C1132" s="26" t="s">
        <v>9</v>
      </c>
      <c r="D1132" s="28" t="s">
        <v>10</v>
      </c>
      <c r="E1132" s="43"/>
      <c r="F1132" s="41">
        <v>10701</v>
      </c>
      <c r="G1132" s="19">
        <f t="shared" si="17"/>
        <v>-6035425</v>
      </c>
      <c r="H1132" s="26" t="s">
        <v>11</v>
      </c>
      <c r="I1132" s="26">
        <v>49</v>
      </c>
      <c r="J1132" s="26" t="s">
        <v>3033</v>
      </c>
      <c r="K1132" s="37" t="s">
        <v>377</v>
      </c>
      <c r="M1132" s="26">
        <v>1122</v>
      </c>
    </row>
    <row r="1133" spans="1:13" ht="15" customHeight="1" x14ac:dyDescent="0.3">
      <c r="A1133" s="34">
        <v>42493</v>
      </c>
      <c r="B1133" s="37" t="s">
        <v>849</v>
      </c>
      <c r="C1133" s="28" t="s">
        <v>12</v>
      </c>
      <c r="D1133" s="36" t="s">
        <v>13</v>
      </c>
      <c r="F1133" s="38">
        <v>500</v>
      </c>
      <c r="G1133" s="19">
        <f t="shared" si="17"/>
        <v>-6035925</v>
      </c>
      <c r="H1133" s="37" t="s">
        <v>267</v>
      </c>
      <c r="I1133" s="26" t="s">
        <v>531</v>
      </c>
      <c r="J1133" s="26" t="s">
        <v>3033</v>
      </c>
      <c r="K1133" s="37" t="s">
        <v>377</v>
      </c>
      <c r="M1133" s="26">
        <v>1123</v>
      </c>
    </row>
    <row r="1134" spans="1:13" ht="15" customHeight="1" x14ac:dyDescent="0.3">
      <c r="A1134" s="34">
        <v>42493</v>
      </c>
      <c r="B1134" s="37" t="s">
        <v>850</v>
      </c>
      <c r="C1134" s="28" t="s">
        <v>12</v>
      </c>
      <c r="D1134" s="36" t="s">
        <v>13</v>
      </c>
      <c r="F1134" s="38">
        <v>1000</v>
      </c>
      <c r="G1134" s="19">
        <f t="shared" si="17"/>
        <v>-6036925</v>
      </c>
      <c r="H1134" s="37" t="s">
        <v>267</v>
      </c>
      <c r="I1134" s="26" t="s">
        <v>531</v>
      </c>
      <c r="J1134" s="26" t="s">
        <v>3033</v>
      </c>
      <c r="K1134" s="37" t="s">
        <v>377</v>
      </c>
      <c r="M1134" s="26">
        <v>1124</v>
      </c>
    </row>
    <row r="1135" spans="1:13" ht="15" customHeight="1" x14ac:dyDescent="0.3">
      <c r="A1135" s="34">
        <v>42493</v>
      </c>
      <c r="B1135" s="37" t="s">
        <v>851</v>
      </c>
      <c r="C1135" s="37" t="s">
        <v>22</v>
      </c>
      <c r="D1135" s="36" t="s">
        <v>13</v>
      </c>
      <c r="F1135" s="38">
        <v>2000</v>
      </c>
      <c r="G1135" s="19">
        <f t="shared" si="17"/>
        <v>-6038925</v>
      </c>
      <c r="H1135" s="37" t="s">
        <v>267</v>
      </c>
      <c r="I1135" s="37" t="s">
        <v>229</v>
      </c>
      <c r="J1135" s="26" t="s">
        <v>3033</v>
      </c>
      <c r="K1135" s="37" t="s">
        <v>377</v>
      </c>
      <c r="M1135" s="26">
        <v>1125</v>
      </c>
    </row>
    <row r="1136" spans="1:13" x14ac:dyDescent="0.3">
      <c r="A1136" s="34">
        <v>42493</v>
      </c>
      <c r="B1136" s="35" t="s">
        <v>647</v>
      </c>
      <c r="C1136" s="32" t="s">
        <v>22</v>
      </c>
      <c r="D1136" s="31" t="s">
        <v>18</v>
      </c>
      <c r="F1136" s="41">
        <v>1000</v>
      </c>
      <c r="G1136" s="19">
        <f t="shared" si="17"/>
        <v>-6039925</v>
      </c>
      <c r="H1136" s="31" t="s">
        <v>23</v>
      </c>
      <c r="I1136" s="27" t="s">
        <v>843</v>
      </c>
      <c r="J1136" s="26" t="s">
        <v>3033</v>
      </c>
      <c r="K1136" s="26" t="s">
        <v>377</v>
      </c>
      <c r="M1136" s="26">
        <v>1126</v>
      </c>
    </row>
    <row r="1137" spans="1:13" x14ac:dyDescent="0.3">
      <c r="A1137" s="34">
        <v>42493</v>
      </c>
      <c r="B1137" s="26" t="s">
        <v>794</v>
      </c>
      <c r="C1137" s="26" t="s">
        <v>22</v>
      </c>
      <c r="D1137" s="31" t="s">
        <v>18</v>
      </c>
      <c r="F1137" s="41">
        <v>2000</v>
      </c>
      <c r="G1137" s="19">
        <f t="shared" si="17"/>
        <v>-6041925</v>
      </c>
      <c r="H1137" s="31" t="s">
        <v>795</v>
      </c>
      <c r="I1137" s="26" t="s">
        <v>837</v>
      </c>
      <c r="J1137" s="26" t="s">
        <v>3033</v>
      </c>
      <c r="K1137" s="26" t="s">
        <v>377</v>
      </c>
      <c r="M1137" s="31">
        <v>1127</v>
      </c>
    </row>
    <row r="1138" spans="1:13" x14ac:dyDescent="0.3">
      <c r="A1138" s="34">
        <v>42493</v>
      </c>
      <c r="B1138" s="26" t="s">
        <v>852</v>
      </c>
      <c r="C1138" s="28" t="s">
        <v>12</v>
      </c>
      <c r="D1138" s="31" t="s">
        <v>18</v>
      </c>
      <c r="F1138" s="41">
        <v>1000</v>
      </c>
      <c r="G1138" s="19">
        <f t="shared" si="17"/>
        <v>-6042925</v>
      </c>
      <c r="H1138" s="31" t="s">
        <v>795</v>
      </c>
      <c r="I1138" s="26" t="s">
        <v>839</v>
      </c>
      <c r="J1138" s="26" t="s">
        <v>3033</v>
      </c>
      <c r="K1138" s="26" t="s">
        <v>377</v>
      </c>
      <c r="M1138" s="31">
        <v>1128</v>
      </c>
    </row>
    <row r="1139" spans="1:13" x14ac:dyDescent="0.3">
      <c r="A1139" s="34">
        <v>42493</v>
      </c>
      <c r="B1139" s="26" t="s">
        <v>853</v>
      </c>
      <c r="C1139" s="28" t="s">
        <v>12</v>
      </c>
      <c r="D1139" s="36" t="s">
        <v>20</v>
      </c>
      <c r="F1139" s="41">
        <v>1000</v>
      </c>
      <c r="G1139" s="19">
        <f t="shared" si="17"/>
        <v>-6043925</v>
      </c>
      <c r="H1139" s="17" t="s">
        <v>3054</v>
      </c>
      <c r="I1139" s="26" t="s">
        <v>531</v>
      </c>
      <c r="J1139" s="26" t="s">
        <v>1099</v>
      </c>
      <c r="K1139" s="26" t="s">
        <v>377</v>
      </c>
      <c r="M1139" s="26">
        <v>1129</v>
      </c>
    </row>
    <row r="1140" spans="1:13" x14ac:dyDescent="0.3">
      <c r="A1140" s="34">
        <v>42493</v>
      </c>
      <c r="B1140" s="26" t="s">
        <v>853</v>
      </c>
      <c r="C1140" s="31" t="s">
        <v>24</v>
      </c>
      <c r="D1140" s="31" t="s">
        <v>10</v>
      </c>
      <c r="F1140" s="41">
        <v>8000</v>
      </c>
      <c r="G1140" s="19">
        <f t="shared" si="17"/>
        <v>-6051925</v>
      </c>
      <c r="H1140" s="17" t="s">
        <v>3054</v>
      </c>
      <c r="I1140" s="26" t="s">
        <v>531</v>
      </c>
      <c r="J1140" s="26" t="s">
        <v>3033</v>
      </c>
      <c r="K1140" s="26" t="s">
        <v>377</v>
      </c>
      <c r="M1140" s="26">
        <v>1130</v>
      </c>
    </row>
    <row r="1141" spans="1:13" x14ac:dyDescent="0.3">
      <c r="A1141" s="34">
        <v>42493</v>
      </c>
      <c r="B1141" s="26" t="s">
        <v>853</v>
      </c>
      <c r="C1141" s="28" t="s">
        <v>12</v>
      </c>
      <c r="D1141" s="36" t="s">
        <v>20</v>
      </c>
      <c r="F1141" s="41">
        <v>1000</v>
      </c>
      <c r="G1141" s="19">
        <f t="shared" si="17"/>
        <v>-6052925</v>
      </c>
      <c r="H1141" s="17" t="s">
        <v>3054</v>
      </c>
      <c r="I1141" s="26" t="s">
        <v>531</v>
      </c>
      <c r="J1141" s="26" t="s">
        <v>1099</v>
      </c>
      <c r="K1141" s="26" t="s">
        <v>377</v>
      </c>
      <c r="M1141" s="26">
        <v>1131</v>
      </c>
    </row>
    <row r="1142" spans="1:13" x14ac:dyDescent="0.3">
      <c r="A1142" s="34">
        <v>42493</v>
      </c>
      <c r="B1142" s="26" t="s">
        <v>42</v>
      </c>
      <c r="C1142" s="26" t="s">
        <v>22</v>
      </c>
      <c r="D1142" s="36" t="s">
        <v>20</v>
      </c>
      <c r="F1142" s="41">
        <v>1000</v>
      </c>
      <c r="G1142" s="19">
        <f t="shared" si="17"/>
        <v>-6053925</v>
      </c>
      <c r="H1142" s="17" t="s">
        <v>3054</v>
      </c>
      <c r="I1142" s="26" t="s">
        <v>531</v>
      </c>
      <c r="J1142" s="26" t="s">
        <v>1099</v>
      </c>
      <c r="K1142" s="26" t="s">
        <v>377</v>
      </c>
      <c r="M1142" s="26">
        <v>1132</v>
      </c>
    </row>
    <row r="1143" spans="1:13" ht="13.9" x14ac:dyDescent="0.25">
      <c r="A1143" s="34">
        <v>42493</v>
      </c>
      <c r="B1143" s="35" t="s">
        <v>854</v>
      </c>
      <c r="C1143" s="35" t="s">
        <v>22</v>
      </c>
      <c r="D1143" s="36" t="s">
        <v>20</v>
      </c>
      <c r="F1143" s="41">
        <v>1000</v>
      </c>
      <c r="G1143" s="19">
        <f t="shared" si="17"/>
        <v>-6054925</v>
      </c>
      <c r="H1143" s="33" t="s">
        <v>21</v>
      </c>
      <c r="I1143" s="26" t="s">
        <v>855</v>
      </c>
      <c r="J1143" s="26" t="s">
        <v>1099</v>
      </c>
      <c r="K1143" s="26" t="s">
        <v>377</v>
      </c>
      <c r="M1143" s="26">
        <v>1133</v>
      </c>
    </row>
    <row r="1144" spans="1:13" ht="13.9" x14ac:dyDescent="0.25">
      <c r="A1144" s="34">
        <v>42493</v>
      </c>
      <c r="B1144" s="35" t="s">
        <v>856</v>
      </c>
      <c r="C1144" s="28" t="s">
        <v>12</v>
      </c>
      <c r="D1144" s="36" t="s">
        <v>20</v>
      </c>
      <c r="F1144" s="41">
        <v>2500</v>
      </c>
      <c r="G1144" s="19">
        <f t="shared" si="17"/>
        <v>-6057425</v>
      </c>
      <c r="H1144" s="33" t="s">
        <v>21</v>
      </c>
      <c r="I1144" s="26" t="s">
        <v>857</v>
      </c>
      <c r="J1144" s="26" t="s">
        <v>1099</v>
      </c>
      <c r="K1144" s="26" t="s">
        <v>377</v>
      </c>
      <c r="M1144" s="26">
        <v>1134</v>
      </c>
    </row>
    <row r="1145" spans="1:13" ht="13.9" x14ac:dyDescent="0.25">
      <c r="A1145" s="34">
        <v>42493</v>
      </c>
      <c r="B1145" s="35" t="s">
        <v>858</v>
      </c>
      <c r="C1145" s="31" t="s">
        <v>24</v>
      </c>
      <c r="D1145" s="31" t="s">
        <v>10</v>
      </c>
      <c r="F1145" s="41">
        <f>1000+12500+5000</f>
        <v>18500</v>
      </c>
      <c r="G1145" s="19">
        <f t="shared" si="17"/>
        <v>-6075925</v>
      </c>
      <c r="H1145" s="33" t="s">
        <v>21</v>
      </c>
      <c r="I1145" s="26" t="s">
        <v>859</v>
      </c>
      <c r="J1145" s="26" t="s">
        <v>3033</v>
      </c>
      <c r="K1145" s="26" t="s">
        <v>377</v>
      </c>
      <c r="M1145" s="31">
        <v>1135</v>
      </c>
    </row>
    <row r="1146" spans="1:13" ht="13.9" x14ac:dyDescent="0.25">
      <c r="A1146" s="34">
        <v>42494</v>
      </c>
      <c r="B1146" s="35" t="s">
        <v>860</v>
      </c>
      <c r="C1146" s="28" t="s">
        <v>12</v>
      </c>
      <c r="D1146" s="36" t="s">
        <v>20</v>
      </c>
      <c r="F1146" s="41">
        <v>2500</v>
      </c>
      <c r="G1146" s="19">
        <f t="shared" si="17"/>
        <v>-6078425</v>
      </c>
      <c r="H1146" s="33" t="s">
        <v>21</v>
      </c>
      <c r="I1146" s="26" t="s">
        <v>857</v>
      </c>
      <c r="J1146" s="26" t="s">
        <v>1099</v>
      </c>
      <c r="K1146" s="26" t="s">
        <v>377</v>
      </c>
      <c r="M1146" s="31">
        <v>1136</v>
      </c>
    </row>
    <row r="1147" spans="1:13" ht="13.9" x14ac:dyDescent="0.25">
      <c r="A1147" s="34">
        <v>42494</v>
      </c>
      <c r="B1147" s="35" t="s">
        <v>854</v>
      </c>
      <c r="C1147" s="35" t="s">
        <v>22</v>
      </c>
      <c r="D1147" s="36" t="s">
        <v>20</v>
      </c>
      <c r="F1147" s="41">
        <v>1000</v>
      </c>
      <c r="G1147" s="19">
        <f t="shared" si="17"/>
        <v>-6079425</v>
      </c>
      <c r="H1147" s="33" t="s">
        <v>21</v>
      </c>
      <c r="I1147" s="26" t="s">
        <v>855</v>
      </c>
      <c r="J1147" s="26" t="s">
        <v>1099</v>
      </c>
      <c r="K1147" s="26" t="s">
        <v>377</v>
      </c>
      <c r="M1147" s="26">
        <v>1137</v>
      </c>
    </row>
    <row r="1148" spans="1:13" ht="13.9" x14ac:dyDescent="0.25">
      <c r="A1148" s="34">
        <v>42494</v>
      </c>
      <c r="B1148" s="26" t="s">
        <v>2561</v>
      </c>
      <c r="C1148" s="27" t="s">
        <v>34</v>
      </c>
      <c r="D1148" s="36" t="s">
        <v>20</v>
      </c>
      <c r="F1148" s="41">
        <v>10000</v>
      </c>
      <c r="G1148" s="19">
        <f t="shared" si="17"/>
        <v>-6089425</v>
      </c>
      <c r="H1148" s="36" t="s">
        <v>26</v>
      </c>
      <c r="I1148" s="36" t="s">
        <v>861</v>
      </c>
      <c r="J1148" s="26" t="s">
        <v>1099</v>
      </c>
      <c r="K1148" s="17" t="s">
        <v>377</v>
      </c>
      <c r="M1148" s="26">
        <v>1138</v>
      </c>
    </row>
    <row r="1149" spans="1:13" ht="13.9" x14ac:dyDescent="0.25">
      <c r="A1149" s="34">
        <v>42494</v>
      </c>
      <c r="B1149" s="26" t="s">
        <v>862</v>
      </c>
      <c r="C1149" s="31" t="s">
        <v>24</v>
      </c>
      <c r="D1149" s="31" t="s">
        <v>10</v>
      </c>
      <c r="E1149" s="19"/>
      <c r="F1149" s="41">
        <v>500</v>
      </c>
      <c r="G1149" s="19">
        <f t="shared" si="17"/>
        <v>-6089925</v>
      </c>
      <c r="H1149" s="36" t="s">
        <v>26</v>
      </c>
      <c r="I1149" s="36" t="s">
        <v>836</v>
      </c>
      <c r="J1149" s="26" t="s">
        <v>3033</v>
      </c>
      <c r="K1149" s="17" t="s">
        <v>377</v>
      </c>
      <c r="M1149" s="26">
        <v>1139</v>
      </c>
    </row>
    <row r="1150" spans="1:13" s="27" customFormat="1" ht="13.9" x14ac:dyDescent="0.25">
      <c r="A1150" s="34">
        <v>42494</v>
      </c>
      <c r="B1150" s="27" t="s">
        <v>863</v>
      </c>
      <c r="C1150" s="27" t="s">
        <v>36</v>
      </c>
      <c r="D1150" s="28" t="s">
        <v>10</v>
      </c>
      <c r="E1150" s="41"/>
      <c r="F1150" s="41">
        <v>36000</v>
      </c>
      <c r="G1150" s="19">
        <f t="shared" si="17"/>
        <v>-6125925</v>
      </c>
      <c r="H1150" s="36" t="s">
        <v>26</v>
      </c>
      <c r="I1150" s="36" t="s">
        <v>787</v>
      </c>
      <c r="J1150" s="26" t="s">
        <v>3033</v>
      </c>
      <c r="K1150" s="17" t="s">
        <v>377</v>
      </c>
      <c r="M1150" s="26">
        <v>1140</v>
      </c>
    </row>
    <row r="1151" spans="1:13" ht="13.9" x14ac:dyDescent="0.25">
      <c r="A1151" s="34">
        <v>42494</v>
      </c>
      <c r="B1151" s="26" t="s">
        <v>864</v>
      </c>
      <c r="C1151" s="27" t="s">
        <v>34</v>
      </c>
      <c r="D1151" s="36" t="s">
        <v>20</v>
      </c>
      <c r="F1151" s="41">
        <v>14000</v>
      </c>
      <c r="G1151" s="19">
        <f t="shared" si="17"/>
        <v>-6139925</v>
      </c>
      <c r="H1151" s="36" t="s">
        <v>26</v>
      </c>
      <c r="I1151" s="36" t="s">
        <v>865</v>
      </c>
      <c r="J1151" s="26" t="s">
        <v>1099</v>
      </c>
      <c r="K1151" s="17" t="s">
        <v>377</v>
      </c>
      <c r="M1151" s="26">
        <v>1141</v>
      </c>
    </row>
    <row r="1152" spans="1:13" ht="13.9" x14ac:dyDescent="0.25">
      <c r="A1152" s="34">
        <v>42494</v>
      </c>
      <c r="B1152" s="26" t="s">
        <v>866</v>
      </c>
      <c r="C1152" s="27" t="s">
        <v>34</v>
      </c>
      <c r="D1152" s="36" t="s">
        <v>13</v>
      </c>
      <c r="F1152" s="41">
        <v>3000</v>
      </c>
      <c r="G1152" s="19">
        <f t="shared" si="17"/>
        <v>-6142925</v>
      </c>
      <c r="H1152" s="36" t="s">
        <v>26</v>
      </c>
      <c r="I1152" s="36" t="s">
        <v>865</v>
      </c>
      <c r="J1152" s="26" t="s">
        <v>3033</v>
      </c>
      <c r="K1152" s="17" t="s">
        <v>377</v>
      </c>
      <c r="M1152" s="26">
        <v>1142</v>
      </c>
    </row>
    <row r="1153" spans="1:13" x14ac:dyDescent="0.3">
      <c r="A1153" s="34">
        <v>42494</v>
      </c>
      <c r="B1153" s="26" t="s">
        <v>867</v>
      </c>
      <c r="C1153" s="27" t="s">
        <v>34</v>
      </c>
      <c r="D1153" s="31" t="s">
        <v>18</v>
      </c>
      <c r="F1153" s="41">
        <v>14000</v>
      </c>
      <c r="G1153" s="19">
        <f t="shared" si="17"/>
        <v>-6156925</v>
      </c>
      <c r="H1153" s="36" t="s">
        <v>26</v>
      </c>
      <c r="I1153" s="36" t="s">
        <v>787</v>
      </c>
      <c r="J1153" s="26" t="s">
        <v>3033</v>
      </c>
      <c r="K1153" s="17" t="s">
        <v>377</v>
      </c>
      <c r="M1153" s="31">
        <v>1143</v>
      </c>
    </row>
    <row r="1154" spans="1:13" ht="13.9" x14ac:dyDescent="0.25">
      <c r="A1154" s="34">
        <v>42494</v>
      </c>
      <c r="B1154" s="26" t="s">
        <v>2562</v>
      </c>
      <c r="C1154" s="27" t="s">
        <v>34</v>
      </c>
      <c r="D1154" s="36" t="s">
        <v>20</v>
      </c>
      <c r="F1154" s="41">
        <v>17000</v>
      </c>
      <c r="G1154" s="19">
        <f t="shared" si="17"/>
        <v>-6173925</v>
      </c>
      <c r="H1154" s="36" t="s">
        <v>26</v>
      </c>
      <c r="I1154" s="36" t="s">
        <v>787</v>
      </c>
      <c r="J1154" s="26" t="s">
        <v>1099</v>
      </c>
      <c r="K1154" s="17" t="s">
        <v>377</v>
      </c>
      <c r="M1154" s="31">
        <v>1144</v>
      </c>
    </row>
    <row r="1155" spans="1:13" x14ac:dyDescent="0.3">
      <c r="A1155" s="34">
        <v>42494</v>
      </c>
      <c r="B1155" s="26" t="s">
        <v>868</v>
      </c>
      <c r="C1155" s="28" t="s">
        <v>12</v>
      </c>
      <c r="D1155" s="31" t="s">
        <v>18</v>
      </c>
      <c r="F1155" s="41">
        <v>1000</v>
      </c>
      <c r="G1155" s="19">
        <f t="shared" si="17"/>
        <v>-6174925</v>
      </c>
      <c r="H1155" s="31" t="s">
        <v>795</v>
      </c>
      <c r="I1155" s="26" t="s">
        <v>839</v>
      </c>
      <c r="J1155" s="26" t="s">
        <v>3033</v>
      </c>
      <c r="K1155" s="26" t="s">
        <v>377</v>
      </c>
      <c r="M1155" s="26">
        <v>1145</v>
      </c>
    </row>
    <row r="1156" spans="1:13" x14ac:dyDescent="0.3">
      <c r="A1156" s="34">
        <v>42494</v>
      </c>
      <c r="B1156" s="26" t="s">
        <v>869</v>
      </c>
      <c r="C1156" s="28" t="s">
        <v>12</v>
      </c>
      <c r="D1156" s="31" t="s">
        <v>18</v>
      </c>
      <c r="F1156" s="41">
        <v>1000</v>
      </c>
      <c r="G1156" s="19">
        <f t="shared" si="17"/>
        <v>-6175925</v>
      </c>
      <c r="H1156" s="31" t="s">
        <v>795</v>
      </c>
      <c r="I1156" s="26" t="s">
        <v>839</v>
      </c>
      <c r="J1156" s="26" t="s">
        <v>3033</v>
      </c>
      <c r="K1156" s="26" t="s">
        <v>377</v>
      </c>
      <c r="M1156" s="26">
        <v>1146</v>
      </c>
    </row>
    <row r="1157" spans="1:13" x14ac:dyDescent="0.3">
      <c r="A1157" s="34">
        <v>42494</v>
      </c>
      <c r="B1157" s="26" t="s">
        <v>870</v>
      </c>
      <c r="C1157" s="28" t="s">
        <v>12</v>
      </c>
      <c r="D1157" s="31" t="s">
        <v>18</v>
      </c>
      <c r="F1157" s="41">
        <v>1000</v>
      </c>
      <c r="G1157" s="19">
        <f t="shared" si="17"/>
        <v>-6176925</v>
      </c>
      <c r="H1157" s="31" t="s">
        <v>795</v>
      </c>
      <c r="I1157" s="26" t="s">
        <v>839</v>
      </c>
      <c r="J1157" s="26" t="s">
        <v>3033</v>
      </c>
      <c r="K1157" s="26" t="s">
        <v>377</v>
      </c>
      <c r="M1157" s="26">
        <v>1147</v>
      </c>
    </row>
    <row r="1158" spans="1:13" x14ac:dyDescent="0.3">
      <c r="A1158" s="34">
        <v>42494</v>
      </c>
      <c r="B1158" s="26" t="s">
        <v>841</v>
      </c>
      <c r="C1158" s="28" t="s">
        <v>12</v>
      </c>
      <c r="D1158" s="31" t="s">
        <v>18</v>
      </c>
      <c r="F1158" s="41">
        <v>1000</v>
      </c>
      <c r="G1158" s="19">
        <f t="shared" si="17"/>
        <v>-6177925</v>
      </c>
      <c r="H1158" s="31" t="s">
        <v>795</v>
      </c>
      <c r="I1158" s="26" t="s">
        <v>839</v>
      </c>
      <c r="J1158" s="26" t="s">
        <v>3033</v>
      </c>
      <c r="K1158" s="26" t="s">
        <v>377</v>
      </c>
      <c r="M1158" s="26">
        <v>1148</v>
      </c>
    </row>
    <row r="1159" spans="1:13" x14ac:dyDescent="0.3">
      <c r="A1159" s="34">
        <v>42494</v>
      </c>
      <c r="B1159" s="26" t="s">
        <v>842</v>
      </c>
      <c r="C1159" s="28" t="s">
        <v>12</v>
      </c>
      <c r="D1159" s="31" t="s">
        <v>18</v>
      </c>
      <c r="F1159" s="41">
        <v>1000</v>
      </c>
      <c r="G1159" s="19">
        <f t="shared" si="17"/>
        <v>-6178925</v>
      </c>
      <c r="H1159" s="31" t="s">
        <v>795</v>
      </c>
      <c r="I1159" s="26" t="s">
        <v>839</v>
      </c>
      <c r="J1159" s="26" t="s">
        <v>3033</v>
      </c>
      <c r="K1159" s="26" t="s">
        <v>377</v>
      </c>
      <c r="M1159" s="26">
        <v>1149</v>
      </c>
    </row>
    <row r="1160" spans="1:13" x14ac:dyDescent="0.3">
      <c r="A1160" s="34">
        <v>42494</v>
      </c>
      <c r="B1160" s="35" t="s">
        <v>871</v>
      </c>
      <c r="C1160" s="28" t="s">
        <v>12</v>
      </c>
      <c r="D1160" s="31" t="s">
        <v>18</v>
      </c>
      <c r="F1160" s="41">
        <v>2500</v>
      </c>
      <c r="G1160" s="19">
        <f t="shared" si="17"/>
        <v>-6181425</v>
      </c>
      <c r="H1160" s="31" t="s">
        <v>23</v>
      </c>
      <c r="I1160" s="27" t="s">
        <v>872</v>
      </c>
      <c r="J1160" s="26" t="s">
        <v>3033</v>
      </c>
      <c r="K1160" s="26" t="s">
        <v>377</v>
      </c>
      <c r="M1160" s="26">
        <v>1150</v>
      </c>
    </row>
    <row r="1161" spans="1:13" x14ac:dyDescent="0.3">
      <c r="A1161" s="34">
        <v>42494</v>
      </c>
      <c r="B1161" s="35" t="s">
        <v>873</v>
      </c>
      <c r="C1161" s="27" t="s">
        <v>1786</v>
      </c>
      <c r="D1161" s="31" t="s">
        <v>18</v>
      </c>
      <c r="F1161" s="41">
        <v>2500</v>
      </c>
      <c r="G1161" s="19">
        <f t="shared" si="17"/>
        <v>-6183925</v>
      </c>
      <c r="H1161" s="31" t="s">
        <v>23</v>
      </c>
      <c r="I1161" s="27" t="s">
        <v>874</v>
      </c>
      <c r="J1161" s="26" t="s">
        <v>3033</v>
      </c>
      <c r="K1161" s="26" t="s">
        <v>377</v>
      </c>
      <c r="M1161" s="31">
        <v>1151</v>
      </c>
    </row>
    <row r="1162" spans="1:13" ht="15" customHeight="1" x14ac:dyDescent="0.3">
      <c r="A1162" s="34">
        <v>42494</v>
      </c>
      <c r="B1162" s="37" t="s">
        <v>875</v>
      </c>
      <c r="C1162" s="28" t="s">
        <v>12</v>
      </c>
      <c r="D1162" s="36" t="s">
        <v>13</v>
      </c>
      <c r="F1162" s="38">
        <v>1000</v>
      </c>
      <c r="G1162" s="19">
        <f t="shared" si="17"/>
        <v>-6184925</v>
      </c>
      <c r="H1162" s="37" t="s">
        <v>267</v>
      </c>
      <c r="I1162" s="37" t="s">
        <v>774</v>
      </c>
      <c r="J1162" s="26" t="s">
        <v>3033</v>
      </c>
      <c r="K1162" s="37" t="s">
        <v>377</v>
      </c>
      <c r="M1162" s="31">
        <v>1152</v>
      </c>
    </row>
    <row r="1163" spans="1:13" ht="15" customHeight="1" x14ac:dyDescent="0.3">
      <c r="A1163" s="34">
        <v>42495</v>
      </c>
      <c r="B1163" s="37" t="s">
        <v>875</v>
      </c>
      <c r="C1163" s="28" t="s">
        <v>12</v>
      </c>
      <c r="D1163" s="36" t="s">
        <v>13</v>
      </c>
      <c r="F1163" s="38">
        <v>1000</v>
      </c>
      <c r="G1163" s="19">
        <f t="shared" si="17"/>
        <v>-6185925</v>
      </c>
      <c r="H1163" s="37" t="s">
        <v>267</v>
      </c>
      <c r="I1163" s="37" t="s">
        <v>774</v>
      </c>
      <c r="J1163" s="26" t="s">
        <v>3033</v>
      </c>
      <c r="K1163" s="37" t="s">
        <v>377</v>
      </c>
      <c r="M1163" s="26">
        <v>1153</v>
      </c>
    </row>
    <row r="1164" spans="1:13" s="27" customFormat="1" ht="13.9" x14ac:dyDescent="0.25">
      <c r="A1164" s="34">
        <v>42496</v>
      </c>
      <c r="B1164" s="27" t="s">
        <v>587</v>
      </c>
      <c r="C1164" s="28" t="s">
        <v>12</v>
      </c>
      <c r="D1164" s="36" t="s">
        <v>13</v>
      </c>
      <c r="E1164" s="41"/>
      <c r="F1164" s="41">
        <v>3000</v>
      </c>
      <c r="G1164" s="19">
        <f t="shared" si="17"/>
        <v>-6188925</v>
      </c>
      <c r="H1164" s="27" t="s">
        <v>14</v>
      </c>
      <c r="I1164" s="36" t="s">
        <v>585</v>
      </c>
      <c r="J1164" s="26" t="s">
        <v>3033</v>
      </c>
      <c r="K1164" s="17" t="s">
        <v>377</v>
      </c>
      <c r="M1164" s="26">
        <v>1154</v>
      </c>
    </row>
    <row r="1165" spans="1:13" s="27" customFormat="1" ht="13.9" x14ac:dyDescent="0.25">
      <c r="A1165" s="34">
        <v>42496</v>
      </c>
      <c r="B1165" s="27" t="s">
        <v>491</v>
      </c>
      <c r="C1165" s="28" t="s">
        <v>12</v>
      </c>
      <c r="D1165" s="36" t="s">
        <v>13</v>
      </c>
      <c r="E1165" s="41"/>
      <c r="F1165" s="41">
        <v>2000</v>
      </c>
      <c r="G1165" s="19">
        <f t="shared" ref="G1165:G1228" si="18">+G1164+E1165-F1165</f>
        <v>-6190925</v>
      </c>
      <c r="H1165" s="27" t="s">
        <v>14</v>
      </c>
      <c r="I1165" s="36" t="s">
        <v>585</v>
      </c>
      <c r="J1165" s="26" t="s">
        <v>3033</v>
      </c>
      <c r="K1165" s="17" t="s">
        <v>377</v>
      </c>
      <c r="M1165" s="26">
        <v>1155</v>
      </c>
    </row>
    <row r="1166" spans="1:13" x14ac:dyDescent="0.3">
      <c r="A1166" s="34">
        <v>42496</v>
      </c>
      <c r="B1166" s="26" t="s">
        <v>811</v>
      </c>
      <c r="C1166" s="26" t="s">
        <v>22</v>
      </c>
      <c r="D1166" s="31" t="s">
        <v>18</v>
      </c>
      <c r="F1166" s="41">
        <v>2000</v>
      </c>
      <c r="G1166" s="19">
        <f t="shared" si="18"/>
        <v>-6192925</v>
      </c>
      <c r="H1166" s="31" t="s">
        <v>795</v>
      </c>
      <c r="I1166" s="26" t="s">
        <v>837</v>
      </c>
      <c r="J1166" s="26" t="s">
        <v>3033</v>
      </c>
      <c r="K1166" s="26" t="s">
        <v>377</v>
      </c>
      <c r="M1166" s="26">
        <v>1156</v>
      </c>
    </row>
    <row r="1167" spans="1:13" x14ac:dyDescent="0.3">
      <c r="A1167" s="34">
        <v>42496</v>
      </c>
      <c r="B1167" s="26" t="s">
        <v>876</v>
      </c>
      <c r="C1167" s="28" t="s">
        <v>12</v>
      </c>
      <c r="D1167" s="31" t="s">
        <v>18</v>
      </c>
      <c r="F1167" s="41">
        <v>1000</v>
      </c>
      <c r="G1167" s="19">
        <f t="shared" si="18"/>
        <v>-6193925</v>
      </c>
      <c r="H1167" s="31" t="s">
        <v>795</v>
      </c>
      <c r="I1167" s="26" t="s">
        <v>839</v>
      </c>
      <c r="J1167" s="26" t="s">
        <v>3033</v>
      </c>
      <c r="K1167" s="26" t="s">
        <v>377</v>
      </c>
      <c r="M1167" s="26">
        <v>1157</v>
      </c>
    </row>
    <row r="1168" spans="1:13" x14ac:dyDescent="0.3">
      <c r="A1168" s="34">
        <v>42496</v>
      </c>
      <c r="B1168" s="26" t="s">
        <v>877</v>
      </c>
      <c r="C1168" s="28" t="s">
        <v>12</v>
      </c>
      <c r="D1168" s="31" t="s">
        <v>18</v>
      </c>
      <c r="F1168" s="41">
        <v>1000</v>
      </c>
      <c r="G1168" s="19">
        <f t="shared" si="18"/>
        <v>-6194925</v>
      </c>
      <c r="H1168" s="31" t="s">
        <v>795</v>
      </c>
      <c r="I1168" s="26" t="s">
        <v>839</v>
      </c>
      <c r="J1168" s="26" t="s">
        <v>3033</v>
      </c>
      <c r="K1168" s="26" t="s">
        <v>377</v>
      </c>
      <c r="M1168" s="26">
        <v>1158</v>
      </c>
    </row>
    <row r="1169" spans="1:13" x14ac:dyDescent="0.3">
      <c r="A1169" s="34">
        <v>42496</v>
      </c>
      <c r="B1169" s="26" t="s">
        <v>878</v>
      </c>
      <c r="C1169" s="28" t="s">
        <v>12</v>
      </c>
      <c r="D1169" s="31" t="s">
        <v>18</v>
      </c>
      <c r="F1169" s="41">
        <v>1000</v>
      </c>
      <c r="G1169" s="19">
        <f t="shared" si="18"/>
        <v>-6195925</v>
      </c>
      <c r="H1169" s="31" t="s">
        <v>795</v>
      </c>
      <c r="I1169" s="26" t="s">
        <v>839</v>
      </c>
      <c r="J1169" s="26" t="s">
        <v>3033</v>
      </c>
      <c r="K1169" s="26" t="s">
        <v>377</v>
      </c>
      <c r="M1169" s="31">
        <v>1159</v>
      </c>
    </row>
    <row r="1170" spans="1:13" x14ac:dyDescent="0.3">
      <c r="A1170" s="34">
        <v>42496</v>
      </c>
      <c r="B1170" s="26" t="s">
        <v>841</v>
      </c>
      <c r="C1170" s="28" t="s">
        <v>12</v>
      </c>
      <c r="D1170" s="31" t="s">
        <v>18</v>
      </c>
      <c r="F1170" s="41">
        <v>1000</v>
      </c>
      <c r="G1170" s="19">
        <f t="shared" si="18"/>
        <v>-6196925</v>
      </c>
      <c r="H1170" s="31" t="s">
        <v>795</v>
      </c>
      <c r="I1170" s="26" t="s">
        <v>839</v>
      </c>
      <c r="J1170" s="26" t="s">
        <v>3033</v>
      </c>
      <c r="K1170" s="26" t="s">
        <v>377</v>
      </c>
      <c r="M1170" s="31">
        <v>1160</v>
      </c>
    </row>
    <row r="1171" spans="1:13" x14ac:dyDescent="0.3">
      <c r="A1171" s="34">
        <v>42496</v>
      </c>
      <c r="B1171" s="26" t="s">
        <v>811</v>
      </c>
      <c r="C1171" s="31" t="s">
        <v>27</v>
      </c>
      <c r="D1171" s="31" t="s">
        <v>18</v>
      </c>
      <c r="F1171" s="41">
        <v>10150</v>
      </c>
      <c r="G1171" s="19">
        <f t="shared" si="18"/>
        <v>-6207075</v>
      </c>
      <c r="H1171" s="31" t="s">
        <v>795</v>
      </c>
      <c r="I1171" s="26" t="s">
        <v>879</v>
      </c>
      <c r="J1171" s="26" t="s">
        <v>3033</v>
      </c>
      <c r="K1171" s="26" t="s">
        <v>377</v>
      </c>
      <c r="M1171" s="26">
        <v>1161</v>
      </c>
    </row>
    <row r="1172" spans="1:13" x14ac:dyDescent="0.3">
      <c r="A1172" s="34">
        <v>42496</v>
      </c>
      <c r="B1172" s="26" t="s">
        <v>842</v>
      </c>
      <c r="C1172" s="28" t="s">
        <v>12</v>
      </c>
      <c r="D1172" s="31" t="s">
        <v>18</v>
      </c>
      <c r="F1172" s="41">
        <v>1000</v>
      </c>
      <c r="G1172" s="19">
        <f t="shared" si="18"/>
        <v>-6208075</v>
      </c>
      <c r="H1172" s="31" t="s">
        <v>795</v>
      </c>
      <c r="I1172" s="26" t="s">
        <v>839</v>
      </c>
      <c r="J1172" s="26" t="s">
        <v>3033</v>
      </c>
      <c r="K1172" s="26" t="s">
        <v>377</v>
      </c>
      <c r="M1172" s="26">
        <v>1162</v>
      </c>
    </row>
    <row r="1173" spans="1:13" s="36" customFormat="1" x14ac:dyDescent="0.3">
      <c r="A1173" s="34">
        <v>42496</v>
      </c>
      <c r="B1173" s="35" t="s">
        <v>647</v>
      </c>
      <c r="C1173" s="32" t="s">
        <v>22</v>
      </c>
      <c r="D1173" s="31" t="s">
        <v>18</v>
      </c>
      <c r="E1173" s="41"/>
      <c r="F1173" s="41">
        <v>1000</v>
      </c>
      <c r="G1173" s="19">
        <f t="shared" si="18"/>
        <v>-6209075</v>
      </c>
      <c r="H1173" s="31" t="s">
        <v>23</v>
      </c>
      <c r="I1173" s="27" t="s">
        <v>843</v>
      </c>
      <c r="J1173" s="26" t="s">
        <v>3033</v>
      </c>
      <c r="K1173" s="26" t="s">
        <v>377</v>
      </c>
      <c r="M1173" s="26">
        <v>1163</v>
      </c>
    </row>
    <row r="1174" spans="1:13" x14ac:dyDescent="0.3">
      <c r="A1174" s="34">
        <v>42496</v>
      </c>
      <c r="B1174" s="35" t="s">
        <v>871</v>
      </c>
      <c r="C1174" s="28" t="s">
        <v>12</v>
      </c>
      <c r="D1174" s="31" t="s">
        <v>18</v>
      </c>
      <c r="F1174" s="41">
        <v>3000</v>
      </c>
      <c r="G1174" s="19">
        <f t="shared" si="18"/>
        <v>-6212075</v>
      </c>
      <c r="H1174" s="31" t="s">
        <v>23</v>
      </c>
      <c r="I1174" s="27" t="s">
        <v>872</v>
      </c>
      <c r="J1174" s="26" t="s">
        <v>3033</v>
      </c>
      <c r="K1174" s="26" t="s">
        <v>377</v>
      </c>
      <c r="M1174" s="26">
        <v>1164</v>
      </c>
    </row>
    <row r="1175" spans="1:13" ht="13.9" x14ac:dyDescent="0.25">
      <c r="A1175" s="34">
        <v>42496</v>
      </c>
      <c r="B1175" s="35" t="s">
        <v>854</v>
      </c>
      <c r="C1175" s="35" t="s">
        <v>22</v>
      </c>
      <c r="D1175" s="36" t="s">
        <v>20</v>
      </c>
      <c r="F1175" s="41">
        <v>1000</v>
      </c>
      <c r="G1175" s="19">
        <f t="shared" si="18"/>
        <v>-6213075</v>
      </c>
      <c r="H1175" s="33" t="s">
        <v>21</v>
      </c>
      <c r="I1175" s="26" t="s">
        <v>855</v>
      </c>
      <c r="J1175" s="26" t="s">
        <v>1099</v>
      </c>
      <c r="K1175" s="26" t="s">
        <v>377</v>
      </c>
      <c r="M1175" s="26">
        <v>1165</v>
      </c>
    </row>
    <row r="1176" spans="1:13" ht="13.9" x14ac:dyDescent="0.25">
      <c r="A1176" s="34">
        <v>42496</v>
      </c>
      <c r="B1176" s="35" t="s">
        <v>880</v>
      </c>
      <c r="C1176" s="28" t="s">
        <v>12</v>
      </c>
      <c r="D1176" s="36" t="s">
        <v>20</v>
      </c>
      <c r="F1176" s="41">
        <v>1950</v>
      </c>
      <c r="G1176" s="19">
        <f t="shared" si="18"/>
        <v>-6215025</v>
      </c>
      <c r="H1176" s="33" t="s">
        <v>21</v>
      </c>
      <c r="I1176" s="26" t="s">
        <v>857</v>
      </c>
      <c r="J1176" s="26" t="s">
        <v>1099</v>
      </c>
      <c r="K1176" s="26" t="s">
        <v>377</v>
      </c>
      <c r="M1176" s="26">
        <v>1166</v>
      </c>
    </row>
    <row r="1177" spans="1:13" ht="13.9" x14ac:dyDescent="0.25">
      <c r="A1177" s="34">
        <v>42496</v>
      </c>
      <c r="B1177" s="35" t="s">
        <v>881</v>
      </c>
      <c r="C1177" s="28" t="s">
        <v>12</v>
      </c>
      <c r="D1177" s="36" t="s">
        <v>20</v>
      </c>
      <c r="F1177" s="41">
        <v>76000</v>
      </c>
      <c r="G1177" s="19">
        <f t="shared" si="18"/>
        <v>-6291025</v>
      </c>
      <c r="H1177" s="33" t="s">
        <v>21</v>
      </c>
      <c r="I1177" s="26" t="s">
        <v>882</v>
      </c>
      <c r="J1177" s="26" t="s">
        <v>1099</v>
      </c>
      <c r="K1177" s="26" t="s">
        <v>377</v>
      </c>
      <c r="M1177" s="31">
        <v>1167</v>
      </c>
    </row>
    <row r="1178" spans="1:13" ht="13.9" x14ac:dyDescent="0.25">
      <c r="A1178" s="34">
        <v>42496</v>
      </c>
      <c r="B1178" s="35" t="s">
        <v>883</v>
      </c>
      <c r="C1178" s="31" t="s">
        <v>24</v>
      </c>
      <c r="D1178" s="31" t="s">
        <v>10</v>
      </c>
      <c r="F1178" s="41">
        <v>2000</v>
      </c>
      <c r="G1178" s="19">
        <f t="shared" si="18"/>
        <v>-6293025</v>
      </c>
      <c r="H1178" s="33" t="s">
        <v>21</v>
      </c>
      <c r="I1178" s="26" t="s">
        <v>859</v>
      </c>
      <c r="J1178" s="26" t="s">
        <v>3033</v>
      </c>
      <c r="K1178" s="26" t="s">
        <v>377</v>
      </c>
      <c r="M1178" s="31">
        <v>1168</v>
      </c>
    </row>
    <row r="1179" spans="1:13" s="27" customFormat="1" ht="13.9" x14ac:dyDescent="0.25">
      <c r="A1179" s="34">
        <v>42497</v>
      </c>
      <c r="B1179" s="27" t="s">
        <v>375</v>
      </c>
      <c r="C1179" s="28" t="s">
        <v>12</v>
      </c>
      <c r="D1179" s="36" t="s">
        <v>13</v>
      </c>
      <c r="E1179" s="41"/>
      <c r="F1179" s="41">
        <v>4000</v>
      </c>
      <c r="G1179" s="19">
        <f t="shared" si="18"/>
        <v>-6297025</v>
      </c>
      <c r="H1179" s="27" t="s">
        <v>14</v>
      </c>
      <c r="I1179" s="36" t="s">
        <v>585</v>
      </c>
      <c r="J1179" s="26" t="s">
        <v>3033</v>
      </c>
      <c r="K1179" s="17" t="s">
        <v>377</v>
      </c>
      <c r="M1179" s="26">
        <v>1169</v>
      </c>
    </row>
    <row r="1180" spans="1:13" s="27" customFormat="1" ht="13.9" x14ac:dyDescent="0.25">
      <c r="A1180" s="34">
        <v>42497</v>
      </c>
      <c r="B1180" s="18" t="s">
        <v>42</v>
      </c>
      <c r="C1180" s="27" t="s">
        <v>22</v>
      </c>
      <c r="D1180" s="36" t="s">
        <v>13</v>
      </c>
      <c r="E1180" s="41"/>
      <c r="F1180" s="41">
        <v>6000</v>
      </c>
      <c r="G1180" s="19">
        <f t="shared" si="18"/>
        <v>-6303025</v>
      </c>
      <c r="H1180" s="27" t="s">
        <v>14</v>
      </c>
      <c r="I1180" s="36" t="s">
        <v>834</v>
      </c>
      <c r="J1180" s="26" t="s">
        <v>3033</v>
      </c>
      <c r="K1180" s="17" t="s">
        <v>377</v>
      </c>
      <c r="M1180" s="26">
        <v>1170</v>
      </c>
    </row>
    <row r="1181" spans="1:13" ht="15" customHeight="1" x14ac:dyDescent="0.25">
      <c r="A1181" s="34">
        <v>42497</v>
      </c>
      <c r="B1181" s="37" t="s">
        <v>884</v>
      </c>
      <c r="C1181" s="37" t="s">
        <v>22</v>
      </c>
      <c r="D1181" s="36" t="s">
        <v>13</v>
      </c>
      <c r="F1181" s="38">
        <v>2000</v>
      </c>
      <c r="G1181" s="19">
        <f t="shared" si="18"/>
        <v>-6305025</v>
      </c>
      <c r="H1181" s="37" t="s">
        <v>267</v>
      </c>
      <c r="I1181" s="37" t="s">
        <v>229</v>
      </c>
      <c r="J1181" s="26" t="s">
        <v>3033</v>
      </c>
      <c r="K1181" s="37" t="s">
        <v>377</v>
      </c>
      <c r="M1181" s="26">
        <v>1171</v>
      </c>
    </row>
    <row r="1182" spans="1:13" ht="15" customHeight="1" x14ac:dyDescent="0.3">
      <c r="A1182" s="34">
        <v>42498</v>
      </c>
      <c r="B1182" s="37" t="s">
        <v>885</v>
      </c>
      <c r="C1182" s="37" t="s">
        <v>22</v>
      </c>
      <c r="D1182" s="36" t="s">
        <v>13</v>
      </c>
      <c r="F1182" s="38">
        <v>1000</v>
      </c>
      <c r="G1182" s="19">
        <f t="shared" si="18"/>
        <v>-6306025</v>
      </c>
      <c r="H1182" s="37" t="s">
        <v>267</v>
      </c>
      <c r="I1182" s="37" t="s">
        <v>229</v>
      </c>
      <c r="J1182" s="26" t="s">
        <v>3033</v>
      </c>
      <c r="K1182" s="37" t="s">
        <v>377</v>
      </c>
      <c r="M1182" s="26">
        <v>1172</v>
      </c>
    </row>
    <row r="1183" spans="1:13" x14ac:dyDescent="0.3">
      <c r="A1183" s="34">
        <v>42499</v>
      </c>
      <c r="B1183" s="26" t="s">
        <v>886</v>
      </c>
      <c r="C1183" s="36" t="s">
        <v>35</v>
      </c>
      <c r="D1183" s="28" t="s">
        <v>525</v>
      </c>
      <c r="E1183" s="19"/>
      <c r="F1183" s="41">
        <v>4860</v>
      </c>
      <c r="G1183" s="19">
        <f t="shared" si="18"/>
        <v>-6310885</v>
      </c>
      <c r="H1183" s="36" t="s">
        <v>26</v>
      </c>
      <c r="I1183" s="36" t="s">
        <v>887</v>
      </c>
      <c r="J1183" s="26" t="s">
        <v>3033</v>
      </c>
      <c r="K1183" s="17" t="s">
        <v>377</v>
      </c>
      <c r="M1183" s="26">
        <v>1173</v>
      </c>
    </row>
    <row r="1184" spans="1:13" x14ac:dyDescent="0.3">
      <c r="A1184" s="34">
        <v>42499</v>
      </c>
      <c r="B1184" s="26" t="s">
        <v>811</v>
      </c>
      <c r="C1184" s="26" t="s">
        <v>22</v>
      </c>
      <c r="D1184" s="31" t="s">
        <v>18</v>
      </c>
      <c r="F1184" s="41">
        <v>2000</v>
      </c>
      <c r="G1184" s="19">
        <f t="shared" si="18"/>
        <v>-6312885</v>
      </c>
      <c r="H1184" s="31" t="s">
        <v>795</v>
      </c>
      <c r="I1184" s="26" t="s">
        <v>837</v>
      </c>
      <c r="J1184" s="26" t="s">
        <v>3033</v>
      </c>
      <c r="K1184" s="26" t="s">
        <v>377</v>
      </c>
      <c r="M1184" s="26">
        <v>1174</v>
      </c>
    </row>
    <row r="1185" spans="1:13" x14ac:dyDescent="0.3">
      <c r="A1185" s="34">
        <v>42499</v>
      </c>
      <c r="B1185" s="26" t="s">
        <v>842</v>
      </c>
      <c r="C1185" s="28" t="s">
        <v>12</v>
      </c>
      <c r="D1185" s="31" t="s">
        <v>18</v>
      </c>
      <c r="F1185" s="41">
        <v>1000</v>
      </c>
      <c r="G1185" s="19">
        <f t="shared" si="18"/>
        <v>-6313885</v>
      </c>
      <c r="H1185" s="31" t="s">
        <v>795</v>
      </c>
      <c r="I1185" s="26" t="s">
        <v>839</v>
      </c>
      <c r="J1185" s="26" t="s">
        <v>3033</v>
      </c>
      <c r="K1185" s="26" t="s">
        <v>377</v>
      </c>
      <c r="M1185" s="31">
        <v>1175</v>
      </c>
    </row>
    <row r="1186" spans="1:13" x14ac:dyDescent="0.3">
      <c r="A1186" s="34">
        <v>42499</v>
      </c>
      <c r="B1186" s="26" t="s">
        <v>2563</v>
      </c>
      <c r="C1186" s="28" t="s">
        <v>12</v>
      </c>
      <c r="D1186" s="36" t="s">
        <v>20</v>
      </c>
      <c r="F1186" s="41">
        <v>1000</v>
      </c>
      <c r="G1186" s="19">
        <f t="shared" si="18"/>
        <v>-6314885</v>
      </c>
      <c r="H1186" s="17" t="s">
        <v>3054</v>
      </c>
      <c r="I1186" s="26" t="s">
        <v>531</v>
      </c>
      <c r="J1186" s="26" t="s">
        <v>1099</v>
      </c>
      <c r="K1186" s="26" t="s">
        <v>377</v>
      </c>
      <c r="M1186" s="31">
        <v>1176</v>
      </c>
    </row>
    <row r="1187" spans="1:13" ht="13.9" x14ac:dyDescent="0.25">
      <c r="A1187" s="34">
        <v>42499</v>
      </c>
      <c r="B1187" s="26" t="s">
        <v>42</v>
      </c>
      <c r="C1187" s="26" t="s">
        <v>22</v>
      </c>
      <c r="D1187" s="36" t="s">
        <v>20</v>
      </c>
      <c r="F1187" s="41">
        <v>1000</v>
      </c>
      <c r="G1187" s="19">
        <f t="shared" si="18"/>
        <v>-6315885</v>
      </c>
      <c r="H1187" s="17" t="s">
        <v>3054</v>
      </c>
      <c r="I1187" s="26" t="s">
        <v>229</v>
      </c>
      <c r="J1187" s="26" t="s">
        <v>1099</v>
      </c>
      <c r="K1187" s="26" t="s">
        <v>377</v>
      </c>
      <c r="M1187" s="26">
        <v>1177</v>
      </c>
    </row>
    <row r="1188" spans="1:13" x14ac:dyDescent="0.3">
      <c r="A1188" s="34">
        <v>42499</v>
      </c>
      <c r="B1188" s="26" t="s">
        <v>2564</v>
      </c>
      <c r="C1188" s="28" t="s">
        <v>12</v>
      </c>
      <c r="D1188" s="36" t="s">
        <v>20</v>
      </c>
      <c r="F1188" s="41">
        <v>1000</v>
      </c>
      <c r="G1188" s="19">
        <f t="shared" si="18"/>
        <v>-6316885</v>
      </c>
      <c r="H1188" s="17" t="s">
        <v>3054</v>
      </c>
      <c r="I1188" s="26" t="s">
        <v>531</v>
      </c>
      <c r="J1188" s="26" t="s">
        <v>1099</v>
      </c>
      <c r="K1188" s="26" t="s">
        <v>377</v>
      </c>
      <c r="M1188" s="26">
        <v>1178</v>
      </c>
    </row>
    <row r="1189" spans="1:13" x14ac:dyDescent="0.3">
      <c r="A1189" s="34">
        <v>42499</v>
      </c>
      <c r="B1189" s="35" t="s">
        <v>647</v>
      </c>
      <c r="C1189" s="32" t="s">
        <v>22</v>
      </c>
      <c r="D1189" s="31" t="s">
        <v>18</v>
      </c>
      <c r="F1189" s="41">
        <v>1000</v>
      </c>
      <c r="G1189" s="19">
        <f t="shared" si="18"/>
        <v>-6317885</v>
      </c>
      <c r="H1189" s="31" t="s">
        <v>23</v>
      </c>
      <c r="I1189" s="27" t="s">
        <v>843</v>
      </c>
      <c r="J1189" s="26" t="s">
        <v>3033</v>
      </c>
      <c r="K1189" s="26" t="s">
        <v>377</v>
      </c>
      <c r="M1189" s="26">
        <v>1179</v>
      </c>
    </row>
    <row r="1190" spans="1:13" s="27" customFormat="1" x14ac:dyDescent="0.3">
      <c r="A1190" s="34">
        <v>42499</v>
      </c>
      <c r="B1190" s="35" t="s">
        <v>888</v>
      </c>
      <c r="C1190" s="28" t="s">
        <v>12</v>
      </c>
      <c r="D1190" s="31" t="s">
        <v>18</v>
      </c>
      <c r="E1190" s="41"/>
      <c r="F1190" s="41">
        <v>2000</v>
      </c>
      <c r="G1190" s="19">
        <f t="shared" si="18"/>
        <v>-6319885</v>
      </c>
      <c r="H1190" s="31" t="s">
        <v>23</v>
      </c>
      <c r="I1190" s="27" t="s">
        <v>872</v>
      </c>
      <c r="J1190" s="26" t="s">
        <v>3033</v>
      </c>
      <c r="K1190" s="26" t="s">
        <v>377</v>
      </c>
      <c r="M1190" s="26">
        <v>1180</v>
      </c>
    </row>
    <row r="1191" spans="1:13" x14ac:dyDescent="0.3">
      <c r="A1191" s="34">
        <v>42499</v>
      </c>
      <c r="B1191" s="26" t="s">
        <v>889</v>
      </c>
      <c r="C1191" s="28" t="s">
        <v>12</v>
      </c>
      <c r="D1191" s="31" t="s">
        <v>18</v>
      </c>
      <c r="F1191" s="41">
        <v>2000</v>
      </c>
      <c r="G1191" s="19">
        <f t="shared" si="18"/>
        <v>-6321885</v>
      </c>
      <c r="H1191" s="31" t="s">
        <v>23</v>
      </c>
      <c r="I1191" s="27" t="s">
        <v>872</v>
      </c>
      <c r="J1191" s="26" t="s">
        <v>3033</v>
      </c>
      <c r="K1191" s="26" t="s">
        <v>377</v>
      </c>
      <c r="M1191" s="26">
        <v>1181</v>
      </c>
    </row>
    <row r="1192" spans="1:13" ht="13.9" x14ac:dyDescent="0.25">
      <c r="A1192" s="34">
        <v>42499</v>
      </c>
      <c r="B1192" s="35" t="s">
        <v>890</v>
      </c>
      <c r="C1192" s="28" t="s">
        <v>12</v>
      </c>
      <c r="D1192" s="36" t="s">
        <v>20</v>
      </c>
      <c r="F1192" s="41">
        <v>5500</v>
      </c>
      <c r="G1192" s="19">
        <f t="shared" si="18"/>
        <v>-6327385</v>
      </c>
      <c r="H1192" s="33" t="s">
        <v>21</v>
      </c>
      <c r="I1192" s="26" t="s">
        <v>857</v>
      </c>
      <c r="J1192" s="26" t="s">
        <v>1099</v>
      </c>
      <c r="K1192" s="26" t="s">
        <v>377</v>
      </c>
      <c r="M1192" s="26">
        <v>1182</v>
      </c>
    </row>
    <row r="1193" spans="1:13" ht="13.9" x14ac:dyDescent="0.25">
      <c r="A1193" s="34">
        <v>42499</v>
      </c>
      <c r="B1193" s="35" t="s">
        <v>891</v>
      </c>
      <c r="C1193" s="31" t="s">
        <v>17</v>
      </c>
      <c r="D1193" s="36" t="s">
        <v>20</v>
      </c>
      <c r="F1193" s="41">
        <v>5000</v>
      </c>
      <c r="G1193" s="19">
        <f t="shared" si="18"/>
        <v>-6332385</v>
      </c>
      <c r="H1193" s="33" t="s">
        <v>21</v>
      </c>
      <c r="I1193" s="26" t="s">
        <v>892</v>
      </c>
      <c r="J1193" s="26" t="s">
        <v>1099</v>
      </c>
      <c r="K1193" s="26" t="s">
        <v>377</v>
      </c>
      <c r="M1193" s="31">
        <v>1183</v>
      </c>
    </row>
    <row r="1194" spans="1:13" ht="13.9" x14ac:dyDescent="0.25">
      <c r="A1194" s="34">
        <v>42499</v>
      </c>
      <c r="B1194" s="35" t="s">
        <v>854</v>
      </c>
      <c r="C1194" s="35" t="s">
        <v>22</v>
      </c>
      <c r="D1194" s="36" t="s">
        <v>20</v>
      </c>
      <c r="F1194" s="41">
        <v>2000</v>
      </c>
      <c r="G1194" s="19">
        <f t="shared" si="18"/>
        <v>-6334385</v>
      </c>
      <c r="H1194" s="33" t="s">
        <v>21</v>
      </c>
      <c r="I1194" s="26" t="s">
        <v>855</v>
      </c>
      <c r="J1194" s="26" t="s">
        <v>1099</v>
      </c>
      <c r="K1194" s="26" t="s">
        <v>377</v>
      </c>
      <c r="M1194" s="31">
        <v>1184</v>
      </c>
    </row>
    <row r="1195" spans="1:13" ht="15" customHeight="1" x14ac:dyDescent="0.3">
      <c r="A1195" s="34">
        <v>42499</v>
      </c>
      <c r="B1195" s="37" t="s">
        <v>472</v>
      </c>
      <c r="C1195" s="28" t="s">
        <v>3032</v>
      </c>
      <c r="D1195" s="31" t="s">
        <v>10</v>
      </c>
      <c r="E1195" s="38"/>
      <c r="F1195" s="38">
        <v>40000</v>
      </c>
      <c r="G1195" s="19">
        <f t="shared" si="18"/>
        <v>-6374385</v>
      </c>
      <c r="H1195" s="37" t="s">
        <v>267</v>
      </c>
      <c r="I1195" s="37" t="s">
        <v>531</v>
      </c>
      <c r="J1195" s="26" t="s">
        <v>3033</v>
      </c>
      <c r="K1195" s="37" t="s">
        <v>377</v>
      </c>
      <c r="M1195" s="26">
        <v>1185</v>
      </c>
    </row>
    <row r="1196" spans="1:13" ht="15" customHeight="1" x14ac:dyDescent="0.3">
      <c r="A1196" s="34">
        <v>42499</v>
      </c>
      <c r="B1196" s="37" t="s">
        <v>885</v>
      </c>
      <c r="C1196" s="37" t="s">
        <v>22</v>
      </c>
      <c r="D1196" s="36" t="s">
        <v>13</v>
      </c>
      <c r="E1196" s="38"/>
      <c r="F1196" s="38">
        <v>1000</v>
      </c>
      <c r="G1196" s="19">
        <f t="shared" si="18"/>
        <v>-6375385</v>
      </c>
      <c r="H1196" s="37" t="s">
        <v>267</v>
      </c>
      <c r="I1196" s="37" t="s">
        <v>229</v>
      </c>
      <c r="J1196" s="26" t="s">
        <v>3033</v>
      </c>
      <c r="K1196" s="37" t="s">
        <v>377</v>
      </c>
      <c r="M1196" s="26">
        <v>1186</v>
      </c>
    </row>
    <row r="1197" spans="1:13" ht="15" customHeight="1" x14ac:dyDescent="0.3">
      <c r="A1197" s="34">
        <v>42500</v>
      </c>
      <c r="B1197" s="37" t="s">
        <v>885</v>
      </c>
      <c r="C1197" s="37" t="s">
        <v>22</v>
      </c>
      <c r="D1197" s="36" t="s">
        <v>13</v>
      </c>
      <c r="F1197" s="38">
        <v>2000</v>
      </c>
      <c r="G1197" s="19">
        <f t="shared" si="18"/>
        <v>-6377385</v>
      </c>
      <c r="H1197" s="37" t="s">
        <v>267</v>
      </c>
      <c r="I1197" s="37" t="s">
        <v>229</v>
      </c>
      <c r="J1197" s="26" t="s">
        <v>3033</v>
      </c>
      <c r="K1197" s="37" t="s">
        <v>377</v>
      </c>
      <c r="M1197" s="26">
        <v>1187</v>
      </c>
    </row>
    <row r="1198" spans="1:13" ht="13.9" x14ac:dyDescent="0.25">
      <c r="A1198" s="34">
        <v>42500</v>
      </c>
      <c r="B1198" s="35" t="s">
        <v>893</v>
      </c>
      <c r="C1198" s="31" t="s">
        <v>17</v>
      </c>
      <c r="D1198" s="36" t="s">
        <v>20</v>
      </c>
      <c r="F1198" s="41">
        <v>15000</v>
      </c>
      <c r="G1198" s="19">
        <f t="shared" si="18"/>
        <v>-6392385</v>
      </c>
      <c r="H1198" s="33" t="s">
        <v>21</v>
      </c>
      <c r="I1198" s="26" t="s">
        <v>894</v>
      </c>
      <c r="J1198" s="26" t="s">
        <v>1099</v>
      </c>
      <c r="K1198" s="26" t="s">
        <v>377</v>
      </c>
      <c r="M1198" s="26">
        <v>1188</v>
      </c>
    </row>
    <row r="1199" spans="1:13" ht="13.9" x14ac:dyDescent="0.25">
      <c r="A1199" s="34">
        <v>42500</v>
      </c>
      <c r="B1199" s="35" t="s">
        <v>891</v>
      </c>
      <c r="C1199" s="31" t="s">
        <v>17</v>
      </c>
      <c r="D1199" s="36" t="s">
        <v>20</v>
      </c>
      <c r="F1199" s="41">
        <v>5000</v>
      </c>
      <c r="G1199" s="19">
        <f t="shared" si="18"/>
        <v>-6397385</v>
      </c>
      <c r="H1199" s="33" t="s">
        <v>21</v>
      </c>
      <c r="I1199" s="26" t="s">
        <v>892</v>
      </c>
      <c r="J1199" s="26" t="s">
        <v>1099</v>
      </c>
      <c r="K1199" s="26" t="s">
        <v>377</v>
      </c>
      <c r="M1199" s="26">
        <v>1189</v>
      </c>
    </row>
    <row r="1200" spans="1:13" ht="13.9" x14ac:dyDescent="0.25">
      <c r="A1200" s="34">
        <v>42500</v>
      </c>
      <c r="B1200" s="35" t="s">
        <v>854</v>
      </c>
      <c r="C1200" s="35" t="s">
        <v>22</v>
      </c>
      <c r="D1200" s="36" t="s">
        <v>20</v>
      </c>
      <c r="F1200" s="41">
        <v>1500</v>
      </c>
      <c r="G1200" s="19">
        <f t="shared" si="18"/>
        <v>-6398885</v>
      </c>
      <c r="H1200" s="33" t="s">
        <v>21</v>
      </c>
      <c r="I1200" s="26" t="s">
        <v>855</v>
      </c>
      <c r="J1200" s="26" t="s">
        <v>1099</v>
      </c>
      <c r="K1200" s="26" t="s">
        <v>377</v>
      </c>
      <c r="M1200" s="26">
        <v>1190</v>
      </c>
    </row>
    <row r="1201" spans="1:13" ht="13.9" x14ac:dyDescent="0.25">
      <c r="A1201" s="34">
        <v>42500</v>
      </c>
      <c r="B1201" s="35" t="s">
        <v>895</v>
      </c>
      <c r="C1201" s="28" t="s">
        <v>12</v>
      </c>
      <c r="D1201" s="36" t="s">
        <v>20</v>
      </c>
      <c r="F1201" s="41">
        <v>3500</v>
      </c>
      <c r="G1201" s="19">
        <f t="shared" si="18"/>
        <v>-6402385</v>
      </c>
      <c r="H1201" s="33" t="s">
        <v>21</v>
      </c>
      <c r="I1201" s="26" t="s">
        <v>857</v>
      </c>
      <c r="J1201" s="26" t="s">
        <v>1099</v>
      </c>
      <c r="K1201" s="26" t="s">
        <v>377</v>
      </c>
      <c r="M1201" s="31">
        <v>1191</v>
      </c>
    </row>
    <row r="1202" spans="1:13" x14ac:dyDescent="0.3">
      <c r="A1202" s="34">
        <v>42500</v>
      </c>
      <c r="B1202" s="35" t="s">
        <v>2565</v>
      </c>
      <c r="C1202" s="36" t="s">
        <v>1153</v>
      </c>
      <c r="D1202" s="36" t="s">
        <v>20</v>
      </c>
      <c r="F1202" s="41">
        <v>3000</v>
      </c>
      <c r="G1202" s="19">
        <f t="shared" si="18"/>
        <v>-6405385</v>
      </c>
      <c r="H1202" s="33" t="s">
        <v>21</v>
      </c>
      <c r="I1202" s="26" t="s">
        <v>897</v>
      </c>
      <c r="J1202" s="26" t="s">
        <v>1099</v>
      </c>
      <c r="K1202" s="26" t="s">
        <v>377</v>
      </c>
      <c r="M1202" s="31">
        <v>1192</v>
      </c>
    </row>
    <row r="1203" spans="1:13" x14ac:dyDescent="0.3">
      <c r="A1203" s="34">
        <v>42500</v>
      </c>
      <c r="B1203" s="33" t="s">
        <v>647</v>
      </c>
      <c r="C1203" s="33" t="s">
        <v>22</v>
      </c>
      <c r="D1203" s="31" t="s">
        <v>18</v>
      </c>
      <c r="F1203" s="41">
        <v>1000</v>
      </c>
      <c r="G1203" s="19">
        <f t="shared" si="18"/>
        <v>-6406385</v>
      </c>
      <c r="H1203" s="31" t="s">
        <v>23</v>
      </c>
      <c r="I1203" s="27" t="s">
        <v>843</v>
      </c>
      <c r="J1203" s="26" t="s">
        <v>3033</v>
      </c>
      <c r="K1203" s="26" t="s">
        <v>377</v>
      </c>
      <c r="M1203" s="26">
        <v>1193</v>
      </c>
    </row>
    <row r="1204" spans="1:13" x14ac:dyDescent="0.3">
      <c r="A1204" s="34">
        <v>42500</v>
      </c>
      <c r="B1204" s="26" t="s">
        <v>811</v>
      </c>
      <c r="C1204" s="26" t="s">
        <v>22</v>
      </c>
      <c r="D1204" s="31" t="s">
        <v>18</v>
      </c>
      <c r="F1204" s="41">
        <v>2000</v>
      </c>
      <c r="G1204" s="19">
        <f t="shared" si="18"/>
        <v>-6408385</v>
      </c>
      <c r="H1204" s="31" t="s">
        <v>795</v>
      </c>
      <c r="I1204" s="26" t="s">
        <v>837</v>
      </c>
      <c r="J1204" s="26" t="s">
        <v>3033</v>
      </c>
      <c r="K1204" s="26" t="s">
        <v>377</v>
      </c>
      <c r="M1204" s="26">
        <v>1194</v>
      </c>
    </row>
    <row r="1205" spans="1:13" x14ac:dyDescent="0.3">
      <c r="A1205" s="34">
        <v>42500</v>
      </c>
      <c r="B1205" s="26" t="s">
        <v>842</v>
      </c>
      <c r="C1205" s="28" t="s">
        <v>12</v>
      </c>
      <c r="D1205" s="31" t="s">
        <v>18</v>
      </c>
      <c r="F1205" s="41">
        <v>1000</v>
      </c>
      <c r="G1205" s="19">
        <f t="shared" si="18"/>
        <v>-6409385</v>
      </c>
      <c r="H1205" s="31" t="s">
        <v>795</v>
      </c>
      <c r="I1205" s="26" t="s">
        <v>839</v>
      </c>
      <c r="J1205" s="26" t="s">
        <v>3033</v>
      </c>
      <c r="K1205" s="26" t="s">
        <v>377</v>
      </c>
      <c r="M1205" s="26">
        <v>1195</v>
      </c>
    </row>
    <row r="1206" spans="1:13" ht="13.9" x14ac:dyDescent="0.25">
      <c r="A1206" s="34">
        <v>42500</v>
      </c>
      <c r="B1206" s="26" t="s">
        <v>15</v>
      </c>
      <c r="C1206" s="28" t="s">
        <v>16</v>
      </c>
      <c r="D1206" s="28" t="s">
        <v>10</v>
      </c>
      <c r="F1206" s="41">
        <v>4000</v>
      </c>
      <c r="G1206" s="19">
        <f t="shared" si="18"/>
        <v>-6413385</v>
      </c>
      <c r="H1206" s="26" t="s">
        <v>14</v>
      </c>
      <c r="I1206" s="26" t="s">
        <v>898</v>
      </c>
      <c r="J1206" s="26" t="s">
        <v>3033</v>
      </c>
      <c r="K1206" s="17" t="s">
        <v>377</v>
      </c>
      <c r="M1206" s="26">
        <v>1196</v>
      </c>
    </row>
    <row r="1207" spans="1:13" s="27" customFormat="1" ht="13.9" x14ac:dyDescent="0.25">
      <c r="A1207" s="34">
        <v>42501</v>
      </c>
      <c r="B1207" s="26" t="s">
        <v>382</v>
      </c>
      <c r="C1207" s="26" t="s">
        <v>22</v>
      </c>
      <c r="D1207" s="28" t="s">
        <v>10</v>
      </c>
      <c r="E1207" s="41"/>
      <c r="F1207" s="41">
        <v>5000</v>
      </c>
      <c r="G1207" s="19">
        <f t="shared" si="18"/>
        <v>-6418385</v>
      </c>
      <c r="H1207" s="26" t="s">
        <v>14</v>
      </c>
      <c r="I1207" s="36" t="s">
        <v>834</v>
      </c>
      <c r="J1207" s="26" t="s">
        <v>3033</v>
      </c>
      <c r="K1207" s="17" t="s">
        <v>377</v>
      </c>
      <c r="M1207" s="26">
        <v>1197</v>
      </c>
    </row>
    <row r="1208" spans="1:13" x14ac:dyDescent="0.3">
      <c r="A1208" s="34">
        <v>42501</v>
      </c>
      <c r="B1208" s="26" t="s">
        <v>811</v>
      </c>
      <c r="C1208" s="26" t="s">
        <v>22</v>
      </c>
      <c r="D1208" s="31" t="s">
        <v>18</v>
      </c>
      <c r="F1208" s="41">
        <v>2000</v>
      </c>
      <c r="G1208" s="19">
        <f t="shared" si="18"/>
        <v>-6420385</v>
      </c>
      <c r="H1208" s="31" t="s">
        <v>795</v>
      </c>
      <c r="I1208" s="26" t="s">
        <v>837</v>
      </c>
      <c r="J1208" s="26" t="s">
        <v>3033</v>
      </c>
      <c r="K1208" s="26" t="s">
        <v>377</v>
      </c>
      <c r="M1208" s="26">
        <v>1198</v>
      </c>
    </row>
    <row r="1209" spans="1:13" x14ac:dyDescent="0.3">
      <c r="A1209" s="34">
        <v>42501</v>
      </c>
      <c r="B1209" s="26" t="s">
        <v>842</v>
      </c>
      <c r="C1209" s="28" t="s">
        <v>12</v>
      </c>
      <c r="D1209" s="31" t="s">
        <v>18</v>
      </c>
      <c r="F1209" s="41">
        <v>1000</v>
      </c>
      <c r="G1209" s="19">
        <f t="shared" si="18"/>
        <v>-6421385</v>
      </c>
      <c r="H1209" s="31" t="s">
        <v>795</v>
      </c>
      <c r="I1209" s="26" t="s">
        <v>839</v>
      </c>
      <c r="J1209" s="26" t="s">
        <v>3033</v>
      </c>
      <c r="K1209" s="26" t="s">
        <v>377</v>
      </c>
      <c r="M1209" s="31">
        <v>1199</v>
      </c>
    </row>
    <row r="1210" spans="1:13" x14ac:dyDescent="0.3">
      <c r="A1210" s="34">
        <v>42501</v>
      </c>
      <c r="B1210" s="26" t="s">
        <v>2566</v>
      </c>
      <c r="C1210" s="28" t="s">
        <v>12</v>
      </c>
      <c r="D1210" s="36" t="s">
        <v>20</v>
      </c>
      <c r="F1210" s="41">
        <v>1500</v>
      </c>
      <c r="G1210" s="19">
        <f t="shared" si="18"/>
        <v>-6422885</v>
      </c>
      <c r="H1210" s="17" t="s">
        <v>3054</v>
      </c>
      <c r="I1210" s="26" t="s">
        <v>531</v>
      </c>
      <c r="J1210" s="26" t="s">
        <v>1099</v>
      </c>
      <c r="K1210" s="26" t="s">
        <v>377</v>
      </c>
      <c r="M1210" s="31">
        <v>1200</v>
      </c>
    </row>
    <row r="1211" spans="1:13" x14ac:dyDescent="0.3">
      <c r="A1211" s="34">
        <v>42501</v>
      </c>
      <c r="B1211" s="26" t="s">
        <v>2567</v>
      </c>
      <c r="C1211" s="28" t="s">
        <v>12</v>
      </c>
      <c r="D1211" s="36" t="s">
        <v>20</v>
      </c>
      <c r="F1211" s="41">
        <v>1000</v>
      </c>
      <c r="G1211" s="19">
        <f t="shared" si="18"/>
        <v>-6423885</v>
      </c>
      <c r="H1211" s="17" t="s">
        <v>3054</v>
      </c>
      <c r="I1211" s="26" t="s">
        <v>531</v>
      </c>
      <c r="J1211" s="26" t="s">
        <v>1099</v>
      </c>
      <c r="K1211" s="26" t="s">
        <v>377</v>
      </c>
      <c r="M1211" s="26">
        <v>1201</v>
      </c>
    </row>
    <row r="1212" spans="1:13" x14ac:dyDescent="0.3">
      <c r="A1212" s="34">
        <v>42501</v>
      </c>
      <c r="B1212" s="26" t="s">
        <v>899</v>
      </c>
      <c r="C1212" s="26" t="s">
        <v>22</v>
      </c>
      <c r="D1212" s="36" t="s">
        <v>20</v>
      </c>
      <c r="F1212" s="41">
        <v>1000</v>
      </c>
      <c r="G1212" s="19">
        <f t="shared" si="18"/>
        <v>-6424885</v>
      </c>
      <c r="H1212" s="17" t="s">
        <v>3054</v>
      </c>
      <c r="I1212" s="26" t="s">
        <v>531</v>
      </c>
      <c r="J1212" s="26" t="s">
        <v>1099</v>
      </c>
      <c r="K1212" s="26" t="s">
        <v>377</v>
      </c>
      <c r="M1212" s="26">
        <v>1202</v>
      </c>
    </row>
    <row r="1213" spans="1:13" x14ac:dyDescent="0.3">
      <c r="A1213" s="34">
        <v>42501</v>
      </c>
      <c r="B1213" s="26" t="s">
        <v>900</v>
      </c>
      <c r="C1213" s="28" t="s">
        <v>3032</v>
      </c>
      <c r="D1213" s="31" t="s">
        <v>10</v>
      </c>
      <c r="F1213" s="41">
        <v>20000</v>
      </c>
      <c r="G1213" s="19">
        <f t="shared" si="18"/>
        <v>-6444885</v>
      </c>
      <c r="H1213" s="17" t="s">
        <v>3054</v>
      </c>
      <c r="I1213" s="26" t="s">
        <v>531</v>
      </c>
      <c r="J1213" s="26" t="s">
        <v>3033</v>
      </c>
      <c r="K1213" s="26" t="s">
        <v>377</v>
      </c>
      <c r="M1213" s="26">
        <v>1203</v>
      </c>
    </row>
    <row r="1214" spans="1:13" x14ac:dyDescent="0.3">
      <c r="A1214" s="34">
        <v>42501</v>
      </c>
      <c r="B1214" s="26" t="s">
        <v>329</v>
      </c>
      <c r="C1214" s="31" t="s">
        <v>35</v>
      </c>
      <c r="D1214" s="36" t="s">
        <v>20</v>
      </c>
      <c r="F1214" s="41">
        <v>1400</v>
      </c>
      <c r="G1214" s="19">
        <f t="shared" si="18"/>
        <v>-6446285</v>
      </c>
      <c r="H1214" s="17" t="s">
        <v>3054</v>
      </c>
      <c r="I1214" s="26" t="s">
        <v>531</v>
      </c>
      <c r="J1214" s="26" t="s">
        <v>1099</v>
      </c>
      <c r="K1214" s="26" t="s">
        <v>377</v>
      </c>
      <c r="M1214" s="26">
        <v>1204</v>
      </c>
    </row>
    <row r="1215" spans="1:13" x14ac:dyDescent="0.3">
      <c r="A1215" s="34">
        <v>42501</v>
      </c>
      <c r="B1215" s="26" t="s">
        <v>2568</v>
      </c>
      <c r="C1215" s="28" t="s">
        <v>12</v>
      </c>
      <c r="D1215" s="36" t="s">
        <v>20</v>
      </c>
      <c r="F1215" s="41">
        <v>1000</v>
      </c>
      <c r="G1215" s="19">
        <f t="shared" si="18"/>
        <v>-6447285</v>
      </c>
      <c r="H1215" s="17" t="s">
        <v>3054</v>
      </c>
      <c r="I1215" s="26" t="s">
        <v>531</v>
      </c>
      <c r="J1215" s="26" t="s">
        <v>1099</v>
      </c>
      <c r="K1215" s="26" t="s">
        <v>377</v>
      </c>
      <c r="M1215" s="26">
        <v>1205</v>
      </c>
    </row>
    <row r="1216" spans="1:13" s="27" customFormat="1" x14ac:dyDescent="0.3">
      <c r="A1216" s="34">
        <v>42501</v>
      </c>
      <c r="B1216" s="33" t="s">
        <v>647</v>
      </c>
      <c r="C1216" s="33" t="s">
        <v>22</v>
      </c>
      <c r="D1216" s="31" t="s">
        <v>18</v>
      </c>
      <c r="E1216" s="41"/>
      <c r="F1216" s="41">
        <v>1000</v>
      </c>
      <c r="G1216" s="19">
        <f t="shared" si="18"/>
        <v>-6448285</v>
      </c>
      <c r="H1216" s="31" t="s">
        <v>23</v>
      </c>
      <c r="I1216" s="27" t="s">
        <v>843</v>
      </c>
      <c r="J1216" s="26" t="s">
        <v>3033</v>
      </c>
      <c r="K1216" s="26" t="s">
        <v>377</v>
      </c>
      <c r="M1216" s="26">
        <v>1206</v>
      </c>
    </row>
    <row r="1217" spans="1:13" ht="13.9" x14ac:dyDescent="0.25">
      <c r="A1217" s="34">
        <v>42501</v>
      </c>
      <c r="B1217" s="35" t="s">
        <v>881</v>
      </c>
      <c r="C1217" s="28" t="s">
        <v>12</v>
      </c>
      <c r="D1217" s="36" t="s">
        <v>20</v>
      </c>
      <c r="F1217" s="41">
        <f>65000+800+500</f>
        <v>66300</v>
      </c>
      <c r="G1217" s="19">
        <f t="shared" si="18"/>
        <v>-6514585</v>
      </c>
      <c r="H1217" s="33" t="s">
        <v>21</v>
      </c>
      <c r="I1217" s="26" t="s">
        <v>882</v>
      </c>
      <c r="J1217" s="26" t="s">
        <v>1099</v>
      </c>
      <c r="K1217" s="26" t="s">
        <v>377</v>
      </c>
      <c r="M1217" s="31">
        <v>1207</v>
      </c>
    </row>
    <row r="1218" spans="1:13" ht="13.9" x14ac:dyDescent="0.25">
      <c r="A1218" s="34">
        <v>42501</v>
      </c>
      <c r="B1218" s="35" t="s">
        <v>901</v>
      </c>
      <c r="C1218" s="31" t="s">
        <v>17</v>
      </c>
      <c r="D1218" s="36" t="s">
        <v>20</v>
      </c>
      <c r="F1218" s="41">
        <v>15000</v>
      </c>
      <c r="G1218" s="19">
        <f t="shared" si="18"/>
        <v>-6529585</v>
      </c>
      <c r="H1218" s="33" t="s">
        <v>21</v>
      </c>
      <c r="I1218" s="26" t="s">
        <v>894</v>
      </c>
      <c r="J1218" s="26" t="s">
        <v>1099</v>
      </c>
      <c r="K1218" s="26" t="s">
        <v>377</v>
      </c>
      <c r="M1218" s="31">
        <v>1208</v>
      </c>
    </row>
    <row r="1219" spans="1:13" ht="13.9" x14ac:dyDescent="0.25">
      <c r="A1219" s="34">
        <v>42501</v>
      </c>
      <c r="B1219" s="35" t="s">
        <v>891</v>
      </c>
      <c r="C1219" s="31" t="s">
        <v>17</v>
      </c>
      <c r="D1219" s="36" t="s">
        <v>20</v>
      </c>
      <c r="F1219" s="41">
        <v>5000</v>
      </c>
      <c r="G1219" s="19">
        <f t="shared" si="18"/>
        <v>-6534585</v>
      </c>
      <c r="H1219" s="33" t="s">
        <v>21</v>
      </c>
      <c r="I1219" s="26" t="s">
        <v>892</v>
      </c>
      <c r="J1219" s="26" t="s">
        <v>1099</v>
      </c>
      <c r="K1219" s="26" t="s">
        <v>377</v>
      </c>
      <c r="M1219" s="26">
        <v>1209</v>
      </c>
    </row>
    <row r="1220" spans="1:13" ht="13.9" x14ac:dyDescent="0.25">
      <c r="A1220" s="34">
        <v>42501</v>
      </c>
      <c r="B1220" s="35" t="s">
        <v>854</v>
      </c>
      <c r="C1220" s="35" t="s">
        <v>22</v>
      </c>
      <c r="D1220" s="36" t="s">
        <v>20</v>
      </c>
      <c r="F1220" s="41">
        <v>1000</v>
      </c>
      <c r="G1220" s="19">
        <f t="shared" si="18"/>
        <v>-6535585</v>
      </c>
      <c r="H1220" s="33" t="s">
        <v>21</v>
      </c>
      <c r="I1220" s="26" t="s">
        <v>855</v>
      </c>
      <c r="J1220" s="26" t="s">
        <v>1099</v>
      </c>
      <c r="K1220" s="26" t="s">
        <v>377</v>
      </c>
      <c r="M1220" s="26">
        <v>1210</v>
      </c>
    </row>
    <row r="1221" spans="1:13" ht="13.9" x14ac:dyDescent="0.25">
      <c r="A1221" s="34">
        <v>42501</v>
      </c>
      <c r="B1221" s="35" t="s">
        <v>895</v>
      </c>
      <c r="C1221" s="28" t="s">
        <v>12</v>
      </c>
      <c r="D1221" s="36" t="s">
        <v>20</v>
      </c>
      <c r="F1221" s="41">
        <v>5500</v>
      </c>
      <c r="G1221" s="19">
        <f t="shared" si="18"/>
        <v>-6541085</v>
      </c>
      <c r="H1221" s="33" t="s">
        <v>21</v>
      </c>
      <c r="I1221" s="26" t="s">
        <v>857</v>
      </c>
      <c r="J1221" s="26" t="s">
        <v>1099</v>
      </c>
      <c r="K1221" s="26" t="s">
        <v>377</v>
      </c>
      <c r="M1221" s="26">
        <v>1211</v>
      </c>
    </row>
    <row r="1222" spans="1:13" x14ac:dyDescent="0.3">
      <c r="A1222" s="34">
        <v>42501</v>
      </c>
      <c r="B1222" s="35" t="s">
        <v>2569</v>
      </c>
      <c r="C1222" s="36" t="s">
        <v>1153</v>
      </c>
      <c r="D1222" s="36" t="s">
        <v>20</v>
      </c>
      <c r="F1222" s="41">
        <v>2000</v>
      </c>
      <c r="G1222" s="19">
        <f t="shared" si="18"/>
        <v>-6543085</v>
      </c>
      <c r="H1222" s="33" t="s">
        <v>21</v>
      </c>
      <c r="I1222" s="26" t="s">
        <v>897</v>
      </c>
      <c r="J1222" s="26" t="s">
        <v>1099</v>
      </c>
      <c r="K1222" s="26" t="s">
        <v>377</v>
      </c>
      <c r="M1222" s="26">
        <v>1212</v>
      </c>
    </row>
    <row r="1223" spans="1:13" x14ac:dyDescent="0.3">
      <c r="A1223" s="34">
        <v>42501</v>
      </c>
      <c r="B1223" s="26" t="s">
        <v>902</v>
      </c>
      <c r="C1223" s="28" t="s">
        <v>12</v>
      </c>
      <c r="D1223" s="31" t="s">
        <v>18</v>
      </c>
      <c r="F1223" s="41">
        <v>1000</v>
      </c>
      <c r="G1223" s="19">
        <f t="shared" si="18"/>
        <v>-6544085</v>
      </c>
      <c r="H1223" s="26" t="s">
        <v>903</v>
      </c>
      <c r="I1223" s="26" t="s">
        <v>531</v>
      </c>
      <c r="J1223" s="26" t="s">
        <v>3033</v>
      </c>
      <c r="K1223" s="26" t="s">
        <v>377</v>
      </c>
      <c r="M1223" s="26">
        <v>1213</v>
      </c>
    </row>
    <row r="1224" spans="1:13" x14ac:dyDescent="0.3">
      <c r="A1224" s="34">
        <v>42501</v>
      </c>
      <c r="B1224" s="26" t="s">
        <v>904</v>
      </c>
      <c r="C1224" s="28" t="s">
        <v>12</v>
      </c>
      <c r="D1224" s="31" t="s">
        <v>18</v>
      </c>
      <c r="F1224" s="41">
        <v>500</v>
      </c>
      <c r="G1224" s="19">
        <f t="shared" si="18"/>
        <v>-6544585</v>
      </c>
      <c r="H1224" s="26" t="s">
        <v>903</v>
      </c>
      <c r="I1224" s="26" t="s">
        <v>531</v>
      </c>
      <c r="J1224" s="26" t="s">
        <v>3033</v>
      </c>
      <c r="K1224" s="26" t="s">
        <v>377</v>
      </c>
      <c r="M1224" s="26">
        <v>1214</v>
      </c>
    </row>
    <row r="1225" spans="1:13" x14ac:dyDescent="0.3">
      <c r="A1225" s="34">
        <v>42501</v>
      </c>
      <c r="B1225" s="26" t="s">
        <v>905</v>
      </c>
      <c r="C1225" s="28" t="s">
        <v>12</v>
      </c>
      <c r="D1225" s="31" t="s">
        <v>18</v>
      </c>
      <c r="F1225" s="41">
        <v>500</v>
      </c>
      <c r="G1225" s="19">
        <f t="shared" si="18"/>
        <v>-6545085</v>
      </c>
      <c r="H1225" s="26" t="s">
        <v>903</v>
      </c>
      <c r="I1225" s="26" t="s">
        <v>531</v>
      </c>
      <c r="J1225" s="26" t="s">
        <v>3033</v>
      </c>
      <c r="K1225" s="26" t="s">
        <v>377</v>
      </c>
      <c r="M1225" s="31">
        <v>1215</v>
      </c>
    </row>
    <row r="1226" spans="1:13" x14ac:dyDescent="0.3">
      <c r="A1226" s="34">
        <v>42501</v>
      </c>
      <c r="B1226" s="26" t="s">
        <v>906</v>
      </c>
      <c r="C1226" s="28" t="s">
        <v>12</v>
      </c>
      <c r="D1226" s="31" t="s">
        <v>18</v>
      </c>
      <c r="F1226" s="41">
        <v>1000</v>
      </c>
      <c r="G1226" s="19">
        <f t="shared" si="18"/>
        <v>-6546085</v>
      </c>
      <c r="H1226" s="26" t="s">
        <v>903</v>
      </c>
      <c r="I1226" s="26" t="s">
        <v>531</v>
      </c>
      <c r="J1226" s="26" t="s">
        <v>3033</v>
      </c>
      <c r="K1226" s="26" t="s">
        <v>377</v>
      </c>
      <c r="M1226" s="31">
        <v>1216</v>
      </c>
    </row>
    <row r="1227" spans="1:13" ht="15" customHeight="1" x14ac:dyDescent="0.3">
      <c r="A1227" s="34">
        <v>42501</v>
      </c>
      <c r="B1227" s="37" t="s">
        <v>907</v>
      </c>
      <c r="C1227" s="27" t="s">
        <v>1786</v>
      </c>
      <c r="D1227" s="36" t="s">
        <v>13</v>
      </c>
      <c r="E1227" s="38"/>
      <c r="F1227" s="38">
        <v>30000</v>
      </c>
      <c r="G1227" s="19">
        <f t="shared" si="18"/>
        <v>-6576085</v>
      </c>
      <c r="H1227" s="37" t="s">
        <v>267</v>
      </c>
      <c r="I1227" s="37" t="s">
        <v>412</v>
      </c>
      <c r="J1227" s="26" t="s">
        <v>3033</v>
      </c>
      <c r="K1227" s="37" t="s">
        <v>377</v>
      </c>
      <c r="M1227" s="26">
        <v>1217</v>
      </c>
    </row>
    <row r="1228" spans="1:13" ht="15" customHeight="1" x14ac:dyDescent="0.3">
      <c r="A1228" s="34">
        <v>42502</v>
      </c>
      <c r="B1228" s="37" t="s">
        <v>908</v>
      </c>
      <c r="C1228" s="28" t="s">
        <v>12</v>
      </c>
      <c r="D1228" s="36" t="s">
        <v>13</v>
      </c>
      <c r="E1228" s="38"/>
      <c r="F1228" s="38">
        <v>3000</v>
      </c>
      <c r="G1228" s="19">
        <f t="shared" si="18"/>
        <v>-6579085</v>
      </c>
      <c r="H1228" s="37" t="s">
        <v>267</v>
      </c>
      <c r="I1228" s="37" t="s">
        <v>531</v>
      </c>
      <c r="J1228" s="26" t="s">
        <v>3033</v>
      </c>
      <c r="K1228" s="37" t="s">
        <v>377</v>
      </c>
      <c r="M1228" s="26">
        <v>1218</v>
      </c>
    </row>
    <row r="1229" spans="1:13" ht="15" customHeight="1" x14ac:dyDescent="0.3">
      <c r="A1229" s="34">
        <v>42502</v>
      </c>
      <c r="B1229" s="37" t="s">
        <v>909</v>
      </c>
      <c r="C1229" s="27" t="s">
        <v>1786</v>
      </c>
      <c r="D1229" s="36" t="s">
        <v>13</v>
      </c>
      <c r="E1229" s="38"/>
      <c r="F1229" s="38">
        <v>106000</v>
      </c>
      <c r="G1229" s="19">
        <f t="shared" ref="G1229:G1292" si="19">+G1228+E1229-F1229</f>
        <v>-6685085</v>
      </c>
      <c r="H1229" s="37" t="s">
        <v>267</v>
      </c>
      <c r="I1229" s="37" t="s">
        <v>229</v>
      </c>
      <c r="J1229" s="26" t="s">
        <v>3033</v>
      </c>
      <c r="K1229" s="37" t="s">
        <v>377</v>
      </c>
      <c r="M1229" s="26">
        <v>1219</v>
      </c>
    </row>
    <row r="1230" spans="1:13" ht="15" customHeight="1" x14ac:dyDescent="0.25">
      <c r="A1230" s="34">
        <v>42502</v>
      </c>
      <c r="B1230" s="37" t="s">
        <v>910</v>
      </c>
      <c r="C1230" s="37" t="s">
        <v>22</v>
      </c>
      <c r="D1230" s="36" t="s">
        <v>13</v>
      </c>
      <c r="E1230" s="38"/>
      <c r="F1230" s="38">
        <v>10000</v>
      </c>
      <c r="G1230" s="19">
        <f t="shared" si="19"/>
        <v>-6695085</v>
      </c>
      <c r="H1230" s="37" t="s">
        <v>267</v>
      </c>
      <c r="I1230" s="37" t="s">
        <v>229</v>
      </c>
      <c r="J1230" s="26" t="s">
        <v>3033</v>
      </c>
      <c r="K1230" s="37" t="s">
        <v>377</v>
      </c>
      <c r="M1230" s="26">
        <v>1220</v>
      </c>
    </row>
    <row r="1231" spans="1:13" s="27" customFormat="1" x14ac:dyDescent="0.3">
      <c r="A1231" s="34">
        <v>42502</v>
      </c>
      <c r="B1231" s="35" t="s">
        <v>647</v>
      </c>
      <c r="C1231" s="32" t="s">
        <v>22</v>
      </c>
      <c r="D1231" s="31" t="s">
        <v>18</v>
      </c>
      <c r="E1231" s="41"/>
      <c r="F1231" s="41">
        <v>1000</v>
      </c>
      <c r="G1231" s="19">
        <f t="shared" si="19"/>
        <v>-6696085</v>
      </c>
      <c r="H1231" s="31" t="s">
        <v>23</v>
      </c>
      <c r="I1231" s="27" t="s">
        <v>843</v>
      </c>
      <c r="J1231" s="26" t="s">
        <v>3033</v>
      </c>
      <c r="K1231" s="26" t="s">
        <v>377</v>
      </c>
      <c r="M1231" s="26">
        <v>1221</v>
      </c>
    </row>
    <row r="1232" spans="1:13" x14ac:dyDescent="0.3">
      <c r="A1232" s="34">
        <v>42502</v>
      </c>
      <c r="B1232" s="26" t="s">
        <v>899</v>
      </c>
      <c r="C1232" s="26" t="s">
        <v>22</v>
      </c>
      <c r="D1232" s="36" t="s">
        <v>20</v>
      </c>
      <c r="F1232" s="41">
        <v>1000</v>
      </c>
      <c r="G1232" s="19">
        <f t="shared" si="19"/>
        <v>-6697085</v>
      </c>
      <c r="H1232" s="17" t="s">
        <v>3054</v>
      </c>
      <c r="I1232" s="26" t="s">
        <v>531</v>
      </c>
      <c r="J1232" s="26" t="s">
        <v>1099</v>
      </c>
      <c r="K1232" s="26" t="s">
        <v>377</v>
      </c>
      <c r="M1232" s="26">
        <v>1222</v>
      </c>
    </row>
    <row r="1233" spans="1:14" x14ac:dyDescent="0.3">
      <c r="A1233" s="34">
        <v>42502</v>
      </c>
      <c r="B1233" s="26" t="s">
        <v>318</v>
      </c>
      <c r="C1233" s="31" t="s">
        <v>35</v>
      </c>
      <c r="D1233" s="36" t="s">
        <v>20</v>
      </c>
      <c r="F1233" s="41">
        <v>1500</v>
      </c>
      <c r="G1233" s="19">
        <f t="shared" si="19"/>
        <v>-6698585</v>
      </c>
      <c r="H1233" s="17" t="s">
        <v>3054</v>
      </c>
      <c r="I1233" s="26" t="s">
        <v>531</v>
      </c>
      <c r="J1233" s="26" t="s">
        <v>1099</v>
      </c>
      <c r="K1233" s="26" t="s">
        <v>377</v>
      </c>
      <c r="M1233" s="31">
        <v>1223</v>
      </c>
    </row>
    <row r="1234" spans="1:14" x14ac:dyDescent="0.3">
      <c r="A1234" s="34">
        <v>42502</v>
      </c>
      <c r="B1234" s="26" t="s">
        <v>2570</v>
      </c>
      <c r="C1234" s="28" t="s">
        <v>12</v>
      </c>
      <c r="D1234" s="36" t="s">
        <v>20</v>
      </c>
      <c r="F1234" s="41">
        <v>1000</v>
      </c>
      <c r="G1234" s="19">
        <f t="shared" si="19"/>
        <v>-6699585</v>
      </c>
      <c r="H1234" s="17" t="s">
        <v>3054</v>
      </c>
      <c r="I1234" s="26" t="s">
        <v>531</v>
      </c>
      <c r="J1234" s="26" t="s">
        <v>1099</v>
      </c>
      <c r="K1234" s="26" t="s">
        <v>377</v>
      </c>
      <c r="M1234" s="31">
        <v>1224</v>
      </c>
    </row>
    <row r="1235" spans="1:14" x14ac:dyDescent="0.3">
      <c r="A1235" s="34">
        <v>42502</v>
      </c>
      <c r="B1235" s="26" t="s">
        <v>811</v>
      </c>
      <c r="C1235" s="26" t="s">
        <v>22</v>
      </c>
      <c r="D1235" s="31" t="s">
        <v>18</v>
      </c>
      <c r="F1235" s="41">
        <v>3000</v>
      </c>
      <c r="G1235" s="19">
        <f t="shared" si="19"/>
        <v>-6702585</v>
      </c>
      <c r="H1235" s="31" t="s">
        <v>795</v>
      </c>
      <c r="I1235" s="26" t="s">
        <v>837</v>
      </c>
      <c r="J1235" s="26" t="s">
        <v>3033</v>
      </c>
      <c r="K1235" s="26" t="s">
        <v>377</v>
      </c>
      <c r="M1235" s="26">
        <v>1225</v>
      </c>
    </row>
    <row r="1236" spans="1:14" x14ac:dyDescent="0.3">
      <c r="A1236" s="34">
        <v>42502</v>
      </c>
      <c r="B1236" s="26" t="s">
        <v>911</v>
      </c>
      <c r="C1236" s="28" t="s">
        <v>12</v>
      </c>
      <c r="D1236" s="31" t="s">
        <v>18</v>
      </c>
      <c r="F1236" s="41">
        <v>1000</v>
      </c>
      <c r="G1236" s="19">
        <f t="shared" si="19"/>
        <v>-6703585</v>
      </c>
      <c r="H1236" s="31" t="s">
        <v>795</v>
      </c>
      <c r="I1236" s="26" t="s">
        <v>839</v>
      </c>
      <c r="J1236" s="26" t="s">
        <v>3033</v>
      </c>
      <c r="K1236" s="26" t="s">
        <v>377</v>
      </c>
      <c r="M1236" s="26">
        <v>1226</v>
      </c>
    </row>
    <row r="1237" spans="1:14" x14ac:dyDescent="0.3">
      <c r="A1237" s="34">
        <v>42502</v>
      </c>
      <c r="B1237" s="26" t="s">
        <v>912</v>
      </c>
      <c r="C1237" s="28" t="s">
        <v>12</v>
      </c>
      <c r="D1237" s="31" t="s">
        <v>18</v>
      </c>
      <c r="F1237" s="41">
        <v>1000</v>
      </c>
      <c r="G1237" s="19">
        <f t="shared" si="19"/>
        <v>-6704585</v>
      </c>
      <c r="H1237" s="31" t="s">
        <v>795</v>
      </c>
      <c r="I1237" s="26" t="s">
        <v>839</v>
      </c>
      <c r="J1237" s="26" t="s">
        <v>3033</v>
      </c>
      <c r="K1237" s="26" t="s">
        <v>377</v>
      </c>
      <c r="M1237" s="26">
        <v>1227</v>
      </c>
    </row>
    <row r="1238" spans="1:14" x14ac:dyDescent="0.3">
      <c r="A1238" s="34">
        <v>42502</v>
      </c>
      <c r="B1238" s="26" t="s">
        <v>841</v>
      </c>
      <c r="C1238" s="28" t="s">
        <v>12</v>
      </c>
      <c r="D1238" s="31" t="s">
        <v>18</v>
      </c>
      <c r="F1238" s="41">
        <v>1000</v>
      </c>
      <c r="G1238" s="19">
        <f t="shared" si="19"/>
        <v>-6705585</v>
      </c>
      <c r="H1238" s="31" t="s">
        <v>795</v>
      </c>
      <c r="I1238" s="26" t="s">
        <v>839</v>
      </c>
      <c r="J1238" s="26" t="s">
        <v>3033</v>
      </c>
      <c r="K1238" s="26" t="s">
        <v>377</v>
      </c>
      <c r="M1238" s="26">
        <v>1228</v>
      </c>
    </row>
    <row r="1239" spans="1:14" x14ac:dyDescent="0.3">
      <c r="A1239" s="34">
        <v>42502</v>
      </c>
      <c r="B1239" s="26" t="s">
        <v>913</v>
      </c>
      <c r="C1239" s="28" t="s">
        <v>12</v>
      </c>
      <c r="D1239" s="31" t="s">
        <v>18</v>
      </c>
      <c r="F1239" s="41">
        <v>500</v>
      </c>
      <c r="G1239" s="19">
        <f t="shared" si="19"/>
        <v>-6706085</v>
      </c>
      <c r="H1239" s="31" t="s">
        <v>795</v>
      </c>
      <c r="I1239" s="26" t="s">
        <v>839</v>
      </c>
      <c r="J1239" s="26" t="s">
        <v>3033</v>
      </c>
      <c r="K1239" s="26" t="s">
        <v>377</v>
      </c>
      <c r="M1239" s="26">
        <v>1229</v>
      </c>
    </row>
    <row r="1240" spans="1:14" x14ac:dyDescent="0.3">
      <c r="A1240" s="34">
        <v>42502</v>
      </c>
      <c r="B1240" s="26" t="s">
        <v>914</v>
      </c>
      <c r="C1240" s="28" t="s">
        <v>12</v>
      </c>
      <c r="D1240" s="31" t="s">
        <v>18</v>
      </c>
      <c r="F1240" s="41">
        <v>500</v>
      </c>
      <c r="G1240" s="19">
        <f t="shared" si="19"/>
        <v>-6706585</v>
      </c>
      <c r="H1240" s="31" t="s">
        <v>795</v>
      </c>
      <c r="I1240" s="26" t="s">
        <v>839</v>
      </c>
      <c r="J1240" s="26" t="s">
        <v>3033</v>
      </c>
      <c r="K1240" s="26" t="s">
        <v>377</v>
      </c>
      <c r="M1240" s="26">
        <v>1230</v>
      </c>
    </row>
    <row r="1241" spans="1:14" x14ac:dyDescent="0.3">
      <c r="A1241" s="34">
        <v>42502</v>
      </c>
      <c r="B1241" s="26" t="s">
        <v>842</v>
      </c>
      <c r="C1241" s="28" t="s">
        <v>12</v>
      </c>
      <c r="D1241" s="31" t="s">
        <v>18</v>
      </c>
      <c r="F1241" s="41">
        <v>1000</v>
      </c>
      <c r="G1241" s="19">
        <f t="shared" si="19"/>
        <v>-6707585</v>
      </c>
      <c r="H1241" s="31" t="s">
        <v>795</v>
      </c>
      <c r="I1241" s="26" t="s">
        <v>839</v>
      </c>
      <c r="J1241" s="26" t="s">
        <v>3033</v>
      </c>
      <c r="K1241" s="26" t="s">
        <v>377</v>
      </c>
      <c r="M1241" s="31">
        <v>1231</v>
      </c>
      <c r="N1241" s="26" t="s">
        <v>915</v>
      </c>
    </row>
    <row r="1242" spans="1:14" ht="13.9" x14ac:dyDescent="0.25">
      <c r="A1242" s="34">
        <v>42502</v>
      </c>
      <c r="B1242" s="35" t="s">
        <v>1095</v>
      </c>
      <c r="C1242" s="31" t="s">
        <v>24</v>
      </c>
      <c r="D1242" s="31" t="s">
        <v>10</v>
      </c>
      <c r="F1242" s="41">
        <v>500</v>
      </c>
      <c r="G1242" s="19">
        <f t="shared" si="19"/>
        <v>-6708085</v>
      </c>
      <c r="H1242" s="33" t="s">
        <v>21</v>
      </c>
      <c r="I1242" s="26" t="s">
        <v>859</v>
      </c>
      <c r="J1242" s="26" t="s">
        <v>3033</v>
      </c>
      <c r="K1242" s="26" t="s">
        <v>377</v>
      </c>
      <c r="M1242" s="31">
        <v>1232</v>
      </c>
    </row>
    <row r="1243" spans="1:14" ht="13.9" x14ac:dyDescent="0.25">
      <c r="A1243" s="34">
        <v>42502</v>
      </c>
      <c r="B1243" s="35" t="s">
        <v>893</v>
      </c>
      <c r="C1243" s="31" t="s">
        <v>17</v>
      </c>
      <c r="D1243" s="36" t="s">
        <v>20</v>
      </c>
      <c r="F1243" s="41">
        <v>15000</v>
      </c>
      <c r="G1243" s="19">
        <f t="shared" si="19"/>
        <v>-6723085</v>
      </c>
      <c r="H1243" s="33" t="s">
        <v>21</v>
      </c>
      <c r="I1243" s="26" t="s">
        <v>894</v>
      </c>
      <c r="J1243" s="26" t="s">
        <v>1099</v>
      </c>
      <c r="K1243" s="26" t="s">
        <v>377</v>
      </c>
      <c r="M1243" s="26">
        <v>1233</v>
      </c>
    </row>
    <row r="1244" spans="1:14" ht="13.9" x14ac:dyDescent="0.25">
      <c r="A1244" s="34">
        <v>42502</v>
      </c>
      <c r="B1244" s="35" t="s">
        <v>891</v>
      </c>
      <c r="C1244" s="31" t="s">
        <v>17</v>
      </c>
      <c r="D1244" s="36" t="s">
        <v>20</v>
      </c>
      <c r="F1244" s="41">
        <v>5000</v>
      </c>
      <c r="G1244" s="19">
        <f t="shared" si="19"/>
        <v>-6728085</v>
      </c>
      <c r="H1244" s="33" t="s">
        <v>21</v>
      </c>
      <c r="I1244" s="26" t="s">
        <v>892</v>
      </c>
      <c r="J1244" s="26" t="s">
        <v>1099</v>
      </c>
      <c r="K1244" s="26" t="s">
        <v>377</v>
      </c>
      <c r="M1244" s="26">
        <v>1234</v>
      </c>
    </row>
    <row r="1245" spans="1:14" ht="13.9" x14ac:dyDescent="0.25">
      <c r="A1245" s="34">
        <v>42502</v>
      </c>
      <c r="B1245" s="35" t="s">
        <v>854</v>
      </c>
      <c r="C1245" s="35" t="s">
        <v>22</v>
      </c>
      <c r="D1245" s="36" t="s">
        <v>20</v>
      </c>
      <c r="F1245" s="41">
        <v>1500</v>
      </c>
      <c r="G1245" s="19">
        <f t="shared" si="19"/>
        <v>-6729585</v>
      </c>
      <c r="H1245" s="33" t="s">
        <v>21</v>
      </c>
      <c r="I1245" s="26" t="s">
        <v>855</v>
      </c>
      <c r="J1245" s="26" t="s">
        <v>1099</v>
      </c>
      <c r="K1245" s="26" t="s">
        <v>377</v>
      </c>
      <c r="M1245" s="26">
        <v>1235</v>
      </c>
    </row>
    <row r="1246" spans="1:14" ht="13.9" x14ac:dyDescent="0.25">
      <c r="A1246" s="34">
        <v>42502</v>
      </c>
      <c r="B1246" s="35" t="s">
        <v>916</v>
      </c>
      <c r="C1246" s="28" t="s">
        <v>12</v>
      </c>
      <c r="D1246" s="36" t="s">
        <v>20</v>
      </c>
      <c r="F1246" s="41">
        <v>5000</v>
      </c>
      <c r="G1246" s="19">
        <f t="shared" si="19"/>
        <v>-6734585</v>
      </c>
      <c r="H1246" s="33" t="s">
        <v>21</v>
      </c>
      <c r="I1246" s="26" t="s">
        <v>857</v>
      </c>
      <c r="J1246" s="26" t="s">
        <v>1099</v>
      </c>
      <c r="K1246" s="26" t="s">
        <v>377</v>
      </c>
      <c r="M1246" s="26">
        <v>1236</v>
      </c>
    </row>
    <row r="1247" spans="1:14" x14ac:dyDescent="0.3">
      <c r="A1247" s="34">
        <v>42502</v>
      </c>
      <c r="B1247" s="35" t="s">
        <v>896</v>
      </c>
      <c r="C1247" s="36" t="s">
        <v>1153</v>
      </c>
      <c r="D1247" s="36" t="s">
        <v>20</v>
      </c>
      <c r="F1247" s="41">
        <v>2000</v>
      </c>
      <c r="G1247" s="19">
        <f t="shared" si="19"/>
        <v>-6736585</v>
      </c>
      <c r="H1247" s="33" t="s">
        <v>21</v>
      </c>
      <c r="I1247" s="26" t="s">
        <v>897</v>
      </c>
      <c r="J1247" s="26" t="s">
        <v>1099</v>
      </c>
      <c r="K1247" s="26" t="s">
        <v>377</v>
      </c>
      <c r="M1247" s="26">
        <v>1237</v>
      </c>
    </row>
    <row r="1248" spans="1:14" ht="13.9" x14ac:dyDescent="0.25">
      <c r="A1248" s="34">
        <v>42502</v>
      </c>
      <c r="B1248" s="35" t="s">
        <v>1096</v>
      </c>
      <c r="C1248" s="27" t="s">
        <v>36</v>
      </c>
      <c r="D1248" s="28" t="s">
        <v>10</v>
      </c>
      <c r="F1248" s="41">
        <v>400</v>
      </c>
      <c r="G1248" s="19">
        <f t="shared" si="19"/>
        <v>-6736985</v>
      </c>
      <c r="H1248" s="33" t="s">
        <v>21</v>
      </c>
      <c r="I1248" s="26" t="s">
        <v>917</v>
      </c>
      <c r="J1248" s="26" t="s">
        <v>3033</v>
      </c>
      <c r="K1248" s="26" t="s">
        <v>377</v>
      </c>
      <c r="M1248" s="26">
        <v>1238</v>
      </c>
    </row>
    <row r="1249" spans="1:13" ht="13.9" x14ac:dyDescent="0.25">
      <c r="A1249" s="34">
        <v>42503</v>
      </c>
      <c r="B1249" s="35" t="s">
        <v>893</v>
      </c>
      <c r="C1249" s="31" t="s">
        <v>17</v>
      </c>
      <c r="D1249" s="36" t="s">
        <v>20</v>
      </c>
      <c r="F1249" s="41">
        <v>15000</v>
      </c>
      <c r="G1249" s="19">
        <f t="shared" si="19"/>
        <v>-6751985</v>
      </c>
      <c r="H1249" s="33" t="s">
        <v>21</v>
      </c>
      <c r="I1249" s="26" t="s">
        <v>894</v>
      </c>
      <c r="J1249" s="26" t="s">
        <v>1099</v>
      </c>
      <c r="K1249" s="26" t="s">
        <v>377</v>
      </c>
      <c r="M1249" s="31">
        <v>1239</v>
      </c>
    </row>
    <row r="1250" spans="1:13" ht="13.9" x14ac:dyDescent="0.25">
      <c r="A1250" s="34">
        <v>42503</v>
      </c>
      <c r="B1250" s="35" t="s">
        <v>891</v>
      </c>
      <c r="C1250" s="31" t="s">
        <v>17</v>
      </c>
      <c r="D1250" s="36" t="s">
        <v>20</v>
      </c>
      <c r="F1250" s="41">
        <v>5000</v>
      </c>
      <c r="G1250" s="19">
        <f t="shared" si="19"/>
        <v>-6756985</v>
      </c>
      <c r="H1250" s="33" t="s">
        <v>21</v>
      </c>
      <c r="I1250" s="26" t="s">
        <v>892</v>
      </c>
      <c r="J1250" s="26" t="s">
        <v>1099</v>
      </c>
      <c r="K1250" s="26" t="s">
        <v>377</v>
      </c>
      <c r="M1250" s="31">
        <v>1240</v>
      </c>
    </row>
    <row r="1251" spans="1:13" ht="13.9" x14ac:dyDescent="0.25">
      <c r="A1251" s="34">
        <v>42503</v>
      </c>
      <c r="B1251" s="35" t="s">
        <v>854</v>
      </c>
      <c r="C1251" s="35" t="s">
        <v>22</v>
      </c>
      <c r="D1251" s="36" t="s">
        <v>20</v>
      </c>
      <c r="F1251" s="41">
        <v>2000</v>
      </c>
      <c r="G1251" s="19">
        <f t="shared" si="19"/>
        <v>-6758985</v>
      </c>
      <c r="H1251" s="33" t="s">
        <v>21</v>
      </c>
      <c r="I1251" s="26" t="s">
        <v>855</v>
      </c>
      <c r="J1251" s="26" t="s">
        <v>1099</v>
      </c>
      <c r="K1251" s="26" t="s">
        <v>377</v>
      </c>
      <c r="M1251" s="26">
        <v>1241</v>
      </c>
    </row>
    <row r="1252" spans="1:13" ht="13.9" x14ac:dyDescent="0.25">
      <c r="A1252" s="34">
        <v>42503</v>
      </c>
      <c r="B1252" s="35" t="s">
        <v>918</v>
      </c>
      <c r="C1252" s="28" t="s">
        <v>12</v>
      </c>
      <c r="D1252" s="36" t="s">
        <v>20</v>
      </c>
      <c r="F1252" s="41">
        <v>5000</v>
      </c>
      <c r="G1252" s="19">
        <f t="shared" si="19"/>
        <v>-6763985</v>
      </c>
      <c r="H1252" s="33" t="s">
        <v>21</v>
      </c>
      <c r="I1252" s="26" t="s">
        <v>857</v>
      </c>
      <c r="J1252" s="26" t="s">
        <v>1099</v>
      </c>
      <c r="K1252" s="26" t="s">
        <v>377</v>
      </c>
      <c r="M1252" s="26">
        <v>1242</v>
      </c>
    </row>
    <row r="1253" spans="1:13" s="27" customFormat="1" ht="13.9" x14ac:dyDescent="0.25">
      <c r="A1253" s="34">
        <v>42503</v>
      </c>
      <c r="B1253" s="18" t="s">
        <v>42</v>
      </c>
      <c r="C1253" s="27" t="s">
        <v>22</v>
      </c>
      <c r="D1253" s="36" t="s">
        <v>13</v>
      </c>
      <c r="E1253" s="41"/>
      <c r="F1253" s="41">
        <v>6000</v>
      </c>
      <c r="G1253" s="19">
        <f t="shared" si="19"/>
        <v>-6769985</v>
      </c>
      <c r="H1253" s="27" t="s">
        <v>14</v>
      </c>
      <c r="I1253" s="36" t="s">
        <v>834</v>
      </c>
      <c r="J1253" s="26" t="s">
        <v>3033</v>
      </c>
      <c r="K1253" s="17" t="s">
        <v>377</v>
      </c>
      <c r="M1253" s="26">
        <v>1243</v>
      </c>
    </row>
    <row r="1254" spans="1:13" s="27" customFormat="1" ht="13.9" x14ac:dyDescent="0.25">
      <c r="A1254" s="34">
        <v>42503</v>
      </c>
      <c r="B1254" s="27" t="s">
        <v>587</v>
      </c>
      <c r="C1254" s="28" t="s">
        <v>12</v>
      </c>
      <c r="D1254" s="36" t="s">
        <v>13</v>
      </c>
      <c r="E1254" s="41"/>
      <c r="F1254" s="41">
        <v>3000</v>
      </c>
      <c r="G1254" s="19">
        <f t="shared" si="19"/>
        <v>-6772985</v>
      </c>
      <c r="H1254" s="27" t="s">
        <v>14</v>
      </c>
      <c r="I1254" s="36" t="s">
        <v>585</v>
      </c>
      <c r="J1254" s="26" t="s">
        <v>3033</v>
      </c>
      <c r="K1254" s="17" t="s">
        <v>377</v>
      </c>
      <c r="M1254" s="26">
        <v>1244</v>
      </c>
    </row>
    <row r="1255" spans="1:13" x14ac:dyDescent="0.3">
      <c r="A1255" s="34">
        <v>42503</v>
      </c>
      <c r="B1255" s="26" t="s">
        <v>811</v>
      </c>
      <c r="C1255" s="26" t="s">
        <v>22</v>
      </c>
      <c r="D1255" s="31" t="s">
        <v>18</v>
      </c>
      <c r="F1255" s="41">
        <v>3000</v>
      </c>
      <c r="G1255" s="19">
        <f t="shared" si="19"/>
        <v>-6775985</v>
      </c>
      <c r="H1255" s="31" t="s">
        <v>795</v>
      </c>
      <c r="I1255" s="26" t="s">
        <v>837</v>
      </c>
      <c r="J1255" s="26" t="s">
        <v>3033</v>
      </c>
      <c r="K1255" s="26" t="s">
        <v>377</v>
      </c>
      <c r="M1255" s="26">
        <v>1245</v>
      </c>
    </row>
    <row r="1256" spans="1:13" x14ac:dyDescent="0.3">
      <c r="A1256" s="34">
        <v>42503</v>
      </c>
      <c r="B1256" s="26" t="s">
        <v>919</v>
      </c>
      <c r="C1256" s="28" t="s">
        <v>12</v>
      </c>
      <c r="D1256" s="31" t="s">
        <v>18</v>
      </c>
      <c r="F1256" s="41">
        <v>1000</v>
      </c>
      <c r="G1256" s="19">
        <f t="shared" si="19"/>
        <v>-6776985</v>
      </c>
      <c r="H1256" s="31" t="s">
        <v>795</v>
      </c>
      <c r="I1256" s="26" t="s">
        <v>839</v>
      </c>
      <c r="J1256" s="26" t="s">
        <v>3033</v>
      </c>
      <c r="K1256" s="26" t="s">
        <v>377</v>
      </c>
      <c r="M1256" s="26">
        <v>1246</v>
      </c>
    </row>
    <row r="1257" spans="1:13" x14ac:dyDescent="0.3">
      <c r="A1257" s="34">
        <v>42503</v>
      </c>
      <c r="B1257" s="26" t="s">
        <v>920</v>
      </c>
      <c r="C1257" s="28" t="s">
        <v>12</v>
      </c>
      <c r="D1257" s="31" t="s">
        <v>18</v>
      </c>
      <c r="F1257" s="41">
        <v>500</v>
      </c>
      <c r="G1257" s="19">
        <f t="shared" si="19"/>
        <v>-6777485</v>
      </c>
      <c r="H1257" s="31" t="s">
        <v>795</v>
      </c>
      <c r="I1257" s="26" t="s">
        <v>839</v>
      </c>
      <c r="J1257" s="26" t="s">
        <v>3033</v>
      </c>
      <c r="K1257" s="26" t="s">
        <v>377</v>
      </c>
      <c r="M1257" s="31">
        <v>1247</v>
      </c>
    </row>
    <row r="1258" spans="1:13" x14ac:dyDescent="0.3">
      <c r="A1258" s="34">
        <v>42503</v>
      </c>
      <c r="B1258" s="26" t="s">
        <v>921</v>
      </c>
      <c r="C1258" s="28" t="s">
        <v>12</v>
      </c>
      <c r="D1258" s="31" t="s">
        <v>18</v>
      </c>
      <c r="F1258" s="41">
        <v>1000</v>
      </c>
      <c r="G1258" s="19">
        <f t="shared" si="19"/>
        <v>-6778485</v>
      </c>
      <c r="H1258" s="31" t="s">
        <v>795</v>
      </c>
      <c r="I1258" s="26" t="s">
        <v>839</v>
      </c>
      <c r="J1258" s="26" t="s">
        <v>3033</v>
      </c>
      <c r="K1258" s="26" t="s">
        <v>377</v>
      </c>
      <c r="M1258" s="31">
        <v>1248</v>
      </c>
    </row>
    <row r="1259" spans="1:13" x14ac:dyDescent="0.3">
      <c r="A1259" s="34">
        <v>42503</v>
      </c>
      <c r="B1259" s="26" t="s">
        <v>922</v>
      </c>
      <c r="C1259" s="28" t="s">
        <v>12</v>
      </c>
      <c r="D1259" s="31" t="s">
        <v>18</v>
      </c>
      <c r="F1259" s="41">
        <v>1000</v>
      </c>
      <c r="G1259" s="19">
        <f t="shared" si="19"/>
        <v>-6779485</v>
      </c>
      <c r="H1259" s="31" t="s">
        <v>795</v>
      </c>
      <c r="I1259" s="26" t="s">
        <v>839</v>
      </c>
      <c r="J1259" s="26" t="s">
        <v>3033</v>
      </c>
      <c r="K1259" s="26" t="s">
        <v>377</v>
      </c>
      <c r="M1259" s="26">
        <v>1249</v>
      </c>
    </row>
    <row r="1260" spans="1:13" x14ac:dyDescent="0.3">
      <c r="A1260" s="34">
        <v>42503</v>
      </c>
      <c r="B1260" s="26" t="s">
        <v>923</v>
      </c>
      <c r="C1260" s="28" t="s">
        <v>12</v>
      </c>
      <c r="D1260" s="31" t="s">
        <v>18</v>
      </c>
      <c r="F1260" s="41">
        <v>1000</v>
      </c>
      <c r="G1260" s="19">
        <f t="shared" si="19"/>
        <v>-6780485</v>
      </c>
      <c r="H1260" s="31" t="s">
        <v>795</v>
      </c>
      <c r="I1260" s="26" t="s">
        <v>839</v>
      </c>
      <c r="J1260" s="26" t="s">
        <v>3033</v>
      </c>
      <c r="K1260" s="26" t="s">
        <v>377</v>
      </c>
      <c r="M1260" s="26">
        <v>1250</v>
      </c>
    </row>
    <row r="1261" spans="1:13" x14ac:dyDescent="0.3">
      <c r="A1261" s="34">
        <v>42503</v>
      </c>
      <c r="B1261" s="26" t="s">
        <v>924</v>
      </c>
      <c r="C1261" s="26" t="s">
        <v>22</v>
      </c>
      <c r="D1261" s="31" t="s">
        <v>18</v>
      </c>
      <c r="F1261" s="41">
        <v>20000</v>
      </c>
      <c r="G1261" s="19">
        <f t="shared" si="19"/>
        <v>-6800485</v>
      </c>
      <c r="H1261" s="31" t="s">
        <v>795</v>
      </c>
      <c r="I1261" s="26" t="s">
        <v>925</v>
      </c>
      <c r="J1261" s="26" t="s">
        <v>3033</v>
      </c>
      <c r="K1261" s="26" t="s">
        <v>377</v>
      </c>
      <c r="M1261" s="26">
        <v>1251</v>
      </c>
    </row>
    <row r="1262" spans="1:13" x14ac:dyDescent="0.3">
      <c r="A1262" s="34">
        <v>42503</v>
      </c>
      <c r="B1262" s="26" t="s">
        <v>2571</v>
      </c>
      <c r="C1262" s="28" t="s">
        <v>12</v>
      </c>
      <c r="D1262" s="36" t="s">
        <v>20</v>
      </c>
      <c r="F1262" s="41">
        <v>1500</v>
      </c>
      <c r="G1262" s="19">
        <f t="shared" si="19"/>
        <v>-6801985</v>
      </c>
      <c r="H1262" s="17" t="s">
        <v>3054</v>
      </c>
      <c r="I1262" s="26" t="s">
        <v>531</v>
      </c>
      <c r="J1262" s="26" t="s">
        <v>1099</v>
      </c>
      <c r="K1262" s="26" t="s">
        <v>377</v>
      </c>
      <c r="M1262" s="26">
        <v>1252</v>
      </c>
    </row>
    <row r="1263" spans="1:13" x14ac:dyDescent="0.3">
      <c r="A1263" s="34">
        <v>42503</v>
      </c>
      <c r="B1263" s="26" t="s">
        <v>899</v>
      </c>
      <c r="C1263" s="26" t="s">
        <v>22</v>
      </c>
      <c r="D1263" s="36" t="s">
        <v>20</v>
      </c>
      <c r="F1263" s="41">
        <v>1000</v>
      </c>
      <c r="G1263" s="19">
        <f t="shared" si="19"/>
        <v>-6802985</v>
      </c>
      <c r="H1263" s="17" t="s">
        <v>3054</v>
      </c>
      <c r="I1263" s="26" t="s">
        <v>531</v>
      </c>
      <c r="J1263" s="26" t="s">
        <v>1099</v>
      </c>
      <c r="K1263" s="26" t="s">
        <v>377</v>
      </c>
      <c r="M1263" s="26">
        <v>1253</v>
      </c>
    </row>
    <row r="1264" spans="1:13" x14ac:dyDescent="0.3">
      <c r="A1264" s="34">
        <v>42503</v>
      </c>
      <c r="B1264" s="26" t="s">
        <v>329</v>
      </c>
      <c r="C1264" s="31" t="s">
        <v>35</v>
      </c>
      <c r="D1264" s="36" t="s">
        <v>20</v>
      </c>
      <c r="F1264" s="41">
        <v>1500</v>
      </c>
      <c r="G1264" s="19">
        <f t="shared" si="19"/>
        <v>-6804485</v>
      </c>
      <c r="H1264" s="17" t="s">
        <v>3054</v>
      </c>
      <c r="I1264" s="26" t="s">
        <v>531</v>
      </c>
      <c r="J1264" s="26" t="s">
        <v>1099</v>
      </c>
      <c r="K1264" s="26" t="s">
        <v>377</v>
      </c>
      <c r="M1264" s="26">
        <v>1254</v>
      </c>
    </row>
    <row r="1265" spans="1:13" x14ac:dyDescent="0.3">
      <c r="A1265" s="34">
        <v>42503</v>
      </c>
      <c r="B1265" s="26" t="s">
        <v>414</v>
      </c>
      <c r="C1265" s="28" t="s">
        <v>12</v>
      </c>
      <c r="D1265" s="36" t="s">
        <v>20</v>
      </c>
      <c r="F1265" s="41">
        <v>1500</v>
      </c>
      <c r="G1265" s="19">
        <f t="shared" si="19"/>
        <v>-6805985</v>
      </c>
      <c r="H1265" s="17" t="s">
        <v>3054</v>
      </c>
      <c r="I1265" s="26" t="s">
        <v>531</v>
      </c>
      <c r="J1265" s="26" t="s">
        <v>1099</v>
      </c>
      <c r="K1265" s="26" t="s">
        <v>377</v>
      </c>
      <c r="M1265" s="31">
        <v>1255</v>
      </c>
    </row>
    <row r="1266" spans="1:13" x14ac:dyDescent="0.3">
      <c r="A1266" s="34">
        <v>42503</v>
      </c>
      <c r="B1266" s="26" t="s">
        <v>2572</v>
      </c>
      <c r="C1266" s="28" t="s">
        <v>12</v>
      </c>
      <c r="D1266" s="36" t="s">
        <v>20</v>
      </c>
      <c r="F1266" s="41">
        <v>1500</v>
      </c>
      <c r="G1266" s="19">
        <f t="shared" si="19"/>
        <v>-6807485</v>
      </c>
      <c r="H1266" s="17" t="s">
        <v>3054</v>
      </c>
      <c r="I1266" s="26" t="s">
        <v>531</v>
      </c>
      <c r="J1266" s="26" t="s">
        <v>1099</v>
      </c>
      <c r="K1266" s="26" t="s">
        <v>377</v>
      </c>
      <c r="M1266" s="31">
        <v>1256</v>
      </c>
    </row>
    <row r="1267" spans="1:13" x14ac:dyDescent="0.3">
      <c r="A1267" s="34">
        <v>42503</v>
      </c>
      <c r="B1267" s="26" t="s">
        <v>926</v>
      </c>
      <c r="C1267" s="28" t="s">
        <v>3032</v>
      </c>
      <c r="D1267" s="31" t="s">
        <v>10</v>
      </c>
      <c r="F1267" s="41">
        <v>40000</v>
      </c>
      <c r="G1267" s="19">
        <f t="shared" si="19"/>
        <v>-6847485</v>
      </c>
      <c r="H1267" s="17" t="s">
        <v>3054</v>
      </c>
      <c r="I1267" s="26" t="s">
        <v>531</v>
      </c>
      <c r="J1267" s="26" t="s">
        <v>3033</v>
      </c>
      <c r="K1267" s="26" t="s">
        <v>377</v>
      </c>
      <c r="M1267" s="26">
        <v>1257</v>
      </c>
    </row>
    <row r="1268" spans="1:13" x14ac:dyDescent="0.3">
      <c r="A1268" s="34">
        <v>42503</v>
      </c>
      <c r="B1268" s="26" t="s">
        <v>2573</v>
      </c>
      <c r="C1268" s="28" t="s">
        <v>12</v>
      </c>
      <c r="D1268" s="36" t="s">
        <v>20</v>
      </c>
      <c r="F1268" s="41">
        <v>5000</v>
      </c>
      <c r="G1268" s="19">
        <f t="shared" si="19"/>
        <v>-6852485</v>
      </c>
      <c r="H1268" s="17" t="s">
        <v>3054</v>
      </c>
      <c r="I1268" s="26" t="s">
        <v>531</v>
      </c>
      <c r="J1268" s="26" t="s">
        <v>1099</v>
      </c>
      <c r="K1268" s="26" t="s">
        <v>377</v>
      </c>
      <c r="M1268" s="26">
        <v>1258</v>
      </c>
    </row>
    <row r="1269" spans="1:13" x14ac:dyDescent="0.3">
      <c r="A1269" s="34">
        <v>42503</v>
      </c>
      <c r="B1269" s="26" t="s">
        <v>927</v>
      </c>
      <c r="C1269" s="26" t="s">
        <v>22</v>
      </c>
      <c r="D1269" s="36" t="s">
        <v>20</v>
      </c>
      <c r="F1269" s="41">
        <v>500</v>
      </c>
      <c r="G1269" s="19">
        <f t="shared" si="19"/>
        <v>-6852985</v>
      </c>
      <c r="H1269" s="17" t="s">
        <v>3054</v>
      </c>
      <c r="I1269" s="26" t="s">
        <v>531</v>
      </c>
      <c r="J1269" s="26" t="s">
        <v>1099</v>
      </c>
      <c r="K1269" s="26" t="s">
        <v>377</v>
      </c>
      <c r="M1269" s="26">
        <v>1259</v>
      </c>
    </row>
    <row r="1270" spans="1:13" s="27" customFormat="1" x14ac:dyDescent="0.3">
      <c r="A1270" s="34">
        <v>42503</v>
      </c>
      <c r="B1270" s="32" t="s">
        <v>647</v>
      </c>
      <c r="C1270" s="131" t="s">
        <v>22</v>
      </c>
      <c r="D1270" s="31" t="s">
        <v>18</v>
      </c>
      <c r="E1270" s="41"/>
      <c r="F1270" s="41">
        <v>1000</v>
      </c>
      <c r="G1270" s="19">
        <f t="shared" si="19"/>
        <v>-6853985</v>
      </c>
      <c r="H1270" s="31" t="s">
        <v>23</v>
      </c>
      <c r="I1270" s="27" t="s">
        <v>843</v>
      </c>
      <c r="J1270" s="26" t="s">
        <v>3033</v>
      </c>
      <c r="K1270" s="26" t="s">
        <v>377</v>
      </c>
      <c r="M1270" s="26">
        <v>1260</v>
      </c>
    </row>
    <row r="1271" spans="1:13" x14ac:dyDescent="0.3">
      <c r="A1271" s="34">
        <v>42503</v>
      </c>
      <c r="B1271" s="26" t="s">
        <v>928</v>
      </c>
      <c r="C1271" s="28" t="s">
        <v>12</v>
      </c>
      <c r="D1271" s="31" t="s">
        <v>18</v>
      </c>
      <c r="F1271" s="41">
        <v>1000</v>
      </c>
      <c r="G1271" s="19">
        <f t="shared" si="19"/>
        <v>-6854985</v>
      </c>
      <c r="H1271" s="26" t="s">
        <v>903</v>
      </c>
      <c r="I1271" s="26" t="s">
        <v>531</v>
      </c>
      <c r="J1271" s="26" t="s">
        <v>3033</v>
      </c>
      <c r="K1271" s="26" t="s">
        <v>377</v>
      </c>
      <c r="M1271" s="26">
        <v>1261</v>
      </c>
    </row>
    <row r="1272" spans="1:13" x14ac:dyDescent="0.3">
      <c r="A1272" s="34">
        <v>42503</v>
      </c>
      <c r="B1272" s="26" t="s">
        <v>929</v>
      </c>
      <c r="C1272" s="28" t="s">
        <v>12</v>
      </c>
      <c r="D1272" s="31" t="s">
        <v>18</v>
      </c>
      <c r="F1272" s="41">
        <v>1000</v>
      </c>
      <c r="G1272" s="19">
        <f t="shared" si="19"/>
        <v>-6855985</v>
      </c>
      <c r="H1272" s="26" t="s">
        <v>903</v>
      </c>
      <c r="I1272" s="26" t="s">
        <v>531</v>
      </c>
      <c r="J1272" s="26" t="s">
        <v>3033</v>
      </c>
      <c r="K1272" s="26" t="s">
        <v>377</v>
      </c>
      <c r="M1272" s="26">
        <v>1262</v>
      </c>
    </row>
    <row r="1273" spans="1:13" x14ac:dyDescent="0.3">
      <c r="A1273" s="34">
        <v>42503</v>
      </c>
      <c r="B1273" s="26" t="s">
        <v>655</v>
      </c>
      <c r="C1273" s="28" t="s">
        <v>12</v>
      </c>
      <c r="D1273" s="31" t="s">
        <v>18</v>
      </c>
      <c r="F1273" s="41">
        <v>1000</v>
      </c>
      <c r="G1273" s="19">
        <f t="shared" si="19"/>
        <v>-6856985</v>
      </c>
      <c r="H1273" s="26" t="s">
        <v>903</v>
      </c>
      <c r="I1273" s="26" t="s">
        <v>531</v>
      </c>
      <c r="J1273" s="26" t="s">
        <v>3033</v>
      </c>
      <c r="K1273" s="26" t="s">
        <v>377</v>
      </c>
      <c r="M1273" s="31">
        <v>1263</v>
      </c>
    </row>
    <row r="1274" spans="1:13" ht="13.9" x14ac:dyDescent="0.25">
      <c r="A1274" s="34">
        <v>42503</v>
      </c>
      <c r="B1274" s="26" t="s">
        <v>930</v>
      </c>
      <c r="C1274" s="26" t="s">
        <v>22</v>
      </c>
      <c r="D1274" s="31" t="s">
        <v>18</v>
      </c>
      <c r="F1274" s="41">
        <v>1000</v>
      </c>
      <c r="G1274" s="19">
        <f t="shared" si="19"/>
        <v>-6857985</v>
      </c>
      <c r="H1274" s="26" t="s">
        <v>903</v>
      </c>
      <c r="I1274" s="26" t="s">
        <v>229</v>
      </c>
      <c r="J1274" s="26" t="s">
        <v>3033</v>
      </c>
      <c r="K1274" s="26" t="s">
        <v>377</v>
      </c>
      <c r="M1274" s="31">
        <v>1264</v>
      </c>
    </row>
    <row r="1275" spans="1:13" ht="15" customHeight="1" x14ac:dyDescent="0.3">
      <c r="A1275" s="34">
        <v>42503</v>
      </c>
      <c r="B1275" s="37" t="s">
        <v>931</v>
      </c>
      <c r="C1275" s="28" t="s">
        <v>12</v>
      </c>
      <c r="D1275" s="36" t="s">
        <v>13</v>
      </c>
      <c r="E1275" s="38"/>
      <c r="F1275" s="38">
        <v>2000</v>
      </c>
      <c r="G1275" s="19">
        <f t="shared" si="19"/>
        <v>-6859985</v>
      </c>
      <c r="H1275" s="37" t="s">
        <v>267</v>
      </c>
      <c r="I1275" s="37" t="s">
        <v>531</v>
      </c>
      <c r="J1275" s="26" t="s">
        <v>3033</v>
      </c>
      <c r="K1275" s="37" t="s">
        <v>377</v>
      </c>
      <c r="M1275" s="26">
        <v>1265</v>
      </c>
    </row>
    <row r="1276" spans="1:13" s="27" customFormat="1" ht="13.9" x14ac:dyDescent="0.25">
      <c r="A1276" s="34">
        <v>42504</v>
      </c>
      <c r="B1276" s="27" t="s">
        <v>375</v>
      </c>
      <c r="C1276" s="28" t="s">
        <v>12</v>
      </c>
      <c r="D1276" s="36" t="s">
        <v>13</v>
      </c>
      <c r="E1276" s="41"/>
      <c r="F1276" s="41">
        <v>4000</v>
      </c>
      <c r="G1276" s="19">
        <f t="shared" si="19"/>
        <v>-6863985</v>
      </c>
      <c r="H1276" s="27" t="s">
        <v>14</v>
      </c>
      <c r="I1276" s="36" t="s">
        <v>585</v>
      </c>
      <c r="J1276" s="26" t="s">
        <v>3033</v>
      </c>
      <c r="K1276" s="17" t="s">
        <v>377</v>
      </c>
      <c r="M1276" s="26">
        <v>1266</v>
      </c>
    </row>
    <row r="1277" spans="1:13" ht="13.9" x14ac:dyDescent="0.25">
      <c r="A1277" s="34">
        <v>42504</v>
      </c>
      <c r="B1277" s="35" t="s">
        <v>854</v>
      </c>
      <c r="C1277" s="35" t="s">
        <v>22</v>
      </c>
      <c r="D1277" s="36" t="s">
        <v>20</v>
      </c>
      <c r="F1277" s="41">
        <v>1000</v>
      </c>
      <c r="G1277" s="19">
        <f t="shared" si="19"/>
        <v>-6864985</v>
      </c>
      <c r="H1277" s="33" t="s">
        <v>21</v>
      </c>
      <c r="I1277" s="26" t="s">
        <v>855</v>
      </c>
      <c r="J1277" s="26" t="s">
        <v>1099</v>
      </c>
      <c r="K1277" s="26" t="s">
        <v>377</v>
      </c>
      <c r="M1277" s="26">
        <v>1267</v>
      </c>
    </row>
    <row r="1278" spans="1:13" ht="15" customHeight="1" x14ac:dyDescent="0.3">
      <c r="A1278" s="34">
        <v>42506</v>
      </c>
      <c r="B1278" s="37" t="s">
        <v>708</v>
      </c>
      <c r="C1278" s="28" t="s">
        <v>12</v>
      </c>
      <c r="D1278" s="36" t="s">
        <v>13</v>
      </c>
      <c r="E1278" s="38"/>
      <c r="F1278" s="38">
        <v>2000</v>
      </c>
      <c r="G1278" s="19">
        <f t="shared" si="19"/>
        <v>-6866985</v>
      </c>
      <c r="H1278" s="37" t="s">
        <v>267</v>
      </c>
      <c r="I1278" s="37" t="s">
        <v>531</v>
      </c>
      <c r="J1278" s="26" t="s">
        <v>3033</v>
      </c>
      <c r="K1278" s="37" t="s">
        <v>377</v>
      </c>
      <c r="M1278" s="26">
        <v>1268</v>
      </c>
    </row>
    <row r="1279" spans="1:13" ht="15" customHeight="1" x14ac:dyDescent="0.3">
      <c r="A1279" s="34">
        <v>42507</v>
      </c>
      <c r="B1279" s="37" t="s">
        <v>708</v>
      </c>
      <c r="C1279" s="28" t="s">
        <v>12</v>
      </c>
      <c r="D1279" s="36" t="s">
        <v>13</v>
      </c>
      <c r="E1279" s="38"/>
      <c r="F1279" s="38">
        <v>2000</v>
      </c>
      <c r="G1279" s="19">
        <f t="shared" si="19"/>
        <v>-6868985</v>
      </c>
      <c r="H1279" s="37" t="s">
        <v>267</v>
      </c>
      <c r="I1279" s="37" t="s">
        <v>531</v>
      </c>
      <c r="J1279" s="26" t="s">
        <v>3033</v>
      </c>
      <c r="K1279" s="37" t="s">
        <v>377</v>
      </c>
      <c r="M1279" s="26">
        <v>1269</v>
      </c>
    </row>
    <row r="1280" spans="1:13" s="20" customFormat="1" ht="13.9" x14ac:dyDescent="0.25">
      <c r="A1280" s="34">
        <v>42507</v>
      </c>
      <c r="B1280" s="26" t="s">
        <v>932</v>
      </c>
      <c r="C1280" s="26" t="s">
        <v>22</v>
      </c>
      <c r="D1280" s="36" t="s">
        <v>20</v>
      </c>
      <c r="E1280" s="41"/>
      <c r="F1280" s="41">
        <v>2000</v>
      </c>
      <c r="G1280" s="19">
        <f t="shared" si="19"/>
        <v>-6870985</v>
      </c>
      <c r="H1280" s="26" t="s">
        <v>933</v>
      </c>
      <c r="I1280" s="26" t="s">
        <v>229</v>
      </c>
      <c r="J1280" s="26" t="s">
        <v>1099</v>
      </c>
      <c r="K1280" s="26" t="s">
        <v>377</v>
      </c>
      <c r="M1280" s="26">
        <v>1270</v>
      </c>
    </row>
    <row r="1281" spans="1:13" x14ac:dyDescent="0.3">
      <c r="A1281" s="34">
        <v>42507</v>
      </c>
      <c r="B1281" s="26" t="s">
        <v>934</v>
      </c>
      <c r="C1281" s="28" t="s">
        <v>12</v>
      </c>
      <c r="D1281" s="36" t="s">
        <v>20</v>
      </c>
      <c r="F1281" s="41">
        <v>2000</v>
      </c>
      <c r="G1281" s="19">
        <f t="shared" si="19"/>
        <v>-6872985</v>
      </c>
      <c r="H1281" s="26" t="s">
        <v>933</v>
      </c>
      <c r="I1281" s="26" t="s">
        <v>531</v>
      </c>
      <c r="J1281" s="26" t="s">
        <v>1099</v>
      </c>
      <c r="K1281" s="26" t="s">
        <v>377</v>
      </c>
      <c r="M1281" s="31">
        <v>1271</v>
      </c>
    </row>
    <row r="1282" spans="1:13" x14ac:dyDescent="0.3">
      <c r="A1282" s="34">
        <v>42507</v>
      </c>
      <c r="B1282" s="26" t="s">
        <v>935</v>
      </c>
      <c r="C1282" s="28" t="s">
        <v>12</v>
      </c>
      <c r="D1282" s="36" t="s">
        <v>20</v>
      </c>
      <c r="F1282" s="41">
        <v>1150</v>
      </c>
      <c r="G1282" s="19">
        <f t="shared" si="19"/>
        <v>-6874135</v>
      </c>
      <c r="H1282" s="26" t="s">
        <v>933</v>
      </c>
      <c r="I1282" s="26" t="s">
        <v>531</v>
      </c>
      <c r="J1282" s="26" t="s">
        <v>1099</v>
      </c>
      <c r="K1282" s="26" t="s">
        <v>377</v>
      </c>
      <c r="M1282" s="31">
        <v>1272</v>
      </c>
    </row>
    <row r="1283" spans="1:13" x14ac:dyDescent="0.3">
      <c r="A1283" s="34">
        <v>42507</v>
      </c>
      <c r="B1283" s="26" t="s">
        <v>936</v>
      </c>
      <c r="C1283" s="28" t="s">
        <v>12</v>
      </c>
      <c r="D1283" s="36" t="s">
        <v>20</v>
      </c>
      <c r="F1283" s="41">
        <v>2000</v>
      </c>
      <c r="G1283" s="19">
        <f t="shared" si="19"/>
        <v>-6876135</v>
      </c>
      <c r="H1283" s="26" t="s">
        <v>933</v>
      </c>
      <c r="I1283" s="26" t="s">
        <v>531</v>
      </c>
      <c r="J1283" s="26" t="s">
        <v>1099</v>
      </c>
      <c r="K1283" s="26" t="s">
        <v>377</v>
      </c>
      <c r="M1283" s="26">
        <v>1273</v>
      </c>
    </row>
    <row r="1284" spans="1:13" x14ac:dyDescent="0.3">
      <c r="A1284" s="34">
        <v>42507</v>
      </c>
      <c r="B1284" s="26" t="s">
        <v>937</v>
      </c>
      <c r="C1284" s="28" t="s">
        <v>12</v>
      </c>
      <c r="D1284" s="36" t="s">
        <v>20</v>
      </c>
      <c r="F1284" s="41">
        <v>2000</v>
      </c>
      <c r="G1284" s="19">
        <f t="shared" si="19"/>
        <v>-6878135</v>
      </c>
      <c r="H1284" s="26" t="s">
        <v>933</v>
      </c>
      <c r="I1284" s="26" t="s">
        <v>531</v>
      </c>
      <c r="J1284" s="26" t="s">
        <v>1099</v>
      </c>
      <c r="K1284" s="26" t="s">
        <v>377</v>
      </c>
      <c r="M1284" s="26">
        <v>1274</v>
      </c>
    </row>
    <row r="1285" spans="1:13" x14ac:dyDescent="0.3">
      <c r="A1285" s="34">
        <v>42507</v>
      </c>
      <c r="B1285" s="26" t="s">
        <v>317</v>
      </c>
      <c r="C1285" s="26" t="s">
        <v>22</v>
      </c>
      <c r="D1285" s="36" t="s">
        <v>20</v>
      </c>
      <c r="F1285" s="41">
        <v>5000</v>
      </c>
      <c r="G1285" s="19">
        <f t="shared" si="19"/>
        <v>-6883135</v>
      </c>
      <c r="H1285" s="17" t="s">
        <v>3054</v>
      </c>
      <c r="I1285" s="26" t="s">
        <v>531</v>
      </c>
      <c r="J1285" s="26" t="s">
        <v>1099</v>
      </c>
      <c r="K1285" s="26" t="s">
        <v>377</v>
      </c>
      <c r="M1285" s="26">
        <v>1275</v>
      </c>
    </row>
    <row r="1286" spans="1:13" x14ac:dyDescent="0.3">
      <c r="A1286" s="34">
        <v>42507</v>
      </c>
      <c r="B1286" s="26" t="s">
        <v>329</v>
      </c>
      <c r="C1286" s="31" t="s">
        <v>35</v>
      </c>
      <c r="D1286" s="36" t="s">
        <v>20</v>
      </c>
      <c r="F1286" s="41">
        <v>2990</v>
      </c>
      <c r="G1286" s="19">
        <f t="shared" si="19"/>
        <v>-6886125</v>
      </c>
      <c r="H1286" s="17" t="s">
        <v>3054</v>
      </c>
      <c r="I1286" s="26" t="s">
        <v>531</v>
      </c>
      <c r="J1286" s="26" t="s">
        <v>1099</v>
      </c>
      <c r="K1286" s="26" t="s">
        <v>377</v>
      </c>
      <c r="M1286" s="26">
        <v>1276</v>
      </c>
    </row>
    <row r="1287" spans="1:13" ht="15.75" customHeight="1" x14ac:dyDescent="0.3">
      <c r="A1287" s="34">
        <v>42507</v>
      </c>
      <c r="B1287" s="26" t="s">
        <v>938</v>
      </c>
      <c r="C1287" s="28" t="s">
        <v>12</v>
      </c>
      <c r="D1287" s="36" t="s">
        <v>20</v>
      </c>
      <c r="F1287" s="41">
        <v>2000</v>
      </c>
      <c r="G1287" s="19">
        <f t="shared" si="19"/>
        <v>-6888125</v>
      </c>
      <c r="H1287" s="17" t="s">
        <v>3054</v>
      </c>
      <c r="I1287" s="26" t="s">
        <v>531</v>
      </c>
      <c r="J1287" s="26" t="s">
        <v>1099</v>
      </c>
      <c r="K1287" s="26" t="s">
        <v>377</v>
      </c>
      <c r="M1287" s="26">
        <v>1277</v>
      </c>
    </row>
    <row r="1288" spans="1:13" s="36" customFormat="1" x14ac:dyDescent="0.3">
      <c r="A1288" s="34">
        <v>42507</v>
      </c>
      <c r="B1288" s="27" t="s">
        <v>647</v>
      </c>
      <c r="C1288" s="27" t="s">
        <v>22</v>
      </c>
      <c r="D1288" s="31" t="s">
        <v>18</v>
      </c>
      <c r="E1288" s="41"/>
      <c r="F1288" s="41">
        <v>1000</v>
      </c>
      <c r="G1288" s="19">
        <f t="shared" si="19"/>
        <v>-6889125</v>
      </c>
      <c r="H1288" s="31" t="s">
        <v>23</v>
      </c>
      <c r="I1288" s="27" t="s">
        <v>843</v>
      </c>
      <c r="J1288" s="26" t="s">
        <v>3033</v>
      </c>
      <c r="K1288" s="26" t="s">
        <v>377</v>
      </c>
      <c r="M1288" s="26">
        <v>1278</v>
      </c>
    </row>
    <row r="1289" spans="1:13" ht="13.9" x14ac:dyDescent="0.25">
      <c r="A1289" s="34">
        <v>42507</v>
      </c>
      <c r="B1289" s="35" t="s">
        <v>939</v>
      </c>
      <c r="C1289" s="28" t="s">
        <v>12</v>
      </c>
      <c r="D1289" s="36" t="s">
        <v>20</v>
      </c>
      <c r="F1289" s="41">
        <v>5000</v>
      </c>
      <c r="G1289" s="19">
        <f t="shared" si="19"/>
        <v>-6894125</v>
      </c>
      <c r="H1289" s="33" t="s">
        <v>21</v>
      </c>
      <c r="I1289" s="26" t="s">
        <v>857</v>
      </c>
      <c r="J1289" s="26" t="s">
        <v>1099</v>
      </c>
      <c r="K1289" s="26" t="s">
        <v>377</v>
      </c>
      <c r="M1289" s="31">
        <v>1279</v>
      </c>
    </row>
    <row r="1290" spans="1:13" ht="13.9" x14ac:dyDescent="0.25">
      <c r="A1290" s="34">
        <v>42507</v>
      </c>
      <c r="B1290" s="35" t="s">
        <v>712</v>
      </c>
      <c r="C1290" s="31" t="s">
        <v>27</v>
      </c>
      <c r="D1290" s="36" t="s">
        <v>20</v>
      </c>
      <c r="F1290" s="41">
        <v>10000</v>
      </c>
      <c r="G1290" s="19">
        <f t="shared" si="19"/>
        <v>-6904125</v>
      </c>
      <c r="H1290" s="33" t="s">
        <v>21</v>
      </c>
      <c r="I1290" s="26" t="s">
        <v>940</v>
      </c>
      <c r="J1290" s="26" t="s">
        <v>1099</v>
      </c>
      <c r="K1290" s="26" t="s">
        <v>377</v>
      </c>
      <c r="M1290" s="31">
        <v>1280</v>
      </c>
    </row>
    <row r="1291" spans="1:13" ht="13.9" x14ac:dyDescent="0.25">
      <c r="A1291" s="34">
        <v>42507</v>
      </c>
      <c r="B1291" s="35" t="s">
        <v>941</v>
      </c>
      <c r="C1291" s="31" t="s">
        <v>24</v>
      </c>
      <c r="D1291" s="31" t="s">
        <v>10</v>
      </c>
      <c r="F1291" s="41">
        <v>26000</v>
      </c>
      <c r="G1291" s="19">
        <f t="shared" si="19"/>
        <v>-6930125</v>
      </c>
      <c r="H1291" s="33" t="s">
        <v>21</v>
      </c>
      <c r="I1291" s="26" t="s">
        <v>859</v>
      </c>
      <c r="J1291" s="26" t="s">
        <v>3033</v>
      </c>
      <c r="K1291" s="26" t="s">
        <v>377</v>
      </c>
      <c r="M1291" s="26">
        <v>1281</v>
      </c>
    </row>
    <row r="1292" spans="1:13" ht="13.9" x14ac:dyDescent="0.25">
      <c r="A1292" s="34">
        <v>42508</v>
      </c>
      <c r="B1292" s="35" t="s">
        <v>854</v>
      </c>
      <c r="C1292" s="35" t="s">
        <v>22</v>
      </c>
      <c r="D1292" s="36" t="s">
        <v>20</v>
      </c>
      <c r="F1292" s="41">
        <v>1000</v>
      </c>
      <c r="G1292" s="19">
        <f t="shared" si="19"/>
        <v>-6931125</v>
      </c>
      <c r="H1292" s="33" t="s">
        <v>21</v>
      </c>
      <c r="I1292" s="26" t="s">
        <v>855</v>
      </c>
      <c r="J1292" s="26" t="s">
        <v>1099</v>
      </c>
      <c r="K1292" s="26" t="s">
        <v>377</v>
      </c>
      <c r="M1292" s="26">
        <v>1282</v>
      </c>
    </row>
    <row r="1293" spans="1:13" ht="13.9" x14ac:dyDescent="0.25">
      <c r="A1293" s="34">
        <v>42508</v>
      </c>
      <c r="B1293" s="35" t="s">
        <v>942</v>
      </c>
      <c r="C1293" s="28" t="s">
        <v>12</v>
      </c>
      <c r="D1293" s="36" t="s">
        <v>20</v>
      </c>
      <c r="F1293" s="41">
        <v>2500</v>
      </c>
      <c r="G1293" s="19">
        <f t="shared" ref="G1293:G1356" si="20">+G1292+E1293-F1293</f>
        <v>-6933625</v>
      </c>
      <c r="H1293" s="33" t="s">
        <v>21</v>
      </c>
      <c r="I1293" s="26" t="s">
        <v>857</v>
      </c>
      <c r="J1293" s="26" t="s">
        <v>1099</v>
      </c>
      <c r="K1293" s="26" t="s">
        <v>377</v>
      </c>
      <c r="M1293" s="26">
        <v>1283</v>
      </c>
    </row>
    <row r="1294" spans="1:13" x14ac:dyDescent="0.3">
      <c r="A1294" s="34">
        <v>42508</v>
      </c>
      <c r="B1294" s="27" t="s">
        <v>647</v>
      </c>
      <c r="C1294" s="27" t="s">
        <v>22</v>
      </c>
      <c r="D1294" s="31" t="s">
        <v>18</v>
      </c>
      <c r="F1294" s="41">
        <v>1000</v>
      </c>
      <c r="G1294" s="19">
        <f t="shared" si="20"/>
        <v>-6934625</v>
      </c>
      <c r="H1294" s="31" t="s">
        <v>23</v>
      </c>
      <c r="I1294" s="27" t="s">
        <v>843</v>
      </c>
      <c r="J1294" s="26" t="s">
        <v>3033</v>
      </c>
      <c r="K1294" s="26" t="s">
        <v>377</v>
      </c>
      <c r="M1294" s="26">
        <v>1284</v>
      </c>
    </row>
    <row r="1295" spans="1:13" ht="15.75" customHeight="1" x14ac:dyDescent="0.3">
      <c r="A1295" s="34">
        <v>42508</v>
      </c>
      <c r="B1295" s="26" t="s">
        <v>943</v>
      </c>
      <c r="C1295" s="28" t="s">
        <v>12</v>
      </c>
      <c r="D1295" s="36" t="s">
        <v>20</v>
      </c>
      <c r="F1295" s="41">
        <v>2000</v>
      </c>
      <c r="G1295" s="19">
        <f t="shared" si="20"/>
        <v>-6936625</v>
      </c>
      <c r="H1295" s="17" t="s">
        <v>3054</v>
      </c>
      <c r="I1295" s="26" t="s">
        <v>531</v>
      </c>
      <c r="J1295" s="26" t="s">
        <v>1099</v>
      </c>
      <c r="K1295" s="26" t="s">
        <v>377</v>
      </c>
      <c r="M1295" s="26">
        <v>1285</v>
      </c>
    </row>
    <row r="1296" spans="1:13" ht="15.75" customHeight="1" x14ac:dyDescent="0.3">
      <c r="A1296" s="34">
        <v>42508</v>
      </c>
      <c r="B1296" s="26" t="s">
        <v>329</v>
      </c>
      <c r="C1296" s="31" t="s">
        <v>35</v>
      </c>
      <c r="D1296" s="36" t="s">
        <v>20</v>
      </c>
      <c r="F1296" s="41">
        <v>1500</v>
      </c>
      <c r="G1296" s="19">
        <f t="shared" si="20"/>
        <v>-6938125</v>
      </c>
      <c r="H1296" s="17" t="s">
        <v>3054</v>
      </c>
      <c r="I1296" s="26" t="s">
        <v>531</v>
      </c>
      <c r="J1296" s="26" t="s">
        <v>1099</v>
      </c>
      <c r="K1296" s="26" t="s">
        <v>377</v>
      </c>
      <c r="M1296" s="26">
        <v>1286</v>
      </c>
    </row>
    <row r="1297" spans="1:13" x14ac:dyDescent="0.3">
      <c r="A1297" s="34">
        <v>42508</v>
      </c>
      <c r="B1297" s="26" t="s">
        <v>944</v>
      </c>
      <c r="C1297" s="28" t="s">
        <v>12</v>
      </c>
      <c r="D1297" s="36" t="s">
        <v>20</v>
      </c>
      <c r="F1297" s="41">
        <v>1000</v>
      </c>
      <c r="G1297" s="19">
        <f t="shared" si="20"/>
        <v>-6939125</v>
      </c>
      <c r="H1297" s="26" t="s">
        <v>933</v>
      </c>
      <c r="I1297" s="26" t="s">
        <v>531</v>
      </c>
      <c r="J1297" s="26" t="s">
        <v>1099</v>
      </c>
      <c r="K1297" s="26" t="s">
        <v>377</v>
      </c>
      <c r="M1297" s="31">
        <v>1287</v>
      </c>
    </row>
    <row r="1298" spans="1:13" x14ac:dyDescent="0.3">
      <c r="A1298" s="34">
        <v>42508</v>
      </c>
      <c r="B1298" s="26" t="s">
        <v>945</v>
      </c>
      <c r="C1298" s="28" t="s">
        <v>12</v>
      </c>
      <c r="D1298" s="36" t="s">
        <v>20</v>
      </c>
      <c r="F1298" s="41">
        <v>2000</v>
      </c>
      <c r="G1298" s="19">
        <f t="shared" si="20"/>
        <v>-6941125</v>
      </c>
      <c r="H1298" s="26" t="s">
        <v>933</v>
      </c>
      <c r="I1298" s="26" t="s">
        <v>531</v>
      </c>
      <c r="J1298" s="26" t="s">
        <v>1099</v>
      </c>
      <c r="K1298" s="26" t="s">
        <v>377</v>
      </c>
      <c r="M1298" s="31">
        <v>1288</v>
      </c>
    </row>
    <row r="1299" spans="1:13" x14ac:dyDescent="0.3">
      <c r="A1299" s="34">
        <v>42508</v>
      </c>
      <c r="B1299" s="26" t="s">
        <v>946</v>
      </c>
      <c r="C1299" s="28" t="s">
        <v>12</v>
      </c>
      <c r="D1299" s="36" t="s">
        <v>20</v>
      </c>
      <c r="F1299" s="41">
        <v>2000</v>
      </c>
      <c r="G1299" s="19">
        <f t="shared" si="20"/>
        <v>-6943125</v>
      </c>
      <c r="H1299" s="26" t="s">
        <v>933</v>
      </c>
      <c r="I1299" s="26" t="s">
        <v>531</v>
      </c>
      <c r="J1299" s="26" t="s">
        <v>1099</v>
      </c>
      <c r="K1299" s="26" t="s">
        <v>377</v>
      </c>
      <c r="M1299" s="26">
        <v>1289</v>
      </c>
    </row>
    <row r="1300" spans="1:13" x14ac:dyDescent="0.3">
      <c r="A1300" s="34">
        <v>42508</v>
      </c>
      <c r="B1300" s="26" t="s">
        <v>947</v>
      </c>
      <c r="C1300" s="28" t="s">
        <v>12</v>
      </c>
      <c r="D1300" s="36" t="s">
        <v>20</v>
      </c>
      <c r="F1300" s="41">
        <v>1500</v>
      </c>
      <c r="G1300" s="19">
        <f t="shared" si="20"/>
        <v>-6944625</v>
      </c>
      <c r="H1300" s="26" t="s">
        <v>933</v>
      </c>
      <c r="I1300" s="26" t="s">
        <v>531</v>
      </c>
      <c r="J1300" s="26" t="s">
        <v>1099</v>
      </c>
      <c r="K1300" s="26" t="s">
        <v>377</v>
      </c>
      <c r="M1300" s="26">
        <v>1290</v>
      </c>
    </row>
    <row r="1301" spans="1:13" ht="13.9" x14ac:dyDescent="0.25">
      <c r="A1301" s="34">
        <v>42508</v>
      </c>
      <c r="B1301" s="26" t="s">
        <v>932</v>
      </c>
      <c r="C1301" s="26" t="s">
        <v>22</v>
      </c>
      <c r="D1301" s="36" t="s">
        <v>20</v>
      </c>
      <c r="F1301" s="41">
        <v>500</v>
      </c>
      <c r="G1301" s="19">
        <f t="shared" si="20"/>
        <v>-6945125</v>
      </c>
      <c r="H1301" s="26" t="s">
        <v>933</v>
      </c>
      <c r="I1301" s="26" t="s">
        <v>229</v>
      </c>
      <c r="J1301" s="26" t="s">
        <v>1099</v>
      </c>
      <c r="K1301" s="26" t="s">
        <v>377</v>
      </c>
      <c r="M1301" s="26">
        <v>1291</v>
      </c>
    </row>
    <row r="1302" spans="1:13" x14ac:dyDescent="0.3">
      <c r="A1302" s="34">
        <v>42508</v>
      </c>
      <c r="B1302" s="26" t="s">
        <v>948</v>
      </c>
      <c r="C1302" s="28" t="s">
        <v>12</v>
      </c>
      <c r="D1302" s="36" t="s">
        <v>20</v>
      </c>
      <c r="F1302" s="41">
        <v>2000</v>
      </c>
      <c r="G1302" s="19">
        <f t="shared" si="20"/>
        <v>-6947125</v>
      </c>
      <c r="H1302" s="26" t="s">
        <v>933</v>
      </c>
      <c r="I1302" s="26" t="s">
        <v>531</v>
      </c>
      <c r="J1302" s="26" t="s">
        <v>1099</v>
      </c>
      <c r="K1302" s="26" t="s">
        <v>377</v>
      </c>
      <c r="M1302" s="26">
        <v>1292</v>
      </c>
    </row>
    <row r="1303" spans="1:13" x14ac:dyDescent="0.3">
      <c r="A1303" s="34">
        <v>42508</v>
      </c>
      <c r="B1303" s="26" t="s">
        <v>949</v>
      </c>
      <c r="C1303" s="28" t="s">
        <v>12</v>
      </c>
      <c r="D1303" s="36" t="s">
        <v>20</v>
      </c>
      <c r="F1303" s="41">
        <v>1500</v>
      </c>
      <c r="G1303" s="19">
        <f t="shared" si="20"/>
        <v>-6948625</v>
      </c>
      <c r="H1303" s="26" t="s">
        <v>933</v>
      </c>
      <c r="I1303" s="26" t="s">
        <v>531</v>
      </c>
      <c r="J1303" s="26" t="s">
        <v>1099</v>
      </c>
      <c r="K1303" s="26" t="s">
        <v>377</v>
      </c>
      <c r="M1303" s="26">
        <v>1293</v>
      </c>
    </row>
    <row r="1304" spans="1:13" ht="15" customHeight="1" x14ac:dyDescent="0.3">
      <c r="A1304" s="34">
        <v>42508</v>
      </c>
      <c r="B1304" s="37" t="s">
        <v>708</v>
      </c>
      <c r="C1304" s="28" t="s">
        <v>12</v>
      </c>
      <c r="D1304" s="36" t="s">
        <v>13</v>
      </c>
      <c r="E1304" s="38"/>
      <c r="F1304" s="38">
        <v>2000</v>
      </c>
      <c r="G1304" s="19">
        <f t="shared" si="20"/>
        <v>-6950625</v>
      </c>
      <c r="H1304" s="37" t="s">
        <v>267</v>
      </c>
      <c r="I1304" s="37" t="s">
        <v>531</v>
      </c>
      <c r="J1304" s="26" t="s">
        <v>3033</v>
      </c>
      <c r="K1304" s="37" t="s">
        <v>377</v>
      </c>
      <c r="M1304" s="26">
        <v>1294</v>
      </c>
    </row>
    <row r="1305" spans="1:13" ht="15" customHeight="1" x14ac:dyDescent="0.3">
      <c r="A1305" s="34">
        <v>42508</v>
      </c>
      <c r="B1305" s="37" t="s">
        <v>885</v>
      </c>
      <c r="C1305" s="37" t="s">
        <v>22</v>
      </c>
      <c r="D1305" s="36" t="s">
        <v>13</v>
      </c>
      <c r="E1305" s="38"/>
      <c r="F1305" s="38">
        <v>1000</v>
      </c>
      <c r="G1305" s="19">
        <f t="shared" si="20"/>
        <v>-6951625</v>
      </c>
      <c r="H1305" s="37" t="s">
        <v>267</v>
      </c>
      <c r="I1305" s="37" t="s">
        <v>229</v>
      </c>
      <c r="J1305" s="26" t="s">
        <v>3033</v>
      </c>
      <c r="K1305" s="37" t="s">
        <v>377</v>
      </c>
      <c r="M1305" s="31">
        <v>1295</v>
      </c>
    </row>
    <row r="1306" spans="1:13" ht="15" customHeight="1" x14ac:dyDescent="0.3">
      <c r="A1306" s="34">
        <v>42509</v>
      </c>
      <c r="B1306" s="37" t="s">
        <v>708</v>
      </c>
      <c r="C1306" s="28" t="s">
        <v>12</v>
      </c>
      <c r="D1306" s="36" t="s">
        <v>13</v>
      </c>
      <c r="E1306" s="38"/>
      <c r="F1306" s="38">
        <v>2000</v>
      </c>
      <c r="G1306" s="19">
        <f t="shared" si="20"/>
        <v>-6953625</v>
      </c>
      <c r="H1306" s="37" t="s">
        <v>267</v>
      </c>
      <c r="I1306" s="37" t="s">
        <v>531</v>
      </c>
      <c r="J1306" s="26" t="s">
        <v>3033</v>
      </c>
      <c r="K1306" s="37" t="s">
        <v>377</v>
      </c>
      <c r="M1306" s="31">
        <v>1296</v>
      </c>
    </row>
    <row r="1307" spans="1:13" ht="15" customHeight="1" x14ac:dyDescent="0.3">
      <c r="A1307" s="34">
        <v>42509</v>
      </c>
      <c r="B1307" s="37" t="s">
        <v>885</v>
      </c>
      <c r="C1307" s="37" t="s">
        <v>22</v>
      </c>
      <c r="D1307" s="36" t="s">
        <v>13</v>
      </c>
      <c r="E1307" s="38"/>
      <c r="F1307" s="38">
        <v>6000</v>
      </c>
      <c r="G1307" s="19">
        <f t="shared" si="20"/>
        <v>-6959625</v>
      </c>
      <c r="H1307" s="37" t="s">
        <v>267</v>
      </c>
      <c r="I1307" s="37" t="s">
        <v>412</v>
      </c>
      <c r="J1307" s="26" t="s">
        <v>3033</v>
      </c>
      <c r="K1307" s="37" t="s">
        <v>377</v>
      </c>
      <c r="M1307" s="26">
        <v>1297</v>
      </c>
    </row>
    <row r="1308" spans="1:13" s="27" customFormat="1" ht="13.9" x14ac:dyDescent="0.25">
      <c r="A1308" s="34">
        <v>42509</v>
      </c>
      <c r="B1308" s="27" t="s">
        <v>950</v>
      </c>
      <c r="C1308" s="28" t="s">
        <v>12</v>
      </c>
      <c r="D1308" s="36" t="s">
        <v>13</v>
      </c>
      <c r="E1308" s="41"/>
      <c r="F1308" s="41">
        <v>3500</v>
      </c>
      <c r="G1308" s="19">
        <f t="shared" si="20"/>
        <v>-6963125</v>
      </c>
      <c r="H1308" s="27" t="s">
        <v>14</v>
      </c>
      <c r="I1308" s="36" t="s">
        <v>585</v>
      </c>
      <c r="J1308" s="26" t="s">
        <v>3033</v>
      </c>
      <c r="K1308" s="17" t="s">
        <v>377</v>
      </c>
      <c r="M1308" s="26">
        <v>1298</v>
      </c>
    </row>
    <row r="1309" spans="1:13" ht="13.9" x14ac:dyDescent="0.25">
      <c r="A1309" s="34">
        <v>42509</v>
      </c>
      <c r="B1309" s="26" t="s">
        <v>951</v>
      </c>
      <c r="C1309" s="31" t="s">
        <v>27</v>
      </c>
      <c r="D1309" s="36" t="s">
        <v>13</v>
      </c>
      <c r="E1309" s="19"/>
      <c r="F1309" s="41">
        <v>11000</v>
      </c>
      <c r="G1309" s="19">
        <f t="shared" si="20"/>
        <v>-6974125</v>
      </c>
      <c r="H1309" s="36" t="s">
        <v>26</v>
      </c>
      <c r="I1309" s="36" t="s">
        <v>589</v>
      </c>
      <c r="J1309" s="26" t="s">
        <v>3033</v>
      </c>
      <c r="K1309" s="17" t="s">
        <v>377</v>
      </c>
      <c r="M1309" s="26">
        <v>1299</v>
      </c>
    </row>
    <row r="1310" spans="1:13" x14ac:dyDescent="0.3">
      <c r="A1310" s="34">
        <v>42509</v>
      </c>
      <c r="B1310" s="26" t="s">
        <v>944</v>
      </c>
      <c r="C1310" s="28" t="s">
        <v>12</v>
      </c>
      <c r="D1310" s="36" t="s">
        <v>20</v>
      </c>
      <c r="F1310" s="41">
        <v>1000</v>
      </c>
      <c r="G1310" s="19">
        <f t="shared" si="20"/>
        <v>-6975125</v>
      </c>
      <c r="H1310" s="26" t="s">
        <v>933</v>
      </c>
      <c r="I1310" s="26" t="s">
        <v>531</v>
      </c>
      <c r="J1310" s="26" t="s">
        <v>1099</v>
      </c>
      <c r="K1310" s="26" t="s">
        <v>377</v>
      </c>
      <c r="M1310" s="26">
        <v>1300</v>
      </c>
    </row>
    <row r="1311" spans="1:13" x14ac:dyDescent="0.3">
      <c r="A1311" s="34">
        <v>42509</v>
      </c>
      <c r="B1311" s="26" t="s">
        <v>952</v>
      </c>
      <c r="C1311" s="28" t="s">
        <v>12</v>
      </c>
      <c r="D1311" s="36" t="s">
        <v>20</v>
      </c>
      <c r="F1311" s="41">
        <v>2000</v>
      </c>
      <c r="G1311" s="19">
        <f t="shared" si="20"/>
        <v>-6977125</v>
      </c>
      <c r="H1311" s="26" t="s">
        <v>933</v>
      </c>
      <c r="I1311" s="26" t="s">
        <v>531</v>
      </c>
      <c r="J1311" s="26" t="s">
        <v>1099</v>
      </c>
      <c r="K1311" s="26" t="s">
        <v>377</v>
      </c>
      <c r="M1311" s="26">
        <v>1301</v>
      </c>
    </row>
    <row r="1312" spans="1:13" x14ac:dyDescent="0.3">
      <c r="A1312" s="34">
        <v>42509</v>
      </c>
      <c r="B1312" s="26" t="s">
        <v>953</v>
      </c>
      <c r="C1312" s="28" t="s">
        <v>12</v>
      </c>
      <c r="D1312" s="36" t="s">
        <v>20</v>
      </c>
      <c r="F1312" s="41">
        <v>1150</v>
      </c>
      <c r="G1312" s="19">
        <f t="shared" si="20"/>
        <v>-6978275</v>
      </c>
      <c r="H1312" s="26" t="s">
        <v>933</v>
      </c>
      <c r="I1312" s="26" t="s">
        <v>531</v>
      </c>
      <c r="J1312" s="26" t="s">
        <v>1099</v>
      </c>
      <c r="K1312" s="26" t="s">
        <v>377</v>
      </c>
      <c r="M1312" s="26">
        <v>1302</v>
      </c>
    </row>
    <row r="1313" spans="1:13" x14ac:dyDescent="0.3">
      <c r="A1313" s="34">
        <v>42509</v>
      </c>
      <c r="B1313" s="26" t="s">
        <v>954</v>
      </c>
      <c r="C1313" s="28" t="s">
        <v>12</v>
      </c>
      <c r="D1313" s="36" t="s">
        <v>20</v>
      </c>
      <c r="F1313" s="41">
        <v>1500</v>
      </c>
      <c r="G1313" s="19">
        <f t="shared" si="20"/>
        <v>-6979775</v>
      </c>
      <c r="H1313" s="26" t="s">
        <v>933</v>
      </c>
      <c r="I1313" s="26" t="s">
        <v>531</v>
      </c>
      <c r="J1313" s="26" t="s">
        <v>1099</v>
      </c>
      <c r="K1313" s="26" t="s">
        <v>377</v>
      </c>
      <c r="M1313" s="31">
        <v>1303</v>
      </c>
    </row>
    <row r="1314" spans="1:13" x14ac:dyDescent="0.3">
      <c r="A1314" s="34">
        <v>42509</v>
      </c>
      <c r="B1314" s="26" t="s">
        <v>955</v>
      </c>
      <c r="C1314" s="28" t="s">
        <v>12</v>
      </c>
      <c r="D1314" s="31" t="s">
        <v>18</v>
      </c>
      <c r="F1314" s="41">
        <v>1000</v>
      </c>
      <c r="G1314" s="19">
        <f t="shared" si="20"/>
        <v>-6980775</v>
      </c>
      <c r="H1314" s="31" t="s">
        <v>795</v>
      </c>
      <c r="I1314" s="26" t="s">
        <v>839</v>
      </c>
      <c r="J1314" s="26" t="s">
        <v>3033</v>
      </c>
      <c r="K1314" s="26" t="s">
        <v>377</v>
      </c>
      <c r="L1314" s="74"/>
      <c r="M1314" s="31">
        <v>1304</v>
      </c>
    </row>
    <row r="1315" spans="1:13" x14ac:dyDescent="0.3">
      <c r="A1315" s="34">
        <v>42509</v>
      </c>
      <c r="B1315" s="26" t="s">
        <v>811</v>
      </c>
      <c r="C1315" s="26" t="s">
        <v>22</v>
      </c>
      <c r="D1315" s="31" t="s">
        <v>18</v>
      </c>
      <c r="F1315" s="41">
        <v>2000</v>
      </c>
      <c r="G1315" s="19">
        <f t="shared" si="20"/>
        <v>-6982775</v>
      </c>
      <c r="H1315" s="31" t="s">
        <v>795</v>
      </c>
      <c r="I1315" s="26" t="s">
        <v>837</v>
      </c>
      <c r="J1315" s="26" t="s">
        <v>3033</v>
      </c>
      <c r="K1315" s="26" t="s">
        <v>377</v>
      </c>
      <c r="L1315" s="74"/>
      <c r="M1315" s="26">
        <v>1305</v>
      </c>
    </row>
    <row r="1316" spans="1:13" x14ac:dyDescent="0.3">
      <c r="A1316" s="34">
        <v>42509</v>
      </c>
      <c r="B1316" s="26" t="s">
        <v>956</v>
      </c>
      <c r="C1316" s="28" t="s">
        <v>12</v>
      </c>
      <c r="D1316" s="31" t="s">
        <v>18</v>
      </c>
      <c r="F1316" s="41">
        <v>1000</v>
      </c>
      <c r="G1316" s="19">
        <f t="shared" si="20"/>
        <v>-6983775</v>
      </c>
      <c r="H1316" s="31" t="s">
        <v>795</v>
      </c>
      <c r="I1316" s="26" t="s">
        <v>839</v>
      </c>
      <c r="J1316" s="26" t="s">
        <v>3033</v>
      </c>
      <c r="K1316" s="26" t="s">
        <v>377</v>
      </c>
      <c r="M1316" s="26">
        <v>1306</v>
      </c>
    </row>
    <row r="1317" spans="1:13" x14ac:dyDescent="0.3">
      <c r="A1317" s="34">
        <v>42509</v>
      </c>
      <c r="B1317" s="26" t="s">
        <v>957</v>
      </c>
      <c r="C1317" s="28" t="s">
        <v>12</v>
      </c>
      <c r="D1317" s="31" t="s">
        <v>18</v>
      </c>
      <c r="F1317" s="41">
        <v>1000</v>
      </c>
      <c r="G1317" s="19">
        <f t="shared" si="20"/>
        <v>-6984775</v>
      </c>
      <c r="H1317" s="31" t="s">
        <v>795</v>
      </c>
      <c r="I1317" s="26" t="s">
        <v>839</v>
      </c>
      <c r="J1317" s="26" t="s">
        <v>3033</v>
      </c>
      <c r="K1317" s="26" t="s">
        <v>377</v>
      </c>
      <c r="M1317" s="26">
        <v>1307</v>
      </c>
    </row>
    <row r="1318" spans="1:13" ht="15.75" customHeight="1" x14ac:dyDescent="0.3">
      <c r="A1318" s="34">
        <v>42509</v>
      </c>
      <c r="B1318" s="26" t="s">
        <v>958</v>
      </c>
      <c r="C1318" s="28" t="s">
        <v>12</v>
      </c>
      <c r="D1318" s="36" t="s">
        <v>20</v>
      </c>
      <c r="F1318" s="41">
        <v>2000</v>
      </c>
      <c r="G1318" s="19">
        <f t="shared" si="20"/>
        <v>-6986775</v>
      </c>
      <c r="H1318" s="17" t="s">
        <v>3054</v>
      </c>
      <c r="I1318" s="26" t="s">
        <v>531</v>
      </c>
      <c r="J1318" s="26" t="s">
        <v>1099</v>
      </c>
      <c r="K1318" s="26" t="s">
        <v>377</v>
      </c>
      <c r="M1318" s="26">
        <v>1308</v>
      </c>
    </row>
    <row r="1319" spans="1:13" ht="15.75" customHeight="1" x14ac:dyDescent="0.3">
      <c r="A1319" s="34">
        <v>42509</v>
      </c>
      <c r="B1319" s="26" t="s">
        <v>959</v>
      </c>
      <c r="C1319" s="28" t="s">
        <v>12</v>
      </c>
      <c r="D1319" s="36" t="s">
        <v>20</v>
      </c>
      <c r="F1319" s="41">
        <v>2000</v>
      </c>
      <c r="G1319" s="19">
        <f t="shared" si="20"/>
        <v>-6988775</v>
      </c>
      <c r="H1319" s="17" t="s">
        <v>3054</v>
      </c>
      <c r="I1319" s="26" t="s">
        <v>531</v>
      </c>
      <c r="J1319" s="26" t="s">
        <v>1099</v>
      </c>
      <c r="K1319" s="26" t="s">
        <v>377</v>
      </c>
      <c r="M1319" s="26">
        <v>1309</v>
      </c>
    </row>
    <row r="1320" spans="1:13" ht="15.75" customHeight="1" x14ac:dyDescent="0.3">
      <c r="A1320" s="34">
        <v>42509</v>
      </c>
      <c r="B1320" s="26" t="s">
        <v>329</v>
      </c>
      <c r="C1320" s="31" t="s">
        <v>35</v>
      </c>
      <c r="D1320" s="36" t="s">
        <v>20</v>
      </c>
      <c r="F1320" s="41">
        <v>1500</v>
      </c>
      <c r="G1320" s="19">
        <f t="shared" si="20"/>
        <v>-6990275</v>
      </c>
      <c r="H1320" s="17" t="s">
        <v>3054</v>
      </c>
      <c r="I1320" s="26" t="s">
        <v>531</v>
      </c>
      <c r="J1320" s="26" t="s">
        <v>1099</v>
      </c>
      <c r="K1320" s="26" t="s">
        <v>377</v>
      </c>
      <c r="M1320" s="26">
        <v>1310</v>
      </c>
    </row>
    <row r="1321" spans="1:13" x14ac:dyDescent="0.3">
      <c r="A1321" s="34">
        <v>42509</v>
      </c>
      <c r="B1321" s="27" t="s">
        <v>647</v>
      </c>
      <c r="C1321" s="27" t="s">
        <v>22</v>
      </c>
      <c r="D1321" s="31" t="s">
        <v>18</v>
      </c>
      <c r="F1321" s="41">
        <v>1000</v>
      </c>
      <c r="G1321" s="19">
        <f t="shared" si="20"/>
        <v>-6991275</v>
      </c>
      <c r="H1321" s="31" t="s">
        <v>23</v>
      </c>
      <c r="I1321" s="27" t="s">
        <v>843</v>
      </c>
      <c r="J1321" s="26" t="s">
        <v>3033</v>
      </c>
      <c r="K1321" s="26" t="s">
        <v>377</v>
      </c>
      <c r="M1321" s="31">
        <v>1311</v>
      </c>
    </row>
    <row r="1322" spans="1:13" ht="13.9" x14ac:dyDescent="0.25">
      <c r="A1322" s="34">
        <v>42509</v>
      </c>
      <c r="B1322" s="35" t="s">
        <v>960</v>
      </c>
      <c r="C1322" s="31" t="s">
        <v>24</v>
      </c>
      <c r="D1322" s="31" t="s">
        <v>10</v>
      </c>
      <c r="F1322" s="41">
        <v>1000</v>
      </c>
      <c r="G1322" s="19">
        <f t="shared" si="20"/>
        <v>-6992275</v>
      </c>
      <c r="H1322" s="33" t="s">
        <v>21</v>
      </c>
      <c r="I1322" s="26" t="s">
        <v>859</v>
      </c>
      <c r="J1322" s="26" t="s">
        <v>3033</v>
      </c>
      <c r="K1322" s="26" t="s">
        <v>377</v>
      </c>
      <c r="M1322" s="31">
        <v>1312</v>
      </c>
    </row>
    <row r="1323" spans="1:13" ht="13.9" x14ac:dyDescent="0.25">
      <c r="A1323" s="34">
        <v>42509</v>
      </c>
      <c r="B1323" s="35" t="s">
        <v>854</v>
      </c>
      <c r="C1323" s="35" t="s">
        <v>22</v>
      </c>
      <c r="D1323" s="36" t="s">
        <v>20</v>
      </c>
      <c r="F1323" s="41">
        <v>1000</v>
      </c>
      <c r="G1323" s="19">
        <f t="shared" si="20"/>
        <v>-6993275</v>
      </c>
      <c r="H1323" s="33" t="s">
        <v>21</v>
      </c>
      <c r="I1323" s="26" t="s">
        <v>855</v>
      </c>
      <c r="J1323" s="26" t="s">
        <v>1099</v>
      </c>
      <c r="K1323" s="26" t="s">
        <v>377</v>
      </c>
      <c r="M1323" s="26">
        <v>1313</v>
      </c>
    </row>
    <row r="1324" spans="1:13" ht="13.9" x14ac:dyDescent="0.25">
      <c r="A1324" s="34">
        <v>42509</v>
      </c>
      <c r="B1324" s="35" t="s">
        <v>961</v>
      </c>
      <c r="C1324" s="28" t="s">
        <v>12</v>
      </c>
      <c r="D1324" s="36" t="s">
        <v>20</v>
      </c>
      <c r="F1324" s="41">
        <v>3000</v>
      </c>
      <c r="G1324" s="19">
        <f t="shared" si="20"/>
        <v>-6996275</v>
      </c>
      <c r="H1324" s="33" t="s">
        <v>21</v>
      </c>
      <c r="I1324" s="26" t="s">
        <v>857</v>
      </c>
      <c r="J1324" s="26" t="s">
        <v>1099</v>
      </c>
      <c r="K1324" s="26" t="s">
        <v>377</v>
      </c>
      <c r="M1324" s="26">
        <v>1314</v>
      </c>
    </row>
    <row r="1325" spans="1:13" x14ac:dyDescent="0.3">
      <c r="A1325" s="34">
        <v>42509</v>
      </c>
      <c r="B1325" s="26" t="s">
        <v>962</v>
      </c>
      <c r="C1325" s="28" t="s">
        <v>12</v>
      </c>
      <c r="D1325" s="31" t="s">
        <v>18</v>
      </c>
      <c r="F1325" s="41">
        <v>1000</v>
      </c>
      <c r="G1325" s="19">
        <f t="shared" si="20"/>
        <v>-6997275</v>
      </c>
      <c r="H1325" s="26" t="s">
        <v>903</v>
      </c>
      <c r="I1325" s="26" t="s">
        <v>531</v>
      </c>
      <c r="J1325" s="26" t="s">
        <v>3033</v>
      </c>
      <c r="K1325" s="26" t="s">
        <v>377</v>
      </c>
      <c r="M1325" s="26">
        <v>1315</v>
      </c>
    </row>
    <row r="1326" spans="1:13" x14ac:dyDescent="0.3">
      <c r="A1326" s="34">
        <v>42509</v>
      </c>
      <c r="B1326" s="26" t="s">
        <v>655</v>
      </c>
      <c r="C1326" s="28" t="s">
        <v>12</v>
      </c>
      <c r="D1326" s="31" t="s">
        <v>18</v>
      </c>
      <c r="F1326" s="41">
        <v>1000</v>
      </c>
      <c r="G1326" s="19">
        <f t="shared" si="20"/>
        <v>-6998275</v>
      </c>
      <c r="H1326" s="26" t="s">
        <v>903</v>
      </c>
      <c r="I1326" s="26" t="s">
        <v>531</v>
      </c>
      <c r="J1326" s="26" t="s">
        <v>3033</v>
      </c>
      <c r="K1326" s="26" t="s">
        <v>377</v>
      </c>
      <c r="M1326" s="26">
        <v>1316</v>
      </c>
    </row>
    <row r="1327" spans="1:13" x14ac:dyDescent="0.3">
      <c r="A1327" s="34">
        <v>42510</v>
      </c>
      <c r="B1327" s="27" t="s">
        <v>647</v>
      </c>
      <c r="C1327" s="27" t="s">
        <v>22</v>
      </c>
      <c r="D1327" s="31" t="s">
        <v>18</v>
      </c>
      <c r="F1327" s="41">
        <v>1000</v>
      </c>
      <c r="G1327" s="19">
        <f t="shared" si="20"/>
        <v>-6999275</v>
      </c>
      <c r="H1327" s="31" t="s">
        <v>23</v>
      </c>
      <c r="I1327" s="27" t="s">
        <v>843</v>
      </c>
      <c r="J1327" s="26" t="s">
        <v>3033</v>
      </c>
      <c r="K1327" s="26" t="s">
        <v>377</v>
      </c>
      <c r="M1327" s="26">
        <v>1317</v>
      </c>
    </row>
    <row r="1328" spans="1:13" x14ac:dyDescent="0.3">
      <c r="A1328" s="34">
        <v>42510</v>
      </c>
      <c r="B1328" s="27" t="s">
        <v>963</v>
      </c>
      <c r="C1328" s="28" t="s">
        <v>12</v>
      </c>
      <c r="D1328" s="31" t="s">
        <v>18</v>
      </c>
      <c r="F1328" s="41">
        <v>3000</v>
      </c>
      <c r="G1328" s="19">
        <f t="shared" si="20"/>
        <v>-7002275</v>
      </c>
      <c r="H1328" s="31" t="s">
        <v>23</v>
      </c>
      <c r="I1328" s="27" t="s">
        <v>872</v>
      </c>
      <c r="J1328" s="26" t="s">
        <v>3033</v>
      </c>
      <c r="K1328" s="26" t="s">
        <v>377</v>
      </c>
      <c r="M1328" s="26">
        <v>1318</v>
      </c>
    </row>
    <row r="1329" spans="1:13" ht="15.75" customHeight="1" x14ac:dyDescent="0.3">
      <c r="A1329" s="34">
        <v>42510</v>
      </c>
      <c r="B1329" s="26" t="s">
        <v>964</v>
      </c>
      <c r="C1329" s="28" t="s">
        <v>12</v>
      </c>
      <c r="D1329" s="36" t="s">
        <v>20</v>
      </c>
      <c r="F1329" s="41">
        <v>2000</v>
      </c>
      <c r="G1329" s="19">
        <f t="shared" si="20"/>
        <v>-7004275</v>
      </c>
      <c r="H1329" s="17" t="s">
        <v>3054</v>
      </c>
      <c r="I1329" s="26" t="s">
        <v>531</v>
      </c>
      <c r="J1329" s="26" t="s">
        <v>1099</v>
      </c>
      <c r="K1329" s="26" t="s">
        <v>377</v>
      </c>
      <c r="M1329" s="31">
        <v>1319</v>
      </c>
    </row>
    <row r="1330" spans="1:13" ht="15.75" customHeight="1" x14ac:dyDescent="0.3">
      <c r="A1330" s="34">
        <v>42510</v>
      </c>
      <c r="B1330" s="26" t="s">
        <v>329</v>
      </c>
      <c r="C1330" s="31" t="s">
        <v>35</v>
      </c>
      <c r="D1330" s="36" t="s">
        <v>20</v>
      </c>
      <c r="F1330" s="41">
        <v>1500</v>
      </c>
      <c r="G1330" s="19">
        <f t="shared" si="20"/>
        <v>-7005775</v>
      </c>
      <c r="H1330" s="17" t="s">
        <v>3054</v>
      </c>
      <c r="I1330" s="26" t="s">
        <v>531</v>
      </c>
      <c r="J1330" s="26" t="s">
        <v>1099</v>
      </c>
      <c r="K1330" s="26" t="s">
        <v>377</v>
      </c>
      <c r="M1330" s="31">
        <v>1320</v>
      </c>
    </row>
    <row r="1331" spans="1:13" x14ac:dyDescent="0.3">
      <c r="A1331" s="34">
        <v>42510</v>
      </c>
      <c r="B1331" s="26" t="s">
        <v>584</v>
      </c>
      <c r="C1331" s="28" t="s">
        <v>12</v>
      </c>
      <c r="D1331" s="36" t="s">
        <v>20</v>
      </c>
      <c r="F1331" s="41">
        <v>1000</v>
      </c>
      <c r="G1331" s="19">
        <f t="shared" si="20"/>
        <v>-7006775</v>
      </c>
      <c r="H1331" s="26" t="s">
        <v>933</v>
      </c>
      <c r="I1331" s="26" t="s">
        <v>531</v>
      </c>
      <c r="J1331" s="26" t="s">
        <v>1099</v>
      </c>
      <c r="K1331" s="26" t="s">
        <v>377</v>
      </c>
      <c r="M1331" s="26">
        <v>1321</v>
      </c>
    </row>
    <row r="1332" spans="1:13" x14ac:dyDescent="0.3">
      <c r="A1332" s="34">
        <v>42510</v>
      </c>
      <c r="B1332" s="26" t="s">
        <v>965</v>
      </c>
      <c r="C1332" s="28" t="s">
        <v>12</v>
      </c>
      <c r="D1332" s="36" t="s">
        <v>20</v>
      </c>
      <c r="F1332" s="41">
        <v>2500</v>
      </c>
      <c r="G1332" s="19">
        <f t="shared" si="20"/>
        <v>-7009275</v>
      </c>
      <c r="H1332" s="26" t="s">
        <v>933</v>
      </c>
      <c r="I1332" s="26" t="s">
        <v>531</v>
      </c>
      <c r="J1332" s="26" t="s">
        <v>1099</v>
      </c>
      <c r="K1332" s="26" t="s">
        <v>377</v>
      </c>
      <c r="M1332" s="26">
        <v>1322</v>
      </c>
    </row>
    <row r="1333" spans="1:13" ht="13.9" x14ac:dyDescent="0.25">
      <c r="A1333" s="34">
        <v>42510</v>
      </c>
      <c r="B1333" s="26" t="s">
        <v>932</v>
      </c>
      <c r="C1333" s="26" t="s">
        <v>22</v>
      </c>
      <c r="D1333" s="36" t="s">
        <v>20</v>
      </c>
      <c r="F1333" s="41">
        <v>500</v>
      </c>
      <c r="G1333" s="19">
        <f t="shared" si="20"/>
        <v>-7009775</v>
      </c>
      <c r="H1333" s="26" t="s">
        <v>933</v>
      </c>
      <c r="I1333" s="26" t="s">
        <v>229</v>
      </c>
      <c r="J1333" s="26" t="s">
        <v>1099</v>
      </c>
      <c r="K1333" s="26" t="s">
        <v>377</v>
      </c>
      <c r="M1333" s="26">
        <v>1323</v>
      </c>
    </row>
    <row r="1334" spans="1:13" x14ac:dyDescent="0.3">
      <c r="A1334" s="34">
        <v>42510</v>
      </c>
      <c r="B1334" s="26" t="s">
        <v>966</v>
      </c>
      <c r="C1334" s="28" t="s">
        <v>12</v>
      </c>
      <c r="D1334" s="36" t="s">
        <v>20</v>
      </c>
      <c r="F1334" s="41">
        <v>300</v>
      </c>
      <c r="G1334" s="19">
        <f t="shared" si="20"/>
        <v>-7010075</v>
      </c>
      <c r="H1334" s="26" t="s">
        <v>933</v>
      </c>
      <c r="I1334" s="26" t="s">
        <v>531</v>
      </c>
      <c r="J1334" s="26" t="s">
        <v>1099</v>
      </c>
      <c r="K1334" s="26" t="s">
        <v>377</v>
      </c>
      <c r="M1334" s="26">
        <v>1324</v>
      </c>
    </row>
    <row r="1335" spans="1:13" x14ac:dyDescent="0.3">
      <c r="A1335" s="34">
        <v>42510</v>
      </c>
      <c r="B1335" s="26" t="s">
        <v>967</v>
      </c>
      <c r="C1335" s="28" t="s">
        <v>12</v>
      </c>
      <c r="D1335" s="36" t="s">
        <v>20</v>
      </c>
      <c r="F1335" s="41">
        <v>1000</v>
      </c>
      <c r="G1335" s="19">
        <f t="shared" si="20"/>
        <v>-7011075</v>
      </c>
      <c r="H1335" s="26" t="s">
        <v>933</v>
      </c>
      <c r="I1335" s="26" t="s">
        <v>531</v>
      </c>
      <c r="J1335" s="26" t="s">
        <v>1099</v>
      </c>
      <c r="K1335" s="26" t="s">
        <v>377</v>
      </c>
      <c r="M1335" s="26">
        <v>1325</v>
      </c>
    </row>
    <row r="1336" spans="1:13" x14ac:dyDescent="0.3">
      <c r="A1336" s="34">
        <v>42510</v>
      </c>
      <c r="B1336" s="26" t="s">
        <v>968</v>
      </c>
      <c r="C1336" s="28" t="s">
        <v>12</v>
      </c>
      <c r="D1336" s="36" t="s">
        <v>20</v>
      </c>
      <c r="F1336" s="41">
        <v>2000</v>
      </c>
      <c r="G1336" s="19">
        <f t="shared" si="20"/>
        <v>-7013075</v>
      </c>
      <c r="H1336" s="26" t="s">
        <v>933</v>
      </c>
      <c r="I1336" s="26" t="s">
        <v>531</v>
      </c>
      <c r="J1336" s="26" t="s">
        <v>1099</v>
      </c>
      <c r="K1336" s="26" t="s">
        <v>377</v>
      </c>
      <c r="M1336" s="26">
        <v>1326</v>
      </c>
    </row>
    <row r="1337" spans="1:13" s="27" customFormat="1" ht="13.9" x14ac:dyDescent="0.25">
      <c r="A1337" s="34">
        <v>42510</v>
      </c>
      <c r="B1337" s="27" t="s">
        <v>969</v>
      </c>
      <c r="C1337" s="28" t="s">
        <v>12</v>
      </c>
      <c r="D1337" s="36" t="s">
        <v>13</v>
      </c>
      <c r="E1337" s="41"/>
      <c r="F1337" s="41">
        <v>3500</v>
      </c>
      <c r="G1337" s="19">
        <f t="shared" si="20"/>
        <v>-7016575</v>
      </c>
      <c r="H1337" s="27" t="s">
        <v>14</v>
      </c>
      <c r="I1337" s="36" t="s">
        <v>585</v>
      </c>
      <c r="J1337" s="26" t="s">
        <v>3033</v>
      </c>
      <c r="K1337" s="17" t="s">
        <v>377</v>
      </c>
      <c r="M1337" s="31">
        <v>1327</v>
      </c>
    </row>
    <row r="1338" spans="1:13" x14ac:dyDescent="0.3">
      <c r="A1338" s="34">
        <v>42510</v>
      </c>
      <c r="B1338" s="26" t="s">
        <v>811</v>
      </c>
      <c r="C1338" s="26" t="s">
        <v>22</v>
      </c>
      <c r="D1338" s="31" t="s">
        <v>18</v>
      </c>
      <c r="F1338" s="41">
        <v>2000</v>
      </c>
      <c r="G1338" s="19">
        <f t="shared" si="20"/>
        <v>-7018575</v>
      </c>
      <c r="H1338" s="31" t="s">
        <v>795</v>
      </c>
      <c r="I1338" s="26" t="s">
        <v>837</v>
      </c>
      <c r="J1338" s="26" t="s">
        <v>3033</v>
      </c>
      <c r="K1338" s="26" t="s">
        <v>377</v>
      </c>
      <c r="M1338" s="31">
        <v>1328</v>
      </c>
    </row>
    <row r="1339" spans="1:13" x14ac:dyDescent="0.3">
      <c r="A1339" s="34">
        <v>42510</v>
      </c>
      <c r="B1339" s="26" t="s">
        <v>970</v>
      </c>
      <c r="C1339" s="28" t="s">
        <v>12</v>
      </c>
      <c r="D1339" s="31" t="s">
        <v>18</v>
      </c>
      <c r="F1339" s="41">
        <v>1000</v>
      </c>
      <c r="G1339" s="19">
        <f t="shared" si="20"/>
        <v>-7019575</v>
      </c>
      <c r="H1339" s="31" t="s">
        <v>795</v>
      </c>
      <c r="I1339" s="26" t="s">
        <v>839</v>
      </c>
      <c r="J1339" s="26" t="s">
        <v>3033</v>
      </c>
      <c r="K1339" s="26" t="s">
        <v>377</v>
      </c>
      <c r="M1339" s="26">
        <v>1329</v>
      </c>
    </row>
    <row r="1340" spans="1:13" x14ac:dyDescent="0.3">
      <c r="A1340" s="34">
        <v>42510</v>
      </c>
      <c r="B1340" s="26" t="s">
        <v>971</v>
      </c>
      <c r="C1340" s="28" t="s">
        <v>12</v>
      </c>
      <c r="D1340" s="31" t="s">
        <v>18</v>
      </c>
      <c r="F1340" s="41">
        <v>1000</v>
      </c>
      <c r="G1340" s="19">
        <f t="shared" si="20"/>
        <v>-7020575</v>
      </c>
      <c r="H1340" s="31" t="s">
        <v>795</v>
      </c>
      <c r="I1340" s="26" t="s">
        <v>839</v>
      </c>
      <c r="J1340" s="26" t="s">
        <v>3033</v>
      </c>
      <c r="K1340" s="26" t="s">
        <v>377</v>
      </c>
      <c r="M1340" s="26">
        <v>1330</v>
      </c>
    </row>
    <row r="1341" spans="1:13" ht="15" customHeight="1" x14ac:dyDescent="0.3">
      <c r="A1341" s="34">
        <v>42510</v>
      </c>
      <c r="B1341" s="37" t="s">
        <v>972</v>
      </c>
      <c r="C1341" s="28" t="s">
        <v>12</v>
      </c>
      <c r="D1341" s="36" t="s">
        <v>13</v>
      </c>
      <c r="E1341" s="38"/>
      <c r="F1341" s="38">
        <v>2000</v>
      </c>
      <c r="G1341" s="19">
        <f t="shared" si="20"/>
        <v>-7022575</v>
      </c>
      <c r="H1341" s="37" t="s">
        <v>267</v>
      </c>
      <c r="I1341" s="37" t="s">
        <v>531</v>
      </c>
      <c r="J1341" s="26" t="s">
        <v>3033</v>
      </c>
      <c r="K1341" s="37" t="s">
        <v>377</v>
      </c>
      <c r="M1341" s="26">
        <v>1331</v>
      </c>
    </row>
    <row r="1342" spans="1:13" ht="15" customHeight="1" x14ac:dyDescent="0.3">
      <c r="A1342" s="34">
        <v>42510</v>
      </c>
      <c r="B1342" s="37" t="s">
        <v>973</v>
      </c>
      <c r="C1342" s="28" t="s">
        <v>12</v>
      </c>
      <c r="D1342" s="36" t="s">
        <v>13</v>
      </c>
      <c r="E1342" s="38"/>
      <c r="F1342" s="38">
        <v>1500</v>
      </c>
      <c r="G1342" s="19">
        <f t="shared" si="20"/>
        <v>-7024075</v>
      </c>
      <c r="H1342" s="37" t="s">
        <v>267</v>
      </c>
      <c r="I1342" s="37" t="s">
        <v>531</v>
      </c>
      <c r="J1342" s="26" t="s">
        <v>3033</v>
      </c>
      <c r="K1342" s="37" t="s">
        <v>377</v>
      </c>
      <c r="M1342" s="26">
        <v>1332</v>
      </c>
    </row>
    <row r="1343" spans="1:13" ht="15" customHeight="1" x14ac:dyDescent="0.3">
      <c r="A1343" s="34">
        <v>42510</v>
      </c>
      <c r="B1343" s="37" t="s">
        <v>885</v>
      </c>
      <c r="C1343" s="37" t="s">
        <v>22</v>
      </c>
      <c r="D1343" s="36" t="s">
        <v>13</v>
      </c>
      <c r="E1343" s="38"/>
      <c r="F1343" s="38">
        <v>5000</v>
      </c>
      <c r="G1343" s="19">
        <f t="shared" si="20"/>
        <v>-7029075</v>
      </c>
      <c r="H1343" s="37" t="s">
        <v>267</v>
      </c>
      <c r="I1343" s="37" t="s">
        <v>412</v>
      </c>
      <c r="J1343" s="26" t="s">
        <v>3033</v>
      </c>
      <c r="K1343" s="37" t="s">
        <v>377</v>
      </c>
      <c r="M1343" s="26">
        <v>1333</v>
      </c>
    </row>
    <row r="1344" spans="1:13" x14ac:dyDescent="0.3">
      <c r="A1344" s="34">
        <v>42511</v>
      </c>
      <c r="B1344" s="26" t="s">
        <v>974</v>
      </c>
      <c r="C1344" s="28" t="s">
        <v>12</v>
      </c>
      <c r="D1344" s="36" t="s">
        <v>20</v>
      </c>
      <c r="F1344" s="41">
        <v>1500</v>
      </c>
      <c r="G1344" s="19">
        <f t="shared" si="20"/>
        <v>-7030575</v>
      </c>
      <c r="H1344" s="26" t="s">
        <v>933</v>
      </c>
      <c r="I1344" s="26" t="s">
        <v>531</v>
      </c>
      <c r="J1344" s="26" t="s">
        <v>1099</v>
      </c>
      <c r="K1344" s="26" t="s">
        <v>377</v>
      </c>
      <c r="M1344" s="26">
        <v>1334</v>
      </c>
    </row>
    <row r="1345" spans="1:13" x14ac:dyDescent="0.3">
      <c r="A1345" s="34">
        <v>42511</v>
      </c>
      <c r="B1345" s="26" t="s">
        <v>975</v>
      </c>
      <c r="C1345" s="28" t="s">
        <v>12</v>
      </c>
      <c r="D1345" s="36" t="s">
        <v>20</v>
      </c>
      <c r="F1345" s="41">
        <v>2000</v>
      </c>
      <c r="G1345" s="19">
        <f t="shared" si="20"/>
        <v>-7032575</v>
      </c>
      <c r="H1345" s="17" t="s">
        <v>3054</v>
      </c>
      <c r="I1345" s="26" t="s">
        <v>531</v>
      </c>
      <c r="J1345" s="26" t="s">
        <v>1099</v>
      </c>
      <c r="K1345" s="26" t="s">
        <v>377</v>
      </c>
      <c r="M1345" s="31">
        <v>1335</v>
      </c>
    </row>
    <row r="1346" spans="1:13" x14ac:dyDescent="0.3">
      <c r="A1346" s="34">
        <v>42511</v>
      </c>
      <c r="B1346" s="26" t="s">
        <v>976</v>
      </c>
      <c r="C1346" s="28" t="s">
        <v>12</v>
      </c>
      <c r="D1346" s="36" t="s">
        <v>20</v>
      </c>
      <c r="F1346" s="41">
        <v>36800</v>
      </c>
      <c r="G1346" s="19">
        <f t="shared" si="20"/>
        <v>-7069375</v>
      </c>
      <c r="H1346" s="17" t="s">
        <v>3054</v>
      </c>
      <c r="I1346" s="26" t="s">
        <v>531</v>
      </c>
      <c r="J1346" s="26" t="s">
        <v>1099</v>
      </c>
      <c r="K1346" s="26" t="s">
        <v>377</v>
      </c>
      <c r="M1346" s="31">
        <v>1336</v>
      </c>
    </row>
    <row r="1347" spans="1:13" ht="15.75" customHeight="1" x14ac:dyDescent="0.3">
      <c r="A1347" s="34">
        <v>42511</v>
      </c>
      <c r="B1347" s="26" t="s">
        <v>977</v>
      </c>
      <c r="C1347" s="28" t="s">
        <v>12</v>
      </c>
      <c r="D1347" s="36" t="s">
        <v>20</v>
      </c>
      <c r="F1347" s="41">
        <v>2000</v>
      </c>
      <c r="G1347" s="19">
        <f t="shared" si="20"/>
        <v>-7071375</v>
      </c>
      <c r="H1347" s="17" t="s">
        <v>3054</v>
      </c>
      <c r="I1347" s="26" t="s">
        <v>531</v>
      </c>
      <c r="J1347" s="26" t="s">
        <v>1099</v>
      </c>
      <c r="K1347" s="26" t="s">
        <v>377</v>
      </c>
      <c r="M1347" s="26">
        <v>1337</v>
      </c>
    </row>
    <row r="1348" spans="1:13" ht="15.75" customHeight="1" x14ac:dyDescent="0.3">
      <c r="A1348" s="34">
        <v>42511</v>
      </c>
      <c r="B1348" s="26" t="s">
        <v>978</v>
      </c>
      <c r="C1348" s="31" t="s">
        <v>24</v>
      </c>
      <c r="D1348" s="31" t="s">
        <v>10</v>
      </c>
      <c r="F1348" s="41">
        <v>600</v>
      </c>
      <c r="G1348" s="19">
        <f t="shared" si="20"/>
        <v>-7071975</v>
      </c>
      <c r="H1348" s="17" t="s">
        <v>3054</v>
      </c>
      <c r="I1348" s="26" t="s">
        <v>531</v>
      </c>
      <c r="J1348" s="26" t="s">
        <v>3033</v>
      </c>
      <c r="K1348" s="26" t="s">
        <v>377</v>
      </c>
      <c r="M1348" s="26">
        <v>1338</v>
      </c>
    </row>
    <row r="1349" spans="1:13" ht="15.75" customHeight="1" x14ac:dyDescent="0.3">
      <c r="A1349" s="34">
        <v>42511</v>
      </c>
      <c r="B1349" s="26" t="s">
        <v>979</v>
      </c>
      <c r="C1349" s="28" t="s">
        <v>12</v>
      </c>
      <c r="D1349" s="36" t="s">
        <v>20</v>
      </c>
      <c r="F1349" s="41">
        <v>1500</v>
      </c>
      <c r="G1349" s="19">
        <f t="shared" si="20"/>
        <v>-7073475</v>
      </c>
      <c r="H1349" s="17" t="s">
        <v>3054</v>
      </c>
      <c r="I1349" s="26" t="s">
        <v>531</v>
      </c>
      <c r="J1349" s="26" t="s">
        <v>1099</v>
      </c>
      <c r="K1349" s="26" t="s">
        <v>377</v>
      </c>
      <c r="M1349" s="26">
        <v>1339</v>
      </c>
    </row>
    <row r="1350" spans="1:13" s="27" customFormat="1" ht="13.9" x14ac:dyDescent="0.25">
      <c r="A1350" s="34">
        <v>42513</v>
      </c>
      <c r="B1350" s="27" t="s">
        <v>491</v>
      </c>
      <c r="C1350" s="28" t="s">
        <v>12</v>
      </c>
      <c r="D1350" s="36" t="s">
        <v>13</v>
      </c>
      <c r="E1350" s="41"/>
      <c r="F1350" s="41">
        <v>2000</v>
      </c>
      <c r="G1350" s="19">
        <f t="shared" si="20"/>
        <v>-7075475</v>
      </c>
      <c r="H1350" s="27" t="s">
        <v>14</v>
      </c>
      <c r="I1350" s="36" t="s">
        <v>585</v>
      </c>
      <c r="J1350" s="26" t="s">
        <v>3033</v>
      </c>
      <c r="K1350" s="17" t="s">
        <v>377</v>
      </c>
      <c r="M1350" s="26">
        <v>1340</v>
      </c>
    </row>
    <row r="1351" spans="1:13" x14ac:dyDescent="0.3">
      <c r="A1351" s="34">
        <v>42513</v>
      </c>
      <c r="B1351" s="26" t="s">
        <v>584</v>
      </c>
      <c r="C1351" s="28" t="s">
        <v>12</v>
      </c>
      <c r="D1351" s="36" t="s">
        <v>20</v>
      </c>
      <c r="F1351" s="41">
        <v>1000</v>
      </c>
      <c r="G1351" s="19">
        <f t="shared" si="20"/>
        <v>-7076475</v>
      </c>
      <c r="H1351" s="26" t="s">
        <v>933</v>
      </c>
      <c r="I1351" s="26" t="s">
        <v>531</v>
      </c>
      <c r="J1351" s="26" t="s">
        <v>1099</v>
      </c>
      <c r="K1351" s="26" t="s">
        <v>377</v>
      </c>
      <c r="M1351" s="26">
        <v>1341</v>
      </c>
    </row>
    <row r="1352" spans="1:13" x14ac:dyDescent="0.3">
      <c r="A1352" s="34">
        <v>42513</v>
      </c>
      <c r="B1352" s="26" t="s">
        <v>980</v>
      </c>
      <c r="C1352" s="28" t="s">
        <v>12</v>
      </c>
      <c r="D1352" s="36" t="s">
        <v>20</v>
      </c>
      <c r="F1352" s="41">
        <v>2500</v>
      </c>
      <c r="G1352" s="19">
        <f t="shared" si="20"/>
        <v>-7078975</v>
      </c>
      <c r="H1352" s="26" t="s">
        <v>933</v>
      </c>
      <c r="I1352" s="26" t="s">
        <v>531</v>
      </c>
      <c r="J1352" s="26" t="s">
        <v>1099</v>
      </c>
      <c r="K1352" s="26" t="s">
        <v>377</v>
      </c>
      <c r="M1352" s="26">
        <v>1342</v>
      </c>
    </row>
    <row r="1353" spans="1:13" ht="13.9" x14ac:dyDescent="0.25">
      <c r="A1353" s="34">
        <v>42513</v>
      </c>
      <c r="B1353" s="26" t="s">
        <v>932</v>
      </c>
      <c r="C1353" s="26" t="s">
        <v>22</v>
      </c>
      <c r="D1353" s="36" t="s">
        <v>20</v>
      </c>
      <c r="F1353" s="41">
        <v>1000</v>
      </c>
      <c r="G1353" s="19">
        <f t="shared" si="20"/>
        <v>-7079975</v>
      </c>
      <c r="H1353" s="26" t="s">
        <v>933</v>
      </c>
      <c r="I1353" s="26" t="s">
        <v>229</v>
      </c>
      <c r="J1353" s="26" t="s">
        <v>1099</v>
      </c>
      <c r="K1353" s="26" t="s">
        <v>377</v>
      </c>
      <c r="M1353" s="31">
        <v>1343</v>
      </c>
    </row>
    <row r="1354" spans="1:13" x14ac:dyDescent="0.3">
      <c r="A1354" s="34">
        <v>42513</v>
      </c>
      <c r="B1354" s="26" t="s">
        <v>981</v>
      </c>
      <c r="C1354" s="28" t="s">
        <v>12</v>
      </c>
      <c r="D1354" s="36" t="s">
        <v>20</v>
      </c>
      <c r="F1354" s="41">
        <v>2000</v>
      </c>
      <c r="G1354" s="19">
        <f t="shared" si="20"/>
        <v>-7081975</v>
      </c>
      <c r="H1354" s="26" t="s">
        <v>933</v>
      </c>
      <c r="I1354" s="26" t="s">
        <v>531</v>
      </c>
      <c r="J1354" s="26" t="s">
        <v>1099</v>
      </c>
      <c r="K1354" s="26" t="s">
        <v>377</v>
      </c>
      <c r="M1354" s="31">
        <v>1344</v>
      </c>
    </row>
    <row r="1355" spans="1:13" x14ac:dyDescent="0.3">
      <c r="A1355" s="34">
        <v>42513</v>
      </c>
      <c r="B1355" s="26" t="s">
        <v>811</v>
      </c>
      <c r="C1355" s="26" t="s">
        <v>22</v>
      </c>
      <c r="D1355" s="31" t="s">
        <v>18</v>
      </c>
      <c r="F1355" s="41">
        <v>2000</v>
      </c>
      <c r="G1355" s="19">
        <f t="shared" si="20"/>
        <v>-7083975</v>
      </c>
      <c r="H1355" s="31" t="s">
        <v>795</v>
      </c>
      <c r="I1355" s="26" t="s">
        <v>837</v>
      </c>
      <c r="J1355" s="26" t="s">
        <v>3033</v>
      </c>
      <c r="K1355" s="26" t="s">
        <v>377</v>
      </c>
      <c r="L1355" s="26" t="s">
        <v>982</v>
      </c>
      <c r="M1355" s="26">
        <v>1345</v>
      </c>
    </row>
    <row r="1356" spans="1:13" x14ac:dyDescent="0.3">
      <c r="A1356" s="34">
        <v>42513</v>
      </c>
      <c r="B1356" s="26" t="s">
        <v>811</v>
      </c>
      <c r="C1356" s="26" t="s">
        <v>22</v>
      </c>
      <c r="D1356" s="31" t="s">
        <v>18</v>
      </c>
      <c r="F1356" s="41">
        <v>1000</v>
      </c>
      <c r="G1356" s="19">
        <f t="shared" si="20"/>
        <v>-7084975</v>
      </c>
      <c r="H1356" s="31" t="s">
        <v>795</v>
      </c>
      <c r="I1356" s="26" t="s">
        <v>837</v>
      </c>
      <c r="J1356" s="26" t="s">
        <v>3033</v>
      </c>
      <c r="K1356" s="26" t="s">
        <v>377</v>
      </c>
      <c r="M1356" s="26">
        <v>1346</v>
      </c>
    </row>
    <row r="1357" spans="1:13" x14ac:dyDescent="0.3">
      <c r="A1357" s="34">
        <v>42513</v>
      </c>
      <c r="B1357" s="26" t="s">
        <v>842</v>
      </c>
      <c r="C1357" s="28" t="s">
        <v>12</v>
      </c>
      <c r="D1357" s="31" t="s">
        <v>18</v>
      </c>
      <c r="F1357" s="41">
        <v>1000</v>
      </c>
      <c r="G1357" s="19">
        <f t="shared" ref="G1357:G1420" si="21">+G1356+E1357-F1357</f>
        <v>-7085975</v>
      </c>
      <c r="H1357" s="31" t="s">
        <v>795</v>
      </c>
      <c r="I1357" s="26" t="s">
        <v>839</v>
      </c>
      <c r="J1357" s="26" t="s">
        <v>3033</v>
      </c>
      <c r="K1357" s="26" t="s">
        <v>377</v>
      </c>
      <c r="M1357" s="26">
        <v>1347</v>
      </c>
    </row>
    <row r="1358" spans="1:13" x14ac:dyDescent="0.3">
      <c r="A1358" s="34">
        <v>42513</v>
      </c>
      <c r="B1358" s="26" t="s">
        <v>983</v>
      </c>
      <c r="C1358" s="28" t="s">
        <v>12</v>
      </c>
      <c r="D1358" s="31" t="s">
        <v>18</v>
      </c>
      <c r="F1358" s="41">
        <v>1000</v>
      </c>
      <c r="G1358" s="19">
        <f t="shared" si="21"/>
        <v>-7086975</v>
      </c>
      <c r="H1358" s="31" t="s">
        <v>795</v>
      </c>
      <c r="I1358" s="26" t="s">
        <v>839</v>
      </c>
      <c r="J1358" s="26" t="s">
        <v>3033</v>
      </c>
      <c r="K1358" s="26" t="s">
        <v>377</v>
      </c>
      <c r="M1358" s="26">
        <v>1348</v>
      </c>
    </row>
    <row r="1359" spans="1:13" x14ac:dyDescent="0.3">
      <c r="A1359" s="34">
        <v>42513</v>
      </c>
      <c r="B1359" s="26" t="s">
        <v>984</v>
      </c>
      <c r="C1359" s="28" t="s">
        <v>12</v>
      </c>
      <c r="D1359" s="31" t="s">
        <v>18</v>
      </c>
      <c r="F1359" s="41">
        <v>1000</v>
      </c>
      <c r="G1359" s="19">
        <f t="shared" si="21"/>
        <v>-7087975</v>
      </c>
      <c r="H1359" s="31" t="s">
        <v>795</v>
      </c>
      <c r="I1359" s="26" t="s">
        <v>839</v>
      </c>
      <c r="J1359" s="26" t="s">
        <v>3033</v>
      </c>
      <c r="K1359" s="26" t="s">
        <v>377</v>
      </c>
      <c r="M1359" s="26">
        <v>1349</v>
      </c>
    </row>
    <row r="1360" spans="1:13" x14ac:dyDescent="0.3">
      <c r="A1360" s="34">
        <v>42513</v>
      </c>
      <c r="B1360" s="26" t="s">
        <v>985</v>
      </c>
      <c r="C1360" s="26" t="s">
        <v>22</v>
      </c>
      <c r="D1360" s="31" t="s">
        <v>18</v>
      </c>
      <c r="F1360" s="41">
        <v>300</v>
      </c>
      <c r="G1360" s="19">
        <f t="shared" si="21"/>
        <v>-7088275</v>
      </c>
      <c r="H1360" s="31" t="s">
        <v>795</v>
      </c>
      <c r="I1360" s="26" t="s">
        <v>986</v>
      </c>
      <c r="J1360" s="26" t="s">
        <v>3033</v>
      </c>
      <c r="K1360" s="26" t="s">
        <v>377</v>
      </c>
      <c r="M1360" s="26">
        <v>1350</v>
      </c>
    </row>
    <row r="1361" spans="1:13" x14ac:dyDescent="0.3">
      <c r="A1361" s="34">
        <v>42513</v>
      </c>
      <c r="B1361" s="26" t="s">
        <v>987</v>
      </c>
      <c r="C1361" s="28" t="s">
        <v>12</v>
      </c>
      <c r="D1361" s="31" t="s">
        <v>18</v>
      </c>
      <c r="F1361" s="41">
        <v>1000</v>
      </c>
      <c r="G1361" s="19">
        <f t="shared" si="21"/>
        <v>-7089275</v>
      </c>
      <c r="H1361" s="31" t="s">
        <v>795</v>
      </c>
      <c r="I1361" s="26" t="s">
        <v>839</v>
      </c>
      <c r="J1361" s="26" t="s">
        <v>3033</v>
      </c>
      <c r="K1361" s="26" t="s">
        <v>377</v>
      </c>
      <c r="M1361" s="31">
        <v>1351</v>
      </c>
    </row>
    <row r="1362" spans="1:13" x14ac:dyDescent="0.3">
      <c r="A1362" s="34">
        <v>42513</v>
      </c>
      <c r="B1362" s="26" t="s">
        <v>988</v>
      </c>
      <c r="C1362" s="28" t="s">
        <v>12</v>
      </c>
      <c r="D1362" s="31" t="s">
        <v>18</v>
      </c>
      <c r="F1362" s="41">
        <v>1000</v>
      </c>
      <c r="G1362" s="19">
        <f t="shared" si="21"/>
        <v>-7090275</v>
      </c>
      <c r="H1362" s="31" t="s">
        <v>795</v>
      </c>
      <c r="I1362" s="26" t="s">
        <v>839</v>
      </c>
      <c r="J1362" s="26" t="s">
        <v>3033</v>
      </c>
      <c r="K1362" s="26" t="s">
        <v>377</v>
      </c>
      <c r="M1362" s="31">
        <v>1352</v>
      </c>
    </row>
    <row r="1363" spans="1:13" ht="15.75" customHeight="1" x14ac:dyDescent="0.3">
      <c r="A1363" s="34">
        <v>42513</v>
      </c>
      <c r="B1363" s="26" t="s">
        <v>989</v>
      </c>
      <c r="C1363" s="28" t="s">
        <v>12</v>
      </c>
      <c r="D1363" s="36" t="s">
        <v>20</v>
      </c>
      <c r="F1363" s="41">
        <v>3000</v>
      </c>
      <c r="G1363" s="19">
        <f t="shared" si="21"/>
        <v>-7093275</v>
      </c>
      <c r="H1363" s="17" t="s">
        <v>3054</v>
      </c>
      <c r="I1363" s="26" t="s">
        <v>531</v>
      </c>
      <c r="J1363" s="26" t="s">
        <v>1099</v>
      </c>
      <c r="K1363" s="26" t="s">
        <v>377</v>
      </c>
      <c r="M1363" s="26">
        <v>1353</v>
      </c>
    </row>
    <row r="1364" spans="1:13" ht="15.75" customHeight="1" x14ac:dyDescent="0.3">
      <c r="A1364" s="34">
        <v>42513</v>
      </c>
      <c r="B1364" s="26" t="s">
        <v>317</v>
      </c>
      <c r="C1364" s="26" t="s">
        <v>22</v>
      </c>
      <c r="D1364" s="36" t="s">
        <v>20</v>
      </c>
      <c r="F1364" s="41">
        <v>2000</v>
      </c>
      <c r="G1364" s="19">
        <f t="shared" si="21"/>
        <v>-7095275</v>
      </c>
      <c r="H1364" s="17" t="s">
        <v>3054</v>
      </c>
      <c r="I1364" s="26" t="s">
        <v>531</v>
      </c>
      <c r="J1364" s="26" t="s">
        <v>1099</v>
      </c>
      <c r="K1364" s="26" t="s">
        <v>377</v>
      </c>
      <c r="M1364" s="26">
        <v>1354</v>
      </c>
    </row>
    <row r="1365" spans="1:13" ht="15.75" customHeight="1" x14ac:dyDescent="0.3">
      <c r="A1365" s="34">
        <v>42513</v>
      </c>
      <c r="B1365" s="26" t="s">
        <v>990</v>
      </c>
      <c r="C1365" s="28" t="s">
        <v>12</v>
      </c>
      <c r="D1365" s="36" t="s">
        <v>20</v>
      </c>
      <c r="F1365" s="41">
        <v>1000</v>
      </c>
      <c r="G1365" s="19">
        <f t="shared" si="21"/>
        <v>-7096275</v>
      </c>
      <c r="H1365" s="17" t="s">
        <v>3054</v>
      </c>
      <c r="I1365" s="26" t="s">
        <v>531</v>
      </c>
      <c r="J1365" s="26" t="s">
        <v>1099</v>
      </c>
      <c r="K1365" s="26" t="s">
        <v>377</v>
      </c>
      <c r="M1365" s="26">
        <v>1355</v>
      </c>
    </row>
    <row r="1366" spans="1:13" ht="15.75" customHeight="1" x14ac:dyDescent="0.3">
      <c r="A1366" s="34">
        <v>42513</v>
      </c>
      <c r="B1366" s="26" t="s">
        <v>991</v>
      </c>
      <c r="C1366" s="28" t="s">
        <v>12</v>
      </c>
      <c r="D1366" s="36" t="s">
        <v>20</v>
      </c>
      <c r="F1366" s="41">
        <v>1000</v>
      </c>
      <c r="G1366" s="19">
        <f t="shared" si="21"/>
        <v>-7097275</v>
      </c>
      <c r="H1366" s="17" t="s">
        <v>3054</v>
      </c>
      <c r="I1366" s="26" t="s">
        <v>531</v>
      </c>
      <c r="J1366" s="26" t="s">
        <v>1099</v>
      </c>
      <c r="K1366" s="26" t="s">
        <v>377</v>
      </c>
      <c r="M1366" s="26">
        <v>1356</v>
      </c>
    </row>
    <row r="1367" spans="1:13" ht="15.75" customHeight="1" x14ac:dyDescent="0.3">
      <c r="A1367" s="34">
        <v>42513</v>
      </c>
      <c r="B1367" s="26" t="s">
        <v>992</v>
      </c>
      <c r="C1367" s="28" t="s">
        <v>12</v>
      </c>
      <c r="D1367" s="36" t="s">
        <v>20</v>
      </c>
      <c r="F1367" s="41">
        <v>1000</v>
      </c>
      <c r="G1367" s="19">
        <f t="shared" si="21"/>
        <v>-7098275</v>
      </c>
      <c r="H1367" s="17" t="s">
        <v>3054</v>
      </c>
      <c r="I1367" s="26" t="s">
        <v>531</v>
      </c>
      <c r="J1367" s="26" t="s">
        <v>1099</v>
      </c>
      <c r="K1367" s="26" t="s">
        <v>377</v>
      </c>
      <c r="M1367" s="26">
        <v>1357</v>
      </c>
    </row>
    <row r="1368" spans="1:13" ht="15.75" customHeight="1" x14ac:dyDescent="0.3">
      <c r="A1368" s="34">
        <v>42513</v>
      </c>
      <c r="B1368" s="26" t="s">
        <v>993</v>
      </c>
      <c r="C1368" s="28" t="s">
        <v>12</v>
      </c>
      <c r="D1368" s="36" t="s">
        <v>20</v>
      </c>
      <c r="F1368" s="41">
        <v>1000</v>
      </c>
      <c r="G1368" s="19">
        <f t="shared" si="21"/>
        <v>-7099275</v>
      </c>
      <c r="H1368" s="17" t="s">
        <v>3054</v>
      </c>
      <c r="I1368" s="26" t="s">
        <v>531</v>
      </c>
      <c r="J1368" s="26" t="s">
        <v>1099</v>
      </c>
      <c r="K1368" s="26" t="s">
        <v>377</v>
      </c>
      <c r="M1368" s="26">
        <v>1358</v>
      </c>
    </row>
    <row r="1369" spans="1:13" ht="15.75" customHeight="1" x14ac:dyDescent="0.3">
      <c r="A1369" s="34">
        <v>42513</v>
      </c>
      <c r="B1369" s="26" t="s">
        <v>994</v>
      </c>
      <c r="C1369" s="28" t="s">
        <v>12</v>
      </c>
      <c r="D1369" s="36" t="s">
        <v>20</v>
      </c>
      <c r="F1369" s="41">
        <v>1000</v>
      </c>
      <c r="G1369" s="19">
        <f t="shared" si="21"/>
        <v>-7100275</v>
      </c>
      <c r="H1369" s="17" t="s">
        <v>3054</v>
      </c>
      <c r="I1369" s="26" t="s">
        <v>531</v>
      </c>
      <c r="J1369" s="26" t="s">
        <v>1099</v>
      </c>
      <c r="K1369" s="26" t="s">
        <v>377</v>
      </c>
      <c r="M1369" s="31">
        <v>1359</v>
      </c>
    </row>
    <row r="1370" spans="1:13" ht="15.75" customHeight="1" x14ac:dyDescent="0.3">
      <c r="A1370" s="34">
        <v>42513</v>
      </c>
      <c r="B1370" s="26" t="s">
        <v>995</v>
      </c>
      <c r="C1370" s="36" t="s">
        <v>1153</v>
      </c>
      <c r="D1370" s="36" t="s">
        <v>20</v>
      </c>
      <c r="F1370" s="41">
        <v>3000</v>
      </c>
      <c r="G1370" s="19">
        <f t="shared" si="21"/>
        <v>-7103275</v>
      </c>
      <c r="H1370" s="17" t="s">
        <v>3054</v>
      </c>
      <c r="I1370" s="26" t="s">
        <v>531</v>
      </c>
      <c r="J1370" s="26" t="s">
        <v>1099</v>
      </c>
      <c r="K1370" s="26" t="s">
        <v>377</v>
      </c>
      <c r="M1370" s="31">
        <v>1360</v>
      </c>
    </row>
    <row r="1371" spans="1:13" ht="15.75" customHeight="1" x14ac:dyDescent="0.3">
      <c r="A1371" s="34">
        <v>42513</v>
      </c>
      <c r="B1371" s="26" t="s">
        <v>329</v>
      </c>
      <c r="C1371" s="31" t="s">
        <v>17</v>
      </c>
      <c r="D1371" s="36" t="s">
        <v>20</v>
      </c>
      <c r="F1371" s="41">
        <v>5000</v>
      </c>
      <c r="G1371" s="19">
        <f t="shared" si="21"/>
        <v>-7108275</v>
      </c>
      <c r="H1371" s="17" t="s">
        <v>3054</v>
      </c>
      <c r="I1371" s="26" t="s">
        <v>531</v>
      </c>
      <c r="J1371" s="26" t="s">
        <v>1099</v>
      </c>
      <c r="K1371" s="26" t="s">
        <v>377</v>
      </c>
      <c r="M1371" s="26">
        <v>1361</v>
      </c>
    </row>
    <row r="1372" spans="1:13" ht="15.75" customHeight="1" x14ac:dyDescent="0.3">
      <c r="A1372" s="34">
        <v>42513</v>
      </c>
      <c r="B1372" s="26" t="s">
        <v>996</v>
      </c>
      <c r="C1372" s="26" t="s">
        <v>22</v>
      </c>
      <c r="D1372" s="36" t="s">
        <v>20</v>
      </c>
      <c r="F1372" s="41">
        <v>2000</v>
      </c>
      <c r="G1372" s="19">
        <f t="shared" si="21"/>
        <v>-7110275</v>
      </c>
      <c r="H1372" s="17" t="s">
        <v>3054</v>
      </c>
      <c r="I1372" s="26" t="s">
        <v>531</v>
      </c>
      <c r="J1372" s="26" t="s">
        <v>1099</v>
      </c>
      <c r="K1372" s="26" t="s">
        <v>377</v>
      </c>
      <c r="M1372" s="26">
        <v>1362</v>
      </c>
    </row>
    <row r="1373" spans="1:13" ht="15.75" customHeight="1" x14ac:dyDescent="0.3">
      <c r="A1373" s="34">
        <v>42513</v>
      </c>
      <c r="B1373" s="26" t="s">
        <v>997</v>
      </c>
      <c r="C1373" s="28" t="s">
        <v>12</v>
      </c>
      <c r="D1373" s="36" t="s">
        <v>20</v>
      </c>
      <c r="F1373" s="41">
        <v>1000</v>
      </c>
      <c r="G1373" s="19">
        <f t="shared" si="21"/>
        <v>-7111275</v>
      </c>
      <c r="H1373" s="17" t="s">
        <v>3054</v>
      </c>
      <c r="I1373" s="26" t="s">
        <v>531</v>
      </c>
      <c r="J1373" s="26" t="s">
        <v>1099</v>
      </c>
      <c r="K1373" s="26" t="s">
        <v>377</v>
      </c>
      <c r="M1373" s="26">
        <v>1363</v>
      </c>
    </row>
    <row r="1374" spans="1:13" x14ac:dyDescent="0.3">
      <c r="A1374" s="34">
        <v>42513</v>
      </c>
      <c r="B1374" s="27" t="s">
        <v>998</v>
      </c>
      <c r="C1374" s="28" t="s">
        <v>12</v>
      </c>
      <c r="D1374" s="31" t="s">
        <v>18</v>
      </c>
      <c r="F1374" s="41">
        <v>3000</v>
      </c>
      <c r="G1374" s="19">
        <f t="shared" si="21"/>
        <v>-7114275</v>
      </c>
      <c r="H1374" s="31" t="s">
        <v>23</v>
      </c>
      <c r="I1374" s="27" t="s">
        <v>872</v>
      </c>
      <c r="J1374" s="26" t="s">
        <v>3033</v>
      </c>
      <c r="K1374" s="26" t="s">
        <v>377</v>
      </c>
      <c r="M1374" s="26">
        <v>1364</v>
      </c>
    </row>
    <row r="1375" spans="1:13" x14ac:dyDescent="0.3">
      <c r="A1375" s="34">
        <v>42513</v>
      </c>
      <c r="B1375" s="27" t="s">
        <v>647</v>
      </c>
      <c r="C1375" s="27" t="s">
        <v>22</v>
      </c>
      <c r="D1375" s="31" t="s">
        <v>18</v>
      </c>
      <c r="F1375" s="41">
        <v>1000</v>
      </c>
      <c r="G1375" s="19">
        <f t="shared" si="21"/>
        <v>-7115275</v>
      </c>
      <c r="H1375" s="31" t="s">
        <v>23</v>
      </c>
      <c r="I1375" s="27" t="s">
        <v>843</v>
      </c>
      <c r="J1375" s="26" t="s">
        <v>3033</v>
      </c>
      <c r="K1375" s="26" t="s">
        <v>377</v>
      </c>
      <c r="M1375" s="26">
        <v>1365</v>
      </c>
    </row>
    <row r="1376" spans="1:13" x14ac:dyDescent="0.3">
      <c r="A1376" s="34">
        <v>42513</v>
      </c>
      <c r="B1376" s="27" t="s">
        <v>647</v>
      </c>
      <c r="C1376" s="31" t="s">
        <v>27</v>
      </c>
      <c r="D1376" s="31" t="s">
        <v>18</v>
      </c>
      <c r="F1376" s="41">
        <v>10000</v>
      </c>
      <c r="G1376" s="19">
        <f t="shared" si="21"/>
        <v>-7125275</v>
      </c>
      <c r="H1376" s="31" t="s">
        <v>23</v>
      </c>
      <c r="I1376" s="27" t="s">
        <v>843</v>
      </c>
      <c r="J1376" s="26" t="s">
        <v>3033</v>
      </c>
      <c r="K1376" s="26" t="s">
        <v>377</v>
      </c>
      <c r="M1376" s="26">
        <v>1366</v>
      </c>
    </row>
    <row r="1377" spans="1:13" ht="13.9" x14ac:dyDescent="0.25">
      <c r="A1377" s="34">
        <v>42513</v>
      </c>
      <c r="B1377" s="35" t="s">
        <v>854</v>
      </c>
      <c r="C1377" s="35" t="s">
        <v>22</v>
      </c>
      <c r="D1377" s="36" t="s">
        <v>20</v>
      </c>
      <c r="F1377" s="41">
        <v>1000</v>
      </c>
      <c r="G1377" s="19">
        <f t="shared" si="21"/>
        <v>-7126275</v>
      </c>
      <c r="H1377" s="33" t="s">
        <v>21</v>
      </c>
      <c r="I1377" s="26" t="s">
        <v>855</v>
      </c>
      <c r="J1377" s="26" t="s">
        <v>1099</v>
      </c>
      <c r="K1377" s="26" t="s">
        <v>377</v>
      </c>
      <c r="M1377" s="31">
        <v>1367</v>
      </c>
    </row>
    <row r="1378" spans="1:13" x14ac:dyDescent="0.3">
      <c r="A1378" s="34">
        <v>42513</v>
      </c>
      <c r="B1378" s="26" t="s">
        <v>999</v>
      </c>
      <c r="C1378" s="28" t="s">
        <v>12</v>
      </c>
      <c r="D1378" s="31" t="s">
        <v>18</v>
      </c>
      <c r="F1378" s="41">
        <v>300</v>
      </c>
      <c r="G1378" s="19">
        <f t="shared" si="21"/>
        <v>-7126575</v>
      </c>
      <c r="H1378" s="26" t="s">
        <v>903</v>
      </c>
      <c r="I1378" s="26" t="s">
        <v>531</v>
      </c>
      <c r="J1378" s="26" t="s">
        <v>3033</v>
      </c>
      <c r="K1378" s="26" t="s">
        <v>377</v>
      </c>
      <c r="M1378" s="31">
        <v>1368</v>
      </c>
    </row>
    <row r="1379" spans="1:13" x14ac:dyDescent="0.3">
      <c r="A1379" s="34">
        <v>42513</v>
      </c>
      <c r="B1379" s="26" t="s">
        <v>1000</v>
      </c>
      <c r="C1379" s="28" t="s">
        <v>12</v>
      </c>
      <c r="D1379" s="31" t="s">
        <v>18</v>
      </c>
      <c r="F1379" s="41">
        <v>300</v>
      </c>
      <c r="G1379" s="19">
        <f t="shared" si="21"/>
        <v>-7126875</v>
      </c>
      <c r="H1379" s="26" t="s">
        <v>903</v>
      </c>
      <c r="I1379" s="26" t="s">
        <v>531</v>
      </c>
      <c r="J1379" s="26" t="s">
        <v>3033</v>
      </c>
      <c r="K1379" s="26" t="s">
        <v>377</v>
      </c>
      <c r="M1379" s="26">
        <v>1369</v>
      </c>
    </row>
    <row r="1380" spans="1:13" ht="15" customHeight="1" x14ac:dyDescent="0.3">
      <c r="A1380" s="34">
        <v>42513</v>
      </c>
      <c r="B1380" s="37" t="s">
        <v>708</v>
      </c>
      <c r="C1380" s="28" t="s">
        <v>12</v>
      </c>
      <c r="D1380" s="36" t="s">
        <v>13</v>
      </c>
      <c r="E1380" s="38"/>
      <c r="F1380" s="38">
        <v>2000</v>
      </c>
      <c r="G1380" s="19">
        <f t="shared" si="21"/>
        <v>-7128875</v>
      </c>
      <c r="H1380" s="37" t="s">
        <v>267</v>
      </c>
      <c r="I1380" s="37" t="s">
        <v>531</v>
      </c>
      <c r="J1380" s="26" t="s">
        <v>3033</v>
      </c>
      <c r="K1380" s="37" t="s">
        <v>377</v>
      </c>
      <c r="M1380" s="26">
        <v>1370</v>
      </c>
    </row>
    <row r="1381" spans="1:13" x14ac:dyDescent="0.3">
      <c r="A1381" s="34">
        <v>42514</v>
      </c>
      <c r="B1381" s="26" t="s">
        <v>999</v>
      </c>
      <c r="C1381" s="28" t="s">
        <v>12</v>
      </c>
      <c r="D1381" s="31" t="s">
        <v>18</v>
      </c>
      <c r="F1381" s="41">
        <v>300</v>
      </c>
      <c r="G1381" s="19">
        <f t="shared" si="21"/>
        <v>-7129175</v>
      </c>
      <c r="H1381" s="26" t="s">
        <v>903</v>
      </c>
      <c r="I1381" s="26" t="s">
        <v>531</v>
      </c>
      <c r="J1381" s="26" t="s">
        <v>3033</v>
      </c>
      <c r="K1381" s="26" t="s">
        <v>377</v>
      </c>
      <c r="M1381" s="26">
        <v>1371</v>
      </c>
    </row>
    <row r="1382" spans="1:13" ht="13.9" x14ac:dyDescent="0.25">
      <c r="A1382" s="34">
        <v>42514</v>
      </c>
      <c r="B1382" s="35" t="s">
        <v>854</v>
      </c>
      <c r="C1382" s="35" t="s">
        <v>22</v>
      </c>
      <c r="D1382" s="36" t="s">
        <v>20</v>
      </c>
      <c r="F1382" s="41">
        <v>1000</v>
      </c>
      <c r="G1382" s="19">
        <f t="shared" si="21"/>
        <v>-7130175</v>
      </c>
      <c r="H1382" s="33" t="s">
        <v>21</v>
      </c>
      <c r="I1382" s="26" t="s">
        <v>855</v>
      </c>
      <c r="J1382" s="26" t="s">
        <v>1099</v>
      </c>
      <c r="K1382" s="26" t="s">
        <v>377</v>
      </c>
      <c r="M1382" s="26">
        <v>1372</v>
      </c>
    </row>
    <row r="1383" spans="1:13" ht="13.9" x14ac:dyDescent="0.25">
      <c r="A1383" s="34">
        <v>42514</v>
      </c>
      <c r="B1383" s="35" t="s">
        <v>1001</v>
      </c>
      <c r="C1383" s="28" t="s">
        <v>12</v>
      </c>
      <c r="D1383" s="36" t="s">
        <v>20</v>
      </c>
      <c r="F1383" s="41">
        <v>2500</v>
      </c>
      <c r="G1383" s="19">
        <f t="shared" si="21"/>
        <v>-7132675</v>
      </c>
      <c r="H1383" s="33" t="s">
        <v>21</v>
      </c>
      <c r="I1383" s="26" t="s">
        <v>857</v>
      </c>
      <c r="J1383" s="26" t="s">
        <v>1099</v>
      </c>
      <c r="K1383" s="26" t="s">
        <v>377</v>
      </c>
      <c r="M1383" s="26">
        <v>1373</v>
      </c>
    </row>
    <row r="1384" spans="1:13" x14ac:dyDescent="0.3">
      <c r="A1384" s="34">
        <v>42514</v>
      </c>
      <c r="B1384" s="27" t="s">
        <v>647</v>
      </c>
      <c r="C1384" s="27" t="s">
        <v>22</v>
      </c>
      <c r="D1384" s="31" t="s">
        <v>18</v>
      </c>
      <c r="F1384" s="41">
        <v>1000</v>
      </c>
      <c r="G1384" s="19">
        <f t="shared" si="21"/>
        <v>-7133675</v>
      </c>
      <c r="H1384" s="31" t="s">
        <v>23</v>
      </c>
      <c r="I1384" s="27" t="s">
        <v>843</v>
      </c>
      <c r="J1384" s="26" t="s">
        <v>3033</v>
      </c>
      <c r="K1384" s="26" t="s">
        <v>377</v>
      </c>
      <c r="M1384" s="26">
        <v>1374</v>
      </c>
    </row>
    <row r="1385" spans="1:13" x14ac:dyDescent="0.3">
      <c r="A1385" s="34">
        <v>42514</v>
      </c>
      <c r="B1385" s="26" t="s">
        <v>811</v>
      </c>
      <c r="C1385" s="26" t="s">
        <v>22</v>
      </c>
      <c r="D1385" s="31" t="s">
        <v>18</v>
      </c>
      <c r="F1385" s="41">
        <v>2000</v>
      </c>
      <c r="G1385" s="19">
        <f t="shared" si="21"/>
        <v>-7135675</v>
      </c>
      <c r="H1385" s="31" t="s">
        <v>795</v>
      </c>
      <c r="I1385" s="26" t="s">
        <v>837</v>
      </c>
      <c r="J1385" s="26" t="s">
        <v>3033</v>
      </c>
      <c r="K1385" s="26" t="s">
        <v>377</v>
      </c>
      <c r="M1385" s="31">
        <v>1375</v>
      </c>
    </row>
    <row r="1386" spans="1:13" x14ac:dyDescent="0.3">
      <c r="A1386" s="34">
        <v>42514</v>
      </c>
      <c r="B1386" s="26" t="s">
        <v>1002</v>
      </c>
      <c r="C1386" s="28" t="s">
        <v>12</v>
      </c>
      <c r="D1386" s="31" t="s">
        <v>18</v>
      </c>
      <c r="F1386" s="41">
        <v>1000</v>
      </c>
      <c r="G1386" s="19">
        <f t="shared" si="21"/>
        <v>-7136675</v>
      </c>
      <c r="H1386" s="31" t="s">
        <v>795</v>
      </c>
      <c r="I1386" s="26" t="s">
        <v>839</v>
      </c>
      <c r="J1386" s="26" t="s">
        <v>3033</v>
      </c>
      <c r="K1386" s="26" t="s">
        <v>377</v>
      </c>
      <c r="M1386" s="31">
        <v>1376</v>
      </c>
    </row>
    <row r="1387" spans="1:13" x14ac:dyDescent="0.3">
      <c r="A1387" s="34">
        <v>42514</v>
      </c>
      <c r="B1387" s="26" t="s">
        <v>1003</v>
      </c>
      <c r="C1387" s="28" t="s">
        <v>12</v>
      </c>
      <c r="D1387" s="31" t="s">
        <v>18</v>
      </c>
      <c r="F1387" s="41">
        <v>1000</v>
      </c>
      <c r="G1387" s="19">
        <f t="shared" si="21"/>
        <v>-7137675</v>
      </c>
      <c r="H1387" s="31" t="s">
        <v>795</v>
      </c>
      <c r="I1387" s="26" t="s">
        <v>839</v>
      </c>
      <c r="J1387" s="26" t="s">
        <v>3033</v>
      </c>
      <c r="K1387" s="26" t="s">
        <v>377</v>
      </c>
      <c r="M1387" s="26">
        <v>1377</v>
      </c>
    </row>
    <row r="1388" spans="1:13" x14ac:dyDescent="0.3">
      <c r="A1388" s="34">
        <v>42514</v>
      </c>
      <c r="B1388" s="26" t="s">
        <v>1004</v>
      </c>
      <c r="C1388" s="28" t="s">
        <v>12</v>
      </c>
      <c r="D1388" s="31" t="s">
        <v>18</v>
      </c>
      <c r="F1388" s="41">
        <v>1000</v>
      </c>
      <c r="G1388" s="19">
        <f t="shared" si="21"/>
        <v>-7138675</v>
      </c>
      <c r="H1388" s="31" t="s">
        <v>795</v>
      </c>
      <c r="I1388" s="26" t="s">
        <v>839</v>
      </c>
      <c r="J1388" s="26" t="s">
        <v>3033</v>
      </c>
      <c r="K1388" s="26" t="s">
        <v>377</v>
      </c>
      <c r="M1388" s="26">
        <v>1378</v>
      </c>
    </row>
    <row r="1389" spans="1:13" x14ac:dyDescent="0.3">
      <c r="A1389" s="34">
        <v>42514</v>
      </c>
      <c r="B1389" s="26" t="s">
        <v>1005</v>
      </c>
      <c r="C1389" s="28" t="s">
        <v>12</v>
      </c>
      <c r="D1389" s="31" t="s">
        <v>18</v>
      </c>
      <c r="F1389" s="41">
        <v>1000</v>
      </c>
      <c r="G1389" s="19">
        <f t="shared" si="21"/>
        <v>-7139675</v>
      </c>
      <c r="H1389" s="31" t="s">
        <v>795</v>
      </c>
      <c r="I1389" s="26" t="s">
        <v>839</v>
      </c>
      <c r="J1389" s="26" t="s">
        <v>3033</v>
      </c>
      <c r="K1389" s="26" t="s">
        <v>377</v>
      </c>
      <c r="M1389" s="26">
        <v>1379</v>
      </c>
    </row>
    <row r="1390" spans="1:13" x14ac:dyDescent="0.3">
      <c r="A1390" s="34">
        <v>42514</v>
      </c>
      <c r="B1390" s="26" t="s">
        <v>1006</v>
      </c>
      <c r="C1390" s="31" t="s">
        <v>24</v>
      </c>
      <c r="D1390" s="31" t="s">
        <v>10</v>
      </c>
      <c r="F1390" s="41">
        <v>4000</v>
      </c>
      <c r="G1390" s="19">
        <f t="shared" si="21"/>
        <v>-7143675</v>
      </c>
      <c r="H1390" s="31" t="s">
        <v>795</v>
      </c>
      <c r="I1390" s="26" t="s">
        <v>1007</v>
      </c>
      <c r="J1390" s="26" t="s">
        <v>3033</v>
      </c>
      <c r="K1390" s="26" t="s">
        <v>377</v>
      </c>
      <c r="M1390" s="26">
        <v>1380</v>
      </c>
    </row>
    <row r="1391" spans="1:13" x14ac:dyDescent="0.3">
      <c r="A1391" s="34">
        <v>42514</v>
      </c>
      <c r="B1391" s="26" t="s">
        <v>919</v>
      </c>
      <c r="C1391" s="28" t="s">
        <v>12</v>
      </c>
      <c r="D1391" s="31" t="s">
        <v>18</v>
      </c>
      <c r="F1391" s="41">
        <v>1000</v>
      </c>
      <c r="G1391" s="19">
        <f t="shared" si="21"/>
        <v>-7144675</v>
      </c>
      <c r="H1391" s="31" t="s">
        <v>795</v>
      </c>
      <c r="I1391" s="26" t="s">
        <v>839</v>
      </c>
      <c r="J1391" s="26" t="s">
        <v>3033</v>
      </c>
      <c r="K1391" s="26" t="s">
        <v>377</v>
      </c>
      <c r="M1391" s="26">
        <v>1381</v>
      </c>
    </row>
    <row r="1392" spans="1:13" x14ac:dyDescent="0.3">
      <c r="A1392" s="34">
        <v>42514</v>
      </c>
      <c r="B1392" s="26" t="s">
        <v>1005</v>
      </c>
      <c r="C1392" s="28" t="s">
        <v>12</v>
      </c>
      <c r="D1392" s="31" t="s">
        <v>18</v>
      </c>
      <c r="F1392" s="41">
        <v>1000</v>
      </c>
      <c r="G1392" s="19">
        <f t="shared" si="21"/>
        <v>-7145675</v>
      </c>
      <c r="H1392" s="31" t="s">
        <v>795</v>
      </c>
      <c r="I1392" s="26" t="s">
        <v>839</v>
      </c>
      <c r="J1392" s="26" t="s">
        <v>3033</v>
      </c>
      <c r="K1392" s="26" t="s">
        <v>377</v>
      </c>
      <c r="M1392" s="26">
        <v>1382</v>
      </c>
    </row>
    <row r="1393" spans="1:13" x14ac:dyDescent="0.3">
      <c r="A1393" s="34">
        <v>42514</v>
      </c>
      <c r="B1393" s="26" t="s">
        <v>584</v>
      </c>
      <c r="C1393" s="28" t="s">
        <v>12</v>
      </c>
      <c r="D1393" s="36" t="s">
        <v>20</v>
      </c>
      <c r="F1393" s="41">
        <v>1000</v>
      </c>
      <c r="G1393" s="19">
        <f t="shared" si="21"/>
        <v>-7146675</v>
      </c>
      <c r="H1393" s="26" t="s">
        <v>933</v>
      </c>
      <c r="I1393" s="26" t="s">
        <v>531</v>
      </c>
      <c r="J1393" s="26" t="s">
        <v>1099</v>
      </c>
      <c r="K1393" s="26" t="s">
        <v>377</v>
      </c>
      <c r="M1393" s="31">
        <v>1383</v>
      </c>
    </row>
    <row r="1394" spans="1:13" x14ac:dyDescent="0.3">
      <c r="A1394" s="34">
        <v>42514</v>
      </c>
      <c r="B1394" s="26" t="s">
        <v>967</v>
      </c>
      <c r="C1394" s="28" t="s">
        <v>12</v>
      </c>
      <c r="D1394" s="36" t="s">
        <v>20</v>
      </c>
      <c r="F1394" s="41">
        <v>1000</v>
      </c>
      <c r="G1394" s="19">
        <f t="shared" si="21"/>
        <v>-7147675</v>
      </c>
      <c r="H1394" s="26" t="s">
        <v>933</v>
      </c>
      <c r="I1394" s="26" t="s">
        <v>531</v>
      </c>
      <c r="J1394" s="26" t="s">
        <v>1099</v>
      </c>
      <c r="K1394" s="26" t="s">
        <v>377</v>
      </c>
      <c r="M1394" s="31">
        <v>1384</v>
      </c>
    </row>
    <row r="1395" spans="1:13" ht="13.9" x14ac:dyDescent="0.25">
      <c r="A1395" s="34">
        <v>42514</v>
      </c>
      <c r="B1395" s="26" t="s">
        <v>1008</v>
      </c>
      <c r="C1395" s="31" t="s">
        <v>24</v>
      </c>
      <c r="D1395" s="31" t="s">
        <v>10</v>
      </c>
      <c r="E1395" s="19"/>
      <c r="F1395" s="41">
        <v>80000</v>
      </c>
      <c r="G1395" s="19">
        <f t="shared" si="21"/>
        <v>-7227675</v>
      </c>
      <c r="H1395" s="36" t="s">
        <v>26</v>
      </c>
      <c r="I1395" s="36" t="s">
        <v>836</v>
      </c>
      <c r="J1395" s="26" t="s">
        <v>3033</v>
      </c>
      <c r="K1395" s="17" t="s">
        <v>377</v>
      </c>
      <c r="M1395" s="26">
        <v>1385</v>
      </c>
    </row>
    <row r="1396" spans="1:13" s="27" customFormat="1" ht="13.9" x14ac:dyDescent="0.25">
      <c r="A1396" s="34">
        <v>42514</v>
      </c>
      <c r="B1396" s="27" t="s">
        <v>1009</v>
      </c>
      <c r="C1396" s="28" t="s">
        <v>12</v>
      </c>
      <c r="D1396" s="36" t="s">
        <v>13</v>
      </c>
      <c r="E1396" s="41"/>
      <c r="F1396" s="41">
        <v>5500</v>
      </c>
      <c r="G1396" s="19">
        <f t="shared" si="21"/>
        <v>-7233175</v>
      </c>
      <c r="H1396" s="27" t="s">
        <v>14</v>
      </c>
      <c r="I1396" s="36" t="s">
        <v>1010</v>
      </c>
      <c r="J1396" s="26" t="s">
        <v>3033</v>
      </c>
      <c r="K1396" s="17" t="s">
        <v>377</v>
      </c>
      <c r="M1396" s="26">
        <v>1386</v>
      </c>
    </row>
    <row r="1397" spans="1:13" s="27" customFormat="1" ht="13.9" x14ac:dyDescent="0.25">
      <c r="A1397" s="34">
        <v>42514</v>
      </c>
      <c r="B1397" s="27" t="s">
        <v>1011</v>
      </c>
      <c r="C1397" s="28" t="s">
        <v>3032</v>
      </c>
      <c r="D1397" s="31" t="s">
        <v>10</v>
      </c>
      <c r="E1397" s="41"/>
      <c r="F1397" s="41">
        <v>12000</v>
      </c>
      <c r="G1397" s="19">
        <f t="shared" si="21"/>
        <v>-7245175</v>
      </c>
      <c r="H1397" s="27" t="s">
        <v>14</v>
      </c>
      <c r="I1397" s="36" t="s">
        <v>229</v>
      </c>
      <c r="J1397" s="26" t="s">
        <v>3033</v>
      </c>
      <c r="K1397" s="17" t="s">
        <v>377</v>
      </c>
      <c r="M1397" s="26">
        <v>1387</v>
      </c>
    </row>
    <row r="1398" spans="1:13" ht="15.75" customHeight="1" x14ac:dyDescent="0.3">
      <c r="A1398" s="34">
        <v>42514</v>
      </c>
      <c r="B1398" s="26" t="s">
        <v>1012</v>
      </c>
      <c r="C1398" s="28" t="s">
        <v>12</v>
      </c>
      <c r="D1398" s="36" t="s">
        <v>20</v>
      </c>
      <c r="F1398" s="41">
        <v>1000</v>
      </c>
      <c r="G1398" s="19">
        <f t="shared" si="21"/>
        <v>-7246175</v>
      </c>
      <c r="H1398" s="17" t="s">
        <v>3054</v>
      </c>
      <c r="I1398" s="26" t="s">
        <v>531</v>
      </c>
      <c r="J1398" s="26" t="s">
        <v>1099</v>
      </c>
      <c r="K1398" s="17" t="s">
        <v>377</v>
      </c>
      <c r="M1398" s="26">
        <v>1388</v>
      </c>
    </row>
    <row r="1399" spans="1:13" ht="15.75" customHeight="1" x14ac:dyDescent="0.3">
      <c r="A1399" s="34">
        <v>42514</v>
      </c>
      <c r="B1399" s="26" t="s">
        <v>1013</v>
      </c>
      <c r="C1399" s="28" t="s">
        <v>12</v>
      </c>
      <c r="D1399" s="36" t="s">
        <v>20</v>
      </c>
      <c r="F1399" s="41">
        <v>1000</v>
      </c>
      <c r="G1399" s="19">
        <f t="shared" si="21"/>
        <v>-7247175</v>
      </c>
      <c r="H1399" s="17" t="s">
        <v>3054</v>
      </c>
      <c r="I1399" s="26" t="s">
        <v>531</v>
      </c>
      <c r="J1399" s="26" t="s">
        <v>1099</v>
      </c>
      <c r="K1399" s="17" t="s">
        <v>377</v>
      </c>
      <c r="M1399" s="26">
        <v>1389</v>
      </c>
    </row>
    <row r="1400" spans="1:13" ht="15.75" customHeight="1" x14ac:dyDescent="0.3">
      <c r="A1400" s="34">
        <v>42514</v>
      </c>
      <c r="B1400" s="26" t="s">
        <v>1014</v>
      </c>
      <c r="C1400" s="28" t="s">
        <v>12</v>
      </c>
      <c r="D1400" s="36" t="s">
        <v>20</v>
      </c>
      <c r="F1400" s="41">
        <v>1000</v>
      </c>
      <c r="G1400" s="19">
        <f t="shared" si="21"/>
        <v>-7248175</v>
      </c>
      <c r="H1400" s="17" t="s">
        <v>3054</v>
      </c>
      <c r="I1400" s="26" t="s">
        <v>531</v>
      </c>
      <c r="J1400" s="26" t="s">
        <v>1099</v>
      </c>
      <c r="K1400" s="17" t="s">
        <v>377</v>
      </c>
      <c r="M1400" s="26">
        <v>1390</v>
      </c>
    </row>
    <row r="1401" spans="1:13" ht="15.75" customHeight="1" x14ac:dyDescent="0.3">
      <c r="A1401" s="34">
        <v>42514</v>
      </c>
      <c r="B1401" s="26" t="s">
        <v>1015</v>
      </c>
      <c r="C1401" s="28" t="s">
        <v>12</v>
      </c>
      <c r="D1401" s="36" t="s">
        <v>20</v>
      </c>
      <c r="F1401" s="41">
        <v>1000</v>
      </c>
      <c r="G1401" s="19">
        <f t="shared" si="21"/>
        <v>-7249175</v>
      </c>
      <c r="H1401" s="17" t="s">
        <v>3054</v>
      </c>
      <c r="I1401" s="26" t="s">
        <v>531</v>
      </c>
      <c r="J1401" s="26" t="s">
        <v>1099</v>
      </c>
      <c r="K1401" s="17" t="s">
        <v>377</v>
      </c>
      <c r="M1401" s="31">
        <v>1391</v>
      </c>
    </row>
    <row r="1402" spans="1:13" ht="15.75" customHeight="1" x14ac:dyDescent="0.3">
      <c r="A1402" s="34">
        <v>42514</v>
      </c>
      <c r="B1402" s="26" t="s">
        <v>1016</v>
      </c>
      <c r="C1402" s="28" t="s">
        <v>12</v>
      </c>
      <c r="D1402" s="36" t="s">
        <v>20</v>
      </c>
      <c r="F1402" s="41">
        <v>1000</v>
      </c>
      <c r="G1402" s="19">
        <f t="shared" si="21"/>
        <v>-7250175</v>
      </c>
      <c r="H1402" s="17" t="s">
        <v>3054</v>
      </c>
      <c r="I1402" s="26" t="s">
        <v>531</v>
      </c>
      <c r="J1402" s="26" t="s">
        <v>1099</v>
      </c>
      <c r="K1402" s="17" t="s">
        <v>377</v>
      </c>
      <c r="M1402" s="31">
        <v>1392</v>
      </c>
    </row>
    <row r="1403" spans="1:13" ht="15.75" customHeight="1" x14ac:dyDescent="0.3">
      <c r="A1403" s="34">
        <v>42514</v>
      </c>
      <c r="B1403" s="26" t="s">
        <v>1017</v>
      </c>
      <c r="C1403" s="28" t="s">
        <v>12</v>
      </c>
      <c r="D1403" s="36" t="s">
        <v>20</v>
      </c>
      <c r="F1403" s="41">
        <v>1000</v>
      </c>
      <c r="G1403" s="19">
        <f t="shared" si="21"/>
        <v>-7251175</v>
      </c>
      <c r="H1403" s="17" t="s">
        <v>3054</v>
      </c>
      <c r="I1403" s="26" t="s">
        <v>531</v>
      </c>
      <c r="J1403" s="26" t="s">
        <v>1099</v>
      </c>
      <c r="K1403" s="17" t="s">
        <v>377</v>
      </c>
      <c r="M1403" s="26">
        <v>1393</v>
      </c>
    </row>
    <row r="1404" spans="1:13" ht="15.75" customHeight="1" x14ac:dyDescent="0.3">
      <c r="A1404" s="34">
        <v>42514</v>
      </c>
      <c r="B1404" s="26" t="s">
        <v>329</v>
      </c>
      <c r="C1404" s="31" t="s">
        <v>17</v>
      </c>
      <c r="D1404" s="36" t="s">
        <v>20</v>
      </c>
      <c r="F1404" s="41">
        <v>5000</v>
      </c>
      <c r="G1404" s="19">
        <f t="shared" si="21"/>
        <v>-7256175</v>
      </c>
      <c r="H1404" s="17" t="s">
        <v>3054</v>
      </c>
      <c r="I1404" s="26" t="s">
        <v>531</v>
      </c>
      <c r="J1404" s="26" t="s">
        <v>1099</v>
      </c>
      <c r="K1404" s="17" t="s">
        <v>377</v>
      </c>
      <c r="M1404" s="26">
        <v>1394</v>
      </c>
    </row>
    <row r="1405" spans="1:13" ht="15.75" customHeight="1" x14ac:dyDescent="0.3">
      <c r="A1405" s="34">
        <v>42514</v>
      </c>
      <c r="B1405" s="26" t="s">
        <v>1018</v>
      </c>
      <c r="C1405" s="28" t="s">
        <v>12</v>
      </c>
      <c r="D1405" s="36" t="s">
        <v>20</v>
      </c>
      <c r="F1405" s="41">
        <v>1000</v>
      </c>
      <c r="G1405" s="19">
        <f t="shared" si="21"/>
        <v>-7257175</v>
      </c>
      <c r="H1405" s="17" t="s">
        <v>3054</v>
      </c>
      <c r="I1405" s="26" t="s">
        <v>531</v>
      </c>
      <c r="J1405" s="26" t="s">
        <v>1099</v>
      </c>
      <c r="K1405" s="17" t="s">
        <v>377</v>
      </c>
      <c r="M1405" s="26">
        <v>1395</v>
      </c>
    </row>
    <row r="1406" spans="1:13" ht="15.75" customHeight="1" x14ac:dyDescent="0.3">
      <c r="A1406" s="34">
        <v>42514</v>
      </c>
      <c r="B1406" s="26" t="s">
        <v>317</v>
      </c>
      <c r="C1406" s="26" t="s">
        <v>22</v>
      </c>
      <c r="D1406" s="36" t="s">
        <v>20</v>
      </c>
      <c r="F1406" s="41">
        <v>2000</v>
      </c>
      <c r="G1406" s="19">
        <f t="shared" si="21"/>
        <v>-7259175</v>
      </c>
      <c r="H1406" s="17" t="s">
        <v>3054</v>
      </c>
      <c r="I1406" s="26" t="s">
        <v>531</v>
      </c>
      <c r="J1406" s="26" t="s">
        <v>1099</v>
      </c>
      <c r="K1406" s="17" t="s">
        <v>377</v>
      </c>
      <c r="M1406" s="26">
        <v>1396</v>
      </c>
    </row>
    <row r="1407" spans="1:13" ht="15.75" customHeight="1" x14ac:dyDescent="0.3">
      <c r="A1407" s="34">
        <v>42514</v>
      </c>
      <c r="B1407" s="26" t="s">
        <v>1019</v>
      </c>
      <c r="C1407" s="28" t="s">
        <v>12</v>
      </c>
      <c r="D1407" s="36" t="s">
        <v>20</v>
      </c>
      <c r="F1407" s="41">
        <v>1000</v>
      </c>
      <c r="G1407" s="19">
        <f t="shared" si="21"/>
        <v>-7260175</v>
      </c>
      <c r="H1407" s="17" t="s">
        <v>3054</v>
      </c>
      <c r="I1407" s="26" t="s">
        <v>531</v>
      </c>
      <c r="J1407" s="26" t="s">
        <v>1099</v>
      </c>
      <c r="K1407" s="17" t="s">
        <v>377</v>
      </c>
      <c r="M1407" s="26">
        <v>1397</v>
      </c>
    </row>
    <row r="1408" spans="1:13" ht="15.75" customHeight="1" x14ac:dyDescent="0.3">
      <c r="A1408" s="34">
        <v>42515</v>
      </c>
      <c r="B1408" s="26" t="s">
        <v>2574</v>
      </c>
      <c r="C1408" s="28" t="s">
        <v>12</v>
      </c>
      <c r="D1408" s="36" t="s">
        <v>20</v>
      </c>
      <c r="F1408" s="41">
        <v>8000</v>
      </c>
      <c r="G1408" s="19">
        <f t="shared" si="21"/>
        <v>-7268175</v>
      </c>
      <c r="H1408" s="17" t="s">
        <v>3054</v>
      </c>
      <c r="I1408" s="26" t="s">
        <v>531</v>
      </c>
      <c r="J1408" s="26" t="s">
        <v>1099</v>
      </c>
      <c r="K1408" s="17" t="s">
        <v>377</v>
      </c>
      <c r="M1408" s="26">
        <v>1398</v>
      </c>
    </row>
    <row r="1409" spans="1:13" x14ac:dyDescent="0.3">
      <c r="A1409" s="34">
        <v>42515</v>
      </c>
      <c r="B1409" s="26" t="s">
        <v>329</v>
      </c>
      <c r="C1409" s="31" t="s">
        <v>17</v>
      </c>
      <c r="D1409" s="36" t="s">
        <v>20</v>
      </c>
      <c r="F1409" s="41">
        <v>5000</v>
      </c>
      <c r="G1409" s="19">
        <f t="shared" si="21"/>
        <v>-7273175</v>
      </c>
      <c r="H1409" s="17" t="s">
        <v>3054</v>
      </c>
      <c r="I1409" s="26" t="s">
        <v>531</v>
      </c>
      <c r="J1409" s="26" t="s">
        <v>1099</v>
      </c>
      <c r="K1409" s="17" t="s">
        <v>377</v>
      </c>
      <c r="M1409" s="31">
        <v>1399</v>
      </c>
    </row>
    <row r="1410" spans="1:13" x14ac:dyDescent="0.3">
      <c r="A1410" s="34">
        <v>42515</v>
      </c>
      <c r="B1410" s="26" t="s">
        <v>995</v>
      </c>
      <c r="C1410" s="36" t="s">
        <v>1153</v>
      </c>
      <c r="D1410" s="36" t="s">
        <v>20</v>
      </c>
      <c r="F1410" s="41">
        <v>8000</v>
      </c>
      <c r="G1410" s="19">
        <f t="shared" si="21"/>
        <v>-7281175</v>
      </c>
      <c r="H1410" s="17" t="s">
        <v>3054</v>
      </c>
      <c r="I1410" s="26" t="s">
        <v>531</v>
      </c>
      <c r="J1410" s="26" t="s">
        <v>1099</v>
      </c>
      <c r="K1410" s="17" t="s">
        <v>377</v>
      </c>
      <c r="M1410" s="31">
        <v>1400</v>
      </c>
    </row>
    <row r="1411" spans="1:13" x14ac:dyDescent="0.3">
      <c r="A1411" s="34">
        <v>42515</v>
      </c>
      <c r="B1411" s="26" t="s">
        <v>2575</v>
      </c>
      <c r="C1411" s="28" t="s">
        <v>12</v>
      </c>
      <c r="D1411" s="36" t="s">
        <v>20</v>
      </c>
      <c r="F1411" s="41">
        <v>1000</v>
      </c>
      <c r="G1411" s="19">
        <f t="shared" si="21"/>
        <v>-7282175</v>
      </c>
      <c r="H1411" s="17" t="s">
        <v>3054</v>
      </c>
      <c r="I1411" s="26" t="s">
        <v>531</v>
      </c>
      <c r="J1411" s="26" t="s">
        <v>1099</v>
      </c>
      <c r="K1411" s="17" t="s">
        <v>377</v>
      </c>
      <c r="M1411" s="26">
        <v>1401</v>
      </c>
    </row>
    <row r="1412" spans="1:13" x14ac:dyDescent="0.3">
      <c r="A1412" s="34">
        <v>42515</v>
      </c>
      <c r="B1412" s="26" t="s">
        <v>1020</v>
      </c>
      <c r="C1412" s="28" t="s">
        <v>12</v>
      </c>
      <c r="D1412" s="36" t="s">
        <v>20</v>
      </c>
      <c r="F1412" s="41">
        <v>1000</v>
      </c>
      <c r="G1412" s="19">
        <f t="shared" si="21"/>
        <v>-7283175</v>
      </c>
      <c r="H1412" s="17" t="s">
        <v>3054</v>
      </c>
      <c r="I1412" s="26" t="s">
        <v>531</v>
      </c>
      <c r="J1412" s="26" t="s">
        <v>1099</v>
      </c>
      <c r="K1412" s="17" t="s">
        <v>377</v>
      </c>
      <c r="M1412" s="26">
        <v>1402</v>
      </c>
    </row>
    <row r="1413" spans="1:13" x14ac:dyDescent="0.3">
      <c r="A1413" s="34">
        <v>42515</v>
      </c>
      <c r="B1413" s="26" t="s">
        <v>1021</v>
      </c>
      <c r="C1413" s="28" t="s">
        <v>12</v>
      </c>
      <c r="D1413" s="36" t="s">
        <v>20</v>
      </c>
      <c r="F1413" s="41">
        <v>1000</v>
      </c>
      <c r="G1413" s="19">
        <f t="shared" si="21"/>
        <v>-7284175</v>
      </c>
      <c r="H1413" s="17" t="s">
        <v>3054</v>
      </c>
      <c r="I1413" s="26" t="s">
        <v>531</v>
      </c>
      <c r="J1413" s="26" t="s">
        <v>1099</v>
      </c>
      <c r="K1413" s="17" t="s">
        <v>377</v>
      </c>
      <c r="M1413" s="26">
        <v>1403</v>
      </c>
    </row>
    <row r="1414" spans="1:13" x14ac:dyDescent="0.3">
      <c r="A1414" s="34">
        <v>42515</v>
      </c>
      <c r="B1414" s="26" t="s">
        <v>1022</v>
      </c>
      <c r="C1414" s="28" t="s">
        <v>12</v>
      </c>
      <c r="D1414" s="36" t="s">
        <v>20</v>
      </c>
      <c r="F1414" s="41">
        <v>1000</v>
      </c>
      <c r="G1414" s="19">
        <f t="shared" si="21"/>
        <v>-7285175</v>
      </c>
      <c r="H1414" s="17" t="s">
        <v>3054</v>
      </c>
      <c r="I1414" s="26" t="s">
        <v>531</v>
      </c>
      <c r="J1414" s="26" t="s">
        <v>1099</v>
      </c>
      <c r="K1414" s="17" t="s">
        <v>377</v>
      </c>
      <c r="M1414" s="26">
        <v>1404</v>
      </c>
    </row>
    <row r="1415" spans="1:13" x14ac:dyDescent="0.3">
      <c r="A1415" s="34">
        <v>42515</v>
      </c>
      <c r="B1415" s="26" t="s">
        <v>1023</v>
      </c>
      <c r="C1415" s="28" t="s">
        <v>12</v>
      </c>
      <c r="D1415" s="36" t="s">
        <v>20</v>
      </c>
      <c r="F1415" s="41">
        <v>1000</v>
      </c>
      <c r="G1415" s="19">
        <f t="shared" si="21"/>
        <v>-7286175</v>
      </c>
      <c r="H1415" s="17" t="s">
        <v>3054</v>
      </c>
      <c r="I1415" s="26" t="s">
        <v>531</v>
      </c>
      <c r="J1415" s="26" t="s">
        <v>1099</v>
      </c>
      <c r="K1415" s="17" t="s">
        <v>377</v>
      </c>
      <c r="M1415" s="26">
        <v>1405</v>
      </c>
    </row>
    <row r="1416" spans="1:13" x14ac:dyDescent="0.3">
      <c r="A1416" s="34">
        <v>42515</v>
      </c>
      <c r="B1416" s="26" t="s">
        <v>1024</v>
      </c>
      <c r="C1416" s="28" t="s">
        <v>12</v>
      </c>
      <c r="D1416" s="36" t="s">
        <v>20</v>
      </c>
      <c r="F1416" s="41">
        <v>1000</v>
      </c>
      <c r="G1416" s="19">
        <f t="shared" si="21"/>
        <v>-7287175</v>
      </c>
      <c r="H1416" s="17" t="s">
        <v>3054</v>
      </c>
      <c r="I1416" s="26" t="s">
        <v>531</v>
      </c>
      <c r="J1416" s="26" t="s">
        <v>1099</v>
      </c>
      <c r="K1416" s="17" t="s">
        <v>377</v>
      </c>
      <c r="M1416" s="26">
        <v>1406</v>
      </c>
    </row>
    <row r="1417" spans="1:13" x14ac:dyDescent="0.3">
      <c r="A1417" s="34">
        <v>42515</v>
      </c>
      <c r="B1417" s="26" t="s">
        <v>1025</v>
      </c>
      <c r="C1417" s="28" t="s">
        <v>12</v>
      </c>
      <c r="D1417" s="36" t="s">
        <v>20</v>
      </c>
      <c r="F1417" s="41">
        <v>1000</v>
      </c>
      <c r="G1417" s="19">
        <f t="shared" si="21"/>
        <v>-7288175</v>
      </c>
      <c r="H1417" s="17" t="s">
        <v>3054</v>
      </c>
      <c r="I1417" s="26" t="s">
        <v>531</v>
      </c>
      <c r="J1417" s="26" t="s">
        <v>1099</v>
      </c>
      <c r="K1417" s="17" t="s">
        <v>377</v>
      </c>
      <c r="M1417" s="31">
        <v>1407</v>
      </c>
    </row>
    <row r="1418" spans="1:13" x14ac:dyDescent="0.3">
      <c r="A1418" s="34">
        <v>42515</v>
      </c>
      <c r="B1418" s="26" t="s">
        <v>39</v>
      </c>
      <c r="C1418" s="31" t="s">
        <v>17</v>
      </c>
      <c r="D1418" s="36" t="s">
        <v>20</v>
      </c>
      <c r="F1418" s="41">
        <v>45000</v>
      </c>
      <c r="G1418" s="19">
        <f t="shared" si="21"/>
        <v>-7333175</v>
      </c>
      <c r="H1418" s="17" t="s">
        <v>3054</v>
      </c>
      <c r="I1418" s="26" t="s">
        <v>531</v>
      </c>
      <c r="J1418" s="26" t="s">
        <v>1099</v>
      </c>
      <c r="K1418" s="17" t="s">
        <v>377</v>
      </c>
      <c r="M1418" s="31">
        <v>1408</v>
      </c>
    </row>
    <row r="1419" spans="1:13" x14ac:dyDescent="0.3">
      <c r="A1419" s="34">
        <v>42515</v>
      </c>
      <c r="B1419" s="26" t="s">
        <v>317</v>
      </c>
      <c r="C1419" s="26" t="s">
        <v>22</v>
      </c>
      <c r="D1419" s="36" t="s">
        <v>20</v>
      </c>
      <c r="F1419" s="41">
        <v>1500</v>
      </c>
      <c r="G1419" s="19">
        <f t="shared" si="21"/>
        <v>-7334675</v>
      </c>
      <c r="H1419" s="17" t="s">
        <v>3054</v>
      </c>
      <c r="I1419" s="26" t="s">
        <v>531</v>
      </c>
      <c r="J1419" s="26" t="s">
        <v>1099</v>
      </c>
      <c r="K1419" s="17" t="s">
        <v>377</v>
      </c>
      <c r="M1419" s="26">
        <v>1409</v>
      </c>
    </row>
    <row r="1420" spans="1:13" ht="13.9" x14ac:dyDescent="0.25">
      <c r="A1420" s="34">
        <v>42515</v>
      </c>
      <c r="B1420" s="26" t="s">
        <v>15</v>
      </c>
      <c r="C1420" s="28" t="s">
        <v>16</v>
      </c>
      <c r="D1420" s="28" t="s">
        <v>10</v>
      </c>
      <c r="F1420" s="41">
        <v>5600</v>
      </c>
      <c r="G1420" s="19">
        <f t="shared" si="21"/>
        <v>-7340275</v>
      </c>
      <c r="H1420" s="26" t="s">
        <v>14</v>
      </c>
      <c r="I1420" s="26" t="s">
        <v>898</v>
      </c>
      <c r="J1420" s="26" t="s">
        <v>3033</v>
      </c>
      <c r="K1420" s="17" t="s">
        <v>377</v>
      </c>
      <c r="M1420" s="26">
        <v>1410</v>
      </c>
    </row>
    <row r="1421" spans="1:13" x14ac:dyDescent="0.3">
      <c r="A1421" s="34">
        <v>42515</v>
      </c>
      <c r="B1421" s="26" t="s">
        <v>584</v>
      </c>
      <c r="C1421" s="28" t="s">
        <v>12</v>
      </c>
      <c r="D1421" s="36" t="s">
        <v>20</v>
      </c>
      <c r="F1421" s="41">
        <v>1000</v>
      </c>
      <c r="G1421" s="19">
        <f t="shared" ref="G1421:G1484" si="22">+G1420+E1421-F1421</f>
        <v>-7341275</v>
      </c>
      <c r="H1421" s="26" t="s">
        <v>933</v>
      </c>
      <c r="I1421" s="26" t="s">
        <v>531</v>
      </c>
      <c r="J1421" s="26" t="s">
        <v>1099</v>
      </c>
      <c r="K1421" s="17" t="s">
        <v>377</v>
      </c>
      <c r="M1421" s="26">
        <v>1411</v>
      </c>
    </row>
    <row r="1422" spans="1:13" ht="13.9" x14ac:dyDescent="0.25">
      <c r="A1422" s="34">
        <v>42515</v>
      </c>
      <c r="B1422" s="26" t="s">
        <v>932</v>
      </c>
      <c r="C1422" s="26" t="s">
        <v>22</v>
      </c>
      <c r="D1422" s="36" t="s">
        <v>20</v>
      </c>
      <c r="F1422" s="41">
        <v>500</v>
      </c>
      <c r="G1422" s="19">
        <f t="shared" si="22"/>
        <v>-7341775</v>
      </c>
      <c r="H1422" s="26" t="s">
        <v>933</v>
      </c>
      <c r="I1422" s="26" t="s">
        <v>229</v>
      </c>
      <c r="J1422" s="26" t="s">
        <v>1099</v>
      </c>
      <c r="K1422" s="17" t="s">
        <v>377</v>
      </c>
      <c r="M1422" s="26">
        <v>1412</v>
      </c>
    </row>
    <row r="1423" spans="1:13" x14ac:dyDescent="0.3">
      <c r="A1423" s="34">
        <v>42515</v>
      </c>
      <c r="B1423" s="26" t="s">
        <v>1026</v>
      </c>
      <c r="C1423" s="28" t="s">
        <v>12</v>
      </c>
      <c r="D1423" s="36" t="s">
        <v>20</v>
      </c>
      <c r="F1423" s="41">
        <v>2000</v>
      </c>
      <c r="G1423" s="19">
        <f t="shared" si="22"/>
        <v>-7343775</v>
      </c>
      <c r="H1423" s="26" t="s">
        <v>933</v>
      </c>
      <c r="I1423" s="26" t="s">
        <v>531</v>
      </c>
      <c r="J1423" s="26" t="s">
        <v>1099</v>
      </c>
      <c r="K1423" s="17" t="s">
        <v>377</v>
      </c>
      <c r="M1423" s="26">
        <v>1413</v>
      </c>
    </row>
    <row r="1424" spans="1:13" x14ac:dyDescent="0.3">
      <c r="A1424" s="34">
        <v>42515</v>
      </c>
      <c r="B1424" s="26" t="s">
        <v>811</v>
      </c>
      <c r="C1424" s="26" t="s">
        <v>22</v>
      </c>
      <c r="D1424" s="31" t="s">
        <v>18</v>
      </c>
      <c r="F1424" s="41">
        <v>2000</v>
      </c>
      <c r="G1424" s="19">
        <f t="shared" si="22"/>
        <v>-7345775</v>
      </c>
      <c r="H1424" s="31" t="s">
        <v>795</v>
      </c>
      <c r="I1424" s="26" t="s">
        <v>837</v>
      </c>
      <c r="J1424" s="26" t="s">
        <v>3033</v>
      </c>
      <c r="K1424" s="17" t="s">
        <v>377</v>
      </c>
      <c r="M1424" s="26">
        <v>1414</v>
      </c>
    </row>
    <row r="1425" spans="1:13" x14ac:dyDescent="0.3">
      <c r="A1425" s="34">
        <v>42515</v>
      </c>
      <c r="B1425" s="26" t="s">
        <v>919</v>
      </c>
      <c r="C1425" s="28" t="s">
        <v>12</v>
      </c>
      <c r="D1425" s="31" t="s">
        <v>18</v>
      </c>
      <c r="F1425" s="41">
        <v>1000</v>
      </c>
      <c r="G1425" s="19">
        <f t="shared" si="22"/>
        <v>-7346775</v>
      </c>
      <c r="H1425" s="31" t="s">
        <v>795</v>
      </c>
      <c r="I1425" s="26" t="s">
        <v>839</v>
      </c>
      <c r="J1425" s="26" t="s">
        <v>3033</v>
      </c>
      <c r="K1425" s="17" t="s">
        <v>377</v>
      </c>
      <c r="M1425" s="31">
        <v>1415</v>
      </c>
    </row>
    <row r="1426" spans="1:13" x14ac:dyDescent="0.3">
      <c r="A1426" s="34">
        <v>42515</v>
      </c>
      <c r="B1426" s="26" t="s">
        <v>1005</v>
      </c>
      <c r="C1426" s="28" t="s">
        <v>12</v>
      </c>
      <c r="D1426" s="31" t="s">
        <v>18</v>
      </c>
      <c r="F1426" s="41">
        <v>1000</v>
      </c>
      <c r="G1426" s="19">
        <f t="shared" si="22"/>
        <v>-7347775</v>
      </c>
      <c r="H1426" s="31" t="s">
        <v>795</v>
      </c>
      <c r="I1426" s="26" t="s">
        <v>839</v>
      </c>
      <c r="J1426" s="26" t="s">
        <v>3033</v>
      </c>
      <c r="K1426" s="17" t="s">
        <v>377</v>
      </c>
      <c r="M1426" s="31">
        <v>1416</v>
      </c>
    </row>
    <row r="1427" spans="1:13" x14ac:dyDescent="0.3">
      <c r="A1427" s="34">
        <v>42515</v>
      </c>
      <c r="B1427" s="27" t="s">
        <v>647</v>
      </c>
      <c r="C1427" s="27" t="s">
        <v>22</v>
      </c>
      <c r="D1427" s="31" t="s">
        <v>18</v>
      </c>
      <c r="F1427" s="41">
        <v>1000</v>
      </c>
      <c r="G1427" s="19">
        <f t="shared" si="22"/>
        <v>-7348775</v>
      </c>
      <c r="H1427" s="31" t="s">
        <v>23</v>
      </c>
      <c r="I1427" s="27" t="s">
        <v>843</v>
      </c>
      <c r="J1427" s="26" t="s">
        <v>3033</v>
      </c>
      <c r="K1427" s="17" t="s">
        <v>377</v>
      </c>
      <c r="M1427" s="26">
        <v>1417</v>
      </c>
    </row>
    <row r="1428" spans="1:13" x14ac:dyDescent="0.3">
      <c r="A1428" s="34">
        <v>42515</v>
      </c>
      <c r="B1428" s="27" t="s">
        <v>1027</v>
      </c>
      <c r="C1428" s="28" t="s">
        <v>12</v>
      </c>
      <c r="D1428" s="31" t="s">
        <v>18</v>
      </c>
      <c r="F1428" s="41">
        <v>2000</v>
      </c>
      <c r="G1428" s="19">
        <f t="shared" si="22"/>
        <v>-7350775</v>
      </c>
      <c r="H1428" s="31" t="s">
        <v>23</v>
      </c>
      <c r="I1428" s="27" t="s">
        <v>872</v>
      </c>
      <c r="J1428" s="26" t="s">
        <v>3033</v>
      </c>
      <c r="K1428" s="17" t="s">
        <v>377</v>
      </c>
      <c r="M1428" s="26">
        <v>1418</v>
      </c>
    </row>
    <row r="1429" spans="1:13" ht="13.9" x14ac:dyDescent="0.25">
      <c r="A1429" s="34">
        <v>42515</v>
      </c>
      <c r="B1429" s="35" t="s">
        <v>854</v>
      </c>
      <c r="C1429" s="35" t="s">
        <v>22</v>
      </c>
      <c r="D1429" s="36" t="s">
        <v>20</v>
      </c>
      <c r="F1429" s="41">
        <v>1000</v>
      </c>
      <c r="G1429" s="19">
        <f t="shared" si="22"/>
        <v>-7351775</v>
      </c>
      <c r="H1429" s="33" t="s">
        <v>21</v>
      </c>
      <c r="I1429" s="26" t="s">
        <v>855</v>
      </c>
      <c r="J1429" s="26" t="s">
        <v>1099</v>
      </c>
      <c r="K1429" s="17" t="s">
        <v>377</v>
      </c>
      <c r="M1429" s="26">
        <v>1419</v>
      </c>
    </row>
    <row r="1430" spans="1:13" ht="13.9" x14ac:dyDescent="0.25">
      <c r="A1430" s="34">
        <v>42515</v>
      </c>
      <c r="B1430" s="35" t="s">
        <v>1001</v>
      </c>
      <c r="C1430" s="28" t="s">
        <v>12</v>
      </c>
      <c r="D1430" s="36" t="s">
        <v>20</v>
      </c>
      <c r="F1430" s="41">
        <v>2000</v>
      </c>
      <c r="G1430" s="19">
        <f t="shared" si="22"/>
        <v>-7353775</v>
      </c>
      <c r="H1430" s="33" t="s">
        <v>21</v>
      </c>
      <c r="I1430" s="26" t="s">
        <v>857</v>
      </c>
      <c r="J1430" s="26" t="s">
        <v>1099</v>
      </c>
      <c r="K1430" s="17" t="s">
        <v>377</v>
      </c>
      <c r="M1430" s="26">
        <v>1420</v>
      </c>
    </row>
    <row r="1431" spans="1:13" x14ac:dyDescent="0.3">
      <c r="A1431" s="34">
        <v>42515</v>
      </c>
      <c r="B1431" s="26" t="s">
        <v>1028</v>
      </c>
      <c r="C1431" s="28" t="s">
        <v>12</v>
      </c>
      <c r="D1431" s="31" t="s">
        <v>18</v>
      </c>
      <c r="F1431" s="41">
        <v>1000</v>
      </c>
      <c r="G1431" s="19">
        <f t="shared" si="22"/>
        <v>-7354775</v>
      </c>
      <c r="H1431" s="26" t="s">
        <v>903</v>
      </c>
      <c r="I1431" s="26" t="s">
        <v>531</v>
      </c>
      <c r="J1431" s="26" t="s">
        <v>3033</v>
      </c>
      <c r="K1431" s="17" t="s">
        <v>377</v>
      </c>
      <c r="M1431" s="26">
        <v>1421</v>
      </c>
    </row>
    <row r="1432" spans="1:13" x14ac:dyDescent="0.3">
      <c r="A1432" s="34">
        <v>42515</v>
      </c>
      <c r="B1432" s="26" t="s">
        <v>1029</v>
      </c>
      <c r="C1432" s="28" t="s">
        <v>12</v>
      </c>
      <c r="D1432" s="31" t="s">
        <v>18</v>
      </c>
      <c r="F1432" s="41">
        <v>1000</v>
      </c>
      <c r="G1432" s="19">
        <f t="shared" si="22"/>
        <v>-7355775</v>
      </c>
      <c r="H1432" s="26" t="s">
        <v>903</v>
      </c>
      <c r="I1432" s="26" t="s">
        <v>531</v>
      </c>
      <c r="J1432" s="26" t="s">
        <v>3033</v>
      </c>
      <c r="K1432" s="17" t="s">
        <v>377</v>
      </c>
      <c r="M1432" s="26">
        <v>1422</v>
      </c>
    </row>
    <row r="1433" spans="1:13" ht="15" customHeight="1" x14ac:dyDescent="0.3">
      <c r="A1433" s="34">
        <v>42515</v>
      </c>
      <c r="B1433" s="37" t="s">
        <v>1030</v>
      </c>
      <c r="C1433" s="28" t="s">
        <v>12</v>
      </c>
      <c r="D1433" s="36" t="s">
        <v>13</v>
      </c>
      <c r="F1433" s="38">
        <v>1000</v>
      </c>
      <c r="G1433" s="19">
        <f t="shared" si="22"/>
        <v>-7356775</v>
      </c>
      <c r="H1433" s="37" t="s">
        <v>267</v>
      </c>
      <c r="I1433" s="37" t="s">
        <v>531</v>
      </c>
      <c r="J1433" s="26" t="s">
        <v>3033</v>
      </c>
      <c r="K1433" s="17" t="s">
        <v>377</v>
      </c>
      <c r="M1433" s="31">
        <v>1423</v>
      </c>
    </row>
    <row r="1434" spans="1:13" ht="15" customHeight="1" x14ac:dyDescent="0.3">
      <c r="A1434" s="34">
        <v>42515</v>
      </c>
      <c r="B1434" s="37" t="s">
        <v>1031</v>
      </c>
      <c r="C1434" s="37" t="s">
        <v>22</v>
      </c>
      <c r="D1434" s="36" t="s">
        <v>13</v>
      </c>
      <c r="F1434" s="38">
        <v>2000</v>
      </c>
      <c r="G1434" s="19">
        <f t="shared" si="22"/>
        <v>-7358775</v>
      </c>
      <c r="H1434" s="37" t="s">
        <v>267</v>
      </c>
      <c r="I1434" s="37" t="s">
        <v>229</v>
      </c>
      <c r="J1434" s="26" t="s">
        <v>3033</v>
      </c>
      <c r="K1434" s="17" t="s">
        <v>377</v>
      </c>
      <c r="M1434" s="31">
        <v>1424</v>
      </c>
    </row>
    <row r="1435" spans="1:13" x14ac:dyDescent="0.3">
      <c r="A1435" s="34">
        <v>42516</v>
      </c>
      <c r="B1435" s="26" t="s">
        <v>1032</v>
      </c>
      <c r="C1435" s="28" t="s">
        <v>12</v>
      </c>
      <c r="D1435" s="31" t="s">
        <v>18</v>
      </c>
      <c r="F1435" s="41">
        <v>150</v>
      </c>
      <c r="G1435" s="19">
        <f t="shared" si="22"/>
        <v>-7358925</v>
      </c>
      <c r="H1435" s="26" t="s">
        <v>903</v>
      </c>
      <c r="I1435" s="26" t="s">
        <v>531</v>
      </c>
      <c r="J1435" s="26" t="s">
        <v>3033</v>
      </c>
      <c r="K1435" s="17" t="s">
        <v>377</v>
      </c>
      <c r="M1435" s="26">
        <v>1425</v>
      </c>
    </row>
    <row r="1436" spans="1:13" x14ac:dyDescent="0.3">
      <c r="A1436" s="34">
        <v>42516</v>
      </c>
      <c r="B1436" s="26" t="s">
        <v>1033</v>
      </c>
      <c r="C1436" s="28" t="s">
        <v>12</v>
      </c>
      <c r="D1436" s="31" t="s">
        <v>18</v>
      </c>
      <c r="F1436" s="41">
        <v>300</v>
      </c>
      <c r="G1436" s="19">
        <f t="shared" si="22"/>
        <v>-7359225</v>
      </c>
      <c r="H1436" s="26" t="s">
        <v>903</v>
      </c>
      <c r="I1436" s="26" t="s">
        <v>531</v>
      </c>
      <c r="J1436" s="26" t="s">
        <v>3033</v>
      </c>
      <c r="K1436" s="17" t="s">
        <v>377</v>
      </c>
      <c r="M1436" s="26">
        <v>1426</v>
      </c>
    </row>
    <row r="1437" spans="1:13" x14ac:dyDescent="0.3">
      <c r="A1437" s="34">
        <v>42516</v>
      </c>
      <c r="B1437" s="26" t="s">
        <v>1034</v>
      </c>
      <c r="C1437" s="28" t="s">
        <v>12</v>
      </c>
      <c r="D1437" s="31" t="s">
        <v>18</v>
      </c>
      <c r="F1437" s="41">
        <v>300</v>
      </c>
      <c r="G1437" s="19">
        <f t="shared" si="22"/>
        <v>-7359525</v>
      </c>
      <c r="H1437" s="26" t="s">
        <v>903</v>
      </c>
      <c r="I1437" s="26" t="s">
        <v>531</v>
      </c>
      <c r="J1437" s="26" t="s">
        <v>3033</v>
      </c>
      <c r="K1437" s="17" t="s">
        <v>377</v>
      </c>
      <c r="M1437" s="26">
        <v>1427</v>
      </c>
    </row>
    <row r="1438" spans="1:13" ht="13.9" x14ac:dyDescent="0.25">
      <c r="A1438" s="34">
        <v>42516</v>
      </c>
      <c r="B1438" s="35" t="s">
        <v>854</v>
      </c>
      <c r="C1438" s="35" t="s">
        <v>22</v>
      </c>
      <c r="D1438" s="36" t="s">
        <v>20</v>
      </c>
      <c r="F1438" s="41">
        <v>1000</v>
      </c>
      <c r="G1438" s="19">
        <f t="shared" si="22"/>
        <v>-7360525</v>
      </c>
      <c r="H1438" s="33" t="s">
        <v>21</v>
      </c>
      <c r="I1438" s="26" t="s">
        <v>855</v>
      </c>
      <c r="J1438" s="26" t="s">
        <v>1099</v>
      </c>
      <c r="K1438" s="17" t="s">
        <v>377</v>
      </c>
      <c r="M1438" s="26">
        <v>1428</v>
      </c>
    </row>
    <row r="1439" spans="1:13" x14ac:dyDescent="0.3">
      <c r="A1439" s="34">
        <v>42516</v>
      </c>
      <c r="B1439" s="27" t="s">
        <v>1035</v>
      </c>
      <c r="C1439" s="31" t="s">
        <v>24</v>
      </c>
      <c r="D1439" s="31" t="s">
        <v>10</v>
      </c>
      <c r="F1439" s="41">
        <v>4000</v>
      </c>
      <c r="G1439" s="19">
        <f t="shared" si="22"/>
        <v>-7364525</v>
      </c>
      <c r="H1439" s="31" t="s">
        <v>23</v>
      </c>
      <c r="I1439" s="27" t="s">
        <v>1036</v>
      </c>
      <c r="J1439" s="26" t="s">
        <v>3033</v>
      </c>
      <c r="K1439" s="17" t="s">
        <v>377</v>
      </c>
      <c r="M1439" s="26">
        <v>1429</v>
      </c>
    </row>
    <row r="1440" spans="1:13" x14ac:dyDescent="0.3">
      <c r="A1440" s="34">
        <v>42516</v>
      </c>
      <c r="B1440" s="27" t="s">
        <v>1037</v>
      </c>
      <c r="C1440" s="28" t="s">
        <v>12</v>
      </c>
      <c r="D1440" s="31" t="s">
        <v>18</v>
      </c>
      <c r="F1440" s="41">
        <v>2000</v>
      </c>
      <c r="G1440" s="19">
        <f t="shared" si="22"/>
        <v>-7366525</v>
      </c>
      <c r="H1440" s="31" t="s">
        <v>23</v>
      </c>
      <c r="I1440" s="27" t="s">
        <v>872</v>
      </c>
      <c r="J1440" s="26" t="s">
        <v>3033</v>
      </c>
      <c r="K1440" s="17" t="s">
        <v>377</v>
      </c>
      <c r="M1440" s="26">
        <v>1430</v>
      </c>
    </row>
    <row r="1441" spans="1:17" x14ac:dyDescent="0.3">
      <c r="A1441" s="34">
        <v>42516</v>
      </c>
      <c r="B1441" s="26" t="s">
        <v>647</v>
      </c>
      <c r="C1441" s="26" t="s">
        <v>22</v>
      </c>
      <c r="D1441" s="31" t="s">
        <v>18</v>
      </c>
      <c r="F1441" s="41">
        <v>1000</v>
      </c>
      <c r="G1441" s="19">
        <f t="shared" si="22"/>
        <v>-7367525</v>
      </c>
      <c r="H1441" s="31" t="s">
        <v>23</v>
      </c>
      <c r="I1441" s="27" t="s">
        <v>843</v>
      </c>
      <c r="J1441" s="26" t="s">
        <v>3033</v>
      </c>
      <c r="K1441" s="17" t="s">
        <v>377</v>
      </c>
      <c r="M1441" s="31">
        <v>1431</v>
      </c>
    </row>
    <row r="1442" spans="1:17" x14ac:dyDescent="0.3">
      <c r="A1442" s="34">
        <v>42516</v>
      </c>
      <c r="B1442" s="26" t="s">
        <v>811</v>
      </c>
      <c r="C1442" s="26" t="s">
        <v>22</v>
      </c>
      <c r="D1442" s="31" t="s">
        <v>18</v>
      </c>
      <c r="F1442" s="41">
        <v>2000</v>
      </c>
      <c r="G1442" s="19">
        <f t="shared" si="22"/>
        <v>-7369525</v>
      </c>
      <c r="H1442" s="31" t="s">
        <v>795</v>
      </c>
      <c r="I1442" s="26" t="s">
        <v>837</v>
      </c>
      <c r="J1442" s="26" t="s">
        <v>3033</v>
      </c>
      <c r="K1442" s="17" t="s">
        <v>377</v>
      </c>
      <c r="M1442" s="31">
        <v>1432</v>
      </c>
    </row>
    <row r="1443" spans="1:17" x14ac:dyDescent="0.3">
      <c r="A1443" s="34">
        <v>42516</v>
      </c>
      <c r="B1443" s="26" t="s">
        <v>815</v>
      </c>
      <c r="C1443" s="28" t="s">
        <v>12</v>
      </c>
      <c r="D1443" s="31" t="s">
        <v>18</v>
      </c>
      <c r="F1443" s="41">
        <v>1000</v>
      </c>
      <c r="G1443" s="19">
        <f t="shared" si="22"/>
        <v>-7370525</v>
      </c>
      <c r="H1443" s="31" t="s">
        <v>795</v>
      </c>
      <c r="I1443" s="26" t="s">
        <v>839</v>
      </c>
      <c r="J1443" s="26" t="s">
        <v>3033</v>
      </c>
      <c r="K1443" s="17" t="s">
        <v>377</v>
      </c>
      <c r="M1443" s="26">
        <v>1433</v>
      </c>
    </row>
    <row r="1444" spans="1:17" x14ac:dyDescent="0.3">
      <c r="A1444" s="34">
        <v>42516</v>
      </c>
      <c r="B1444" s="26" t="s">
        <v>1038</v>
      </c>
      <c r="C1444" s="28" t="s">
        <v>12</v>
      </c>
      <c r="D1444" s="31" t="s">
        <v>18</v>
      </c>
      <c r="F1444" s="41">
        <v>1000</v>
      </c>
      <c r="G1444" s="19">
        <f t="shared" si="22"/>
        <v>-7371525</v>
      </c>
      <c r="H1444" s="31" t="s">
        <v>795</v>
      </c>
      <c r="I1444" s="26" t="s">
        <v>839</v>
      </c>
      <c r="J1444" s="26" t="s">
        <v>3033</v>
      </c>
      <c r="K1444" s="17" t="s">
        <v>377</v>
      </c>
      <c r="M1444" s="26">
        <v>1434</v>
      </c>
    </row>
    <row r="1445" spans="1:17" x14ac:dyDescent="0.3">
      <c r="A1445" s="34">
        <v>42516</v>
      </c>
      <c r="B1445" s="26" t="s">
        <v>1039</v>
      </c>
      <c r="C1445" s="28" t="s">
        <v>12</v>
      </c>
      <c r="D1445" s="31" t="s">
        <v>18</v>
      </c>
      <c r="F1445" s="41">
        <v>1000</v>
      </c>
      <c r="G1445" s="19">
        <f t="shared" si="22"/>
        <v>-7372525</v>
      </c>
      <c r="H1445" s="31" t="s">
        <v>795</v>
      </c>
      <c r="I1445" s="26" t="s">
        <v>839</v>
      </c>
      <c r="J1445" s="26" t="s">
        <v>3033</v>
      </c>
      <c r="K1445" s="17" t="s">
        <v>377</v>
      </c>
      <c r="M1445" s="26">
        <v>1435</v>
      </c>
    </row>
    <row r="1446" spans="1:17" x14ac:dyDescent="0.3">
      <c r="A1446" s="34">
        <v>42516</v>
      </c>
      <c r="B1446" s="26" t="s">
        <v>1040</v>
      </c>
      <c r="C1446" s="28" t="s">
        <v>12</v>
      </c>
      <c r="D1446" s="31" t="s">
        <v>18</v>
      </c>
      <c r="F1446" s="41">
        <v>1000</v>
      </c>
      <c r="G1446" s="19">
        <f t="shared" si="22"/>
        <v>-7373525</v>
      </c>
      <c r="H1446" s="31" t="s">
        <v>795</v>
      </c>
      <c r="I1446" s="26" t="s">
        <v>839</v>
      </c>
      <c r="J1446" s="26" t="s">
        <v>3033</v>
      </c>
      <c r="K1446" s="17" t="s">
        <v>377</v>
      </c>
      <c r="M1446" s="26">
        <v>1436</v>
      </c>
      <c r="Q1446" s="26" t="s">
        <v>840</v>
      </c>
    </row>
    <row r="1447" spans="1:17" x14ac:dyDescent="0.3">
      <c r="A1447" s="34">
        <v>42516</v>
      </c>
      <c r="B1447" s="26" t="s">
        <v>1041</v>
      </c>
      <c r="C1447" s="28" t="s">
        <v>12</v>
      </c>
      <c r="D1447" s="31" t="s">
        <v>18</v>
      </c>
      <c r="F1447" s="41">
        <v>1000</v>
      </c>
      <c r="G1447" s="19">
        <f t="shared" si="22"/>
        <v>-7374525</v>
      </c>
      <c r="H1447" s="31" t="s">
        <v>795</v>
      </c>
      <c r="I1447" s="26" t="s">
        <v>839</v>
      </c>
      <c r="J1447" s="26" t="s">
        <v>3033</v>
      </c>
      <c r="K1447" s="17" t="s">
        <v>377</v>
      </c>
      <c r="M1447" s="26">
        <v>1437</v>
      </c>
    </row>
    <row r="1448" spans="1:17" x14ac:dyDescent="0.3">
      <c r="A1448" s="34">
        <v>42516</v>
      </c>
      <c r="B1448" s="26" t="s">
        <v>584</v>
      </c>
      <c r="C1448" s="28" t="s">
        <v>12</v>
      </c>
      <c r="D1448" s="36" t="s">
        <v>20</v>
      </c>
      <c r="F1448" s="41">
        <v>1000</v>
      </c>
      <c r="G1448" s="19">
        <f t="shared" si="22"/>
        <v>-7375525</v>
      </c>
      <c r="H1448" s="26" t="s">
        <v>933</v>
      </c>
      <c r="I1448" s="26" t="s">
        <v>531</v>
      </c>
      <c r="J1448" s="26" t="s">
        <v>1099</v>
      </c>
      <c r="K1448" s="17" t="s">
        <v>377</v>
      </c>
      <c r="M1448" s="26">
        <v>1438</v>
      </c>
    </row>
    <row r="1449" spans="1:17" ht="13.9" x14ac:dyDescent="0.25">
      <c r="A1449" s="34">
        <v>42516</v>
      </c>
      <c r="B1449" s="26" t="s">
        <v>932</v>
      </c>
      <c r="C1449" s="26" t="s">
        <v>22</v>
      </c>
      <c r="D1449" s="36" t="s">
        <v>20</v>
      </c>
      <c r="F1449" s="41">
        <v>500</v>
      </c>
      <c r="G1449" s="19">
        <f t="shared" si="22"/>
        <v>-7376025</v>
      </c>
      <c r="H1449" s="26" t="s">
        <v>933</v>
      </c>
      <c r="I1449" s="26" t="s">
        <v>229</v>
      </c>
      <c r="J1449" s="26" t="s">
        <v>1099</v>
      </c>
      <c r="K1449" s="17" t="s">
        <v>377</v>
      </c>
      <c r="M1449" s="31">
        <v>1439</v>
      </c>
    </row>
    <row r="1450" spans="1:17" x14ac:dyDescent="0.3">
      <c r="A1450" s="34">
        <v>42516</v>
      </c>
      <c r="B1450" s="26" t="s">
        <v>967</v>
      </c>
      <c r="C1450" s="28" t="s">
        <v>12</v>
      </c>
      <c r="D1450" s="36" t="s">
        <v>20</v>
      </c>
      <c r="F1450" s="41">
        <v>1000</v>
      </c>
      <c r="G1450" s="19">
        <f t="shared" si="22"/>
        <v>-7377025</v>
      </c>
      <c r="H1450" s="26" t="s">
        <v>933</v>
      </c>
      <c r="I1450" s="26" t="s">
        <v>531</v>
      </c>
      <c r="J1450" s="26" t="s">
        <v>1099</v>
      </c>
      <c r="K1450" s="17" t="s">
        <v>377</v>
      </c>
      <c r="M1450" s="31">
        <v>1440</v>
      </c>
    </row>
    <row r="1451" spans="1:17" x14ac:dyDescent="0.3">
      <c r="A1451" s="34">
        <v>42516</v>
      </c>
      <c r="B1451" s="34" t="s">
        <v>1042</v>
      </c>
      <c r="C1451" s="27" t="s">
        <v>36</v>
      </c>
      <c r="D1451" s="28" t="s">
        <v>10</v>
      </c>
      <c r="F1451" s="41">
        <v>69300</v>
      </c>
      <c r="G1451" s="19">
        <f t="shared" si="22"/>
        <v>-7446325</v>
      </c>
      <c r="H1451" s="26" t="s">
        <v>14</v>
      </c>
      <c r="I1451" s="36" t="s">
        <v>836</v>
      </c>
      <c r="J1451" s="26" t="s">
        <v>3033</v>
      </c>
      <c r="K1451" s="17" t="s">
        <v>377</v>
      </c>
      <c r="M1451" s="26">
        <v>1441</v>
      </c>
    </row>
    <row r="1452" spans="1:17" x14ac:dyDescent="0.3">
      <c r="A1452" s="34">
        <v>42516</v>
      </c>
      <c r="B1452" s="26" t="s">
        <v>2576</v>
      </c>
      <c r="C1452" s="28" t="s">
        <v>12</v>
      </c>
      <c r="D1452" s="36" t="s">
        <v>20</v>
      </c>
      <c r="F1452" s="41">
        <v>1500</v>
      </c>
      <c r="G1452" s="19">
        <f t="shared" si="22"/>
        <v>-7447825</v>
      </c>
      <c r="H1452" s="17" t="s">
        <v>3054</v>
      </c>
      <c r="I1452" s="26" t="s">
        <v>531</v>
      </c>
      <c r="J1452" s="26" t="s">
        <v>1099</v>
      </c>
      <c r="K1452" s="17" t="s">
        <v>377</v>
      </c>
      <c r="M1452" s="26">
        <v>1442</v>
      </c>
    </row>
    <row r="1453" spans="1:17" x14ac:dyDescent="0.3">
      <c r="A1453" s="34">
        <v>42516</v>
      </c>
      <c r="B1453" s="26" t="s">
        <v>2577</v>
      </c>
      <c r="C1453" s="28" t="s">
        <v>12</v>
      </c>
      <c r="D1453" s="36" t="s">
        <v>20</v>
      </c>
      <c r="F1453" s="41">
        <v>1500</v>
      </c>
      <c r="G1453" s="19">
        <f t="shared" si="22"/>
        <v>-7449325</v>
      </c>
      <c r="H1453" s="17" t="s">
        <v>3054</v>
      </c>
      <c r="I1453" s="26" t="s">
        <v>531</v>
      </c>
      <c r="J1453" s="26" t="s">
        <v>1099</v>
      </c>
      <c r="K1453" s="17" t="s">
        <v>377</v>
      </c>
      <c r="M1453" s="26">
        <v>1443</v>
      </c>
    </row>
    <row r="1454" spans="1:17" x14ac:dyDescent="0.3">
      <c r="A1454" s="34">
        <v>42516</v>
      </c>
      <c r="B1454" s="26" t="s">
        <v>317</v>
      </c>
      <c r="C1454" s="26" t="s">
        <v>22</v>
      </c>
      <c r="D1454" s="36" t="s">
        <v>20</v>
      </c>
      <c r="F1454" s="41">
        <v>2000</v>
      </c>
      <c r="G1454" s="19">
        <f t="shared" si="22"/>
        <v>-7451325</v>
      </c>
      <c r="H1454" s="17" t="s">
        <v>3054</v>
      </c>
      <c r="I1454" s="26" t="s">
        <v>531</v>
      </c>
      <c r="J1454" s="26" t="s">
        <v>1099</v>
      </c>
      <c r="K1454" s="17" t="s">
        <v>377</v>
      </c>
      <c r="M1454" s="26">
        <v>1444</v>
      </c>
    </row>
    <row r="1455" spans="1:17" x14ac:dyDescent="0.3">
      <c r="A1455" s="34">
        <v>42516</v>
      </c>
      <c r="B1455" s="26" t="s">
        <v>1043</v>
      </c>
      <c r="C1455" s="36" t="s">
        <v>1153</v>
      </c>
      <c r="D1455" s="36" t="s">
        <v>20</v>
      </c>
      <c r="F1455" s="41">
        <v>2000</v>
      </c>
      <c r="G1455" s="19">
        <f t="shared" si="22"/>
        <v>-7453325</v>
      </c>
      <c r="H1455" s="17" t="s">
        <v>3054</v>
      </c>
      <c r="I1455" s="26" t="s">
        <v>531</v>
      </c>
      <c r="J1455" s="26" t="s">
        <v>1099</v>
      </c>
      <c r="K1455" s="17" t="s">
        <v>377</v>
      </c>
      <c r="M1455" s="26">
        <v>1445</v>
      </c>
    </row>
    <row r="1456" spans="1:17" x14ac:dyDescent="0.3">
      <c r="A1456" s="34">
        <v>42516</v>
      </c>
      <c r="B1456" s="26" t="s">
        <v>1044</v>
      </c>
      <c r="C1456" s="28" t="s">
        <v>12</v>
      </c>
      <c r="D1456" s="36" t="s">
        <v>20</v>
      </c>
      <c r="F1456" s="41">
        <v>1000</v>
      </c>
      <c r="G1456" s="19">
        <f t="shared" si="22"/>
        <v>-7454325</v>
      </c>
      <c r="H1456" s="17" t="s">
        <v>3054</v>
      </c>
      <c r="I1456" s="26" t="s">
        <v>531</v>
      </c>
      <c r="J1456" s="26" t="s">
        <v>1099</v>
      </c>
      <c r="K1456" s="17" t="s">
        <v>377</v>
      </c>
      <c r="M1456" s="26">
        <v>1446</v>
      </c>
    </row>
    <row r="1457" spans="1:13" x14ac:dyDescent="0.3">
      <c r="A1457" s="34">
        <v>42516</v>
      </c>
      <c r="B1457" s="26" t="s">
        <v>1045</v>
      </c>
      <c r="C1457" s="28" t="s">
        <v>12</v>
      </c>
      <c r="D1457" s="36" t="s">
        <v>20</v>
      </c>
      <c r="F1457" s="41">
        <v>1500</v>
      </c>
      <c r="G1457" s="19">
        <f t="shared" si="22"/>
        <v>-7455825</v>
      </c>
      <c r="H1457" s="17" t="s">
        <v>3054</v>
      </c>
      <c r="I1457" s="26" t="s">
        <v>531</v>
      </c>
      <c r="J1457" s="26" t="s">
        <v>1099</v>
      </c>
      <c r="K1457" s="17" t="s">
        <v>377</v>
      </c>
      <c r="M1457" s="31">
        <v>1447</v>
      </c>
    </row>
    <row r="1458" spans="1:13" x14ac:dyDescent="0.3">
      <c r="A1458" s="34">
        <v>42516</v>
      </c>
      <c r="B1458" s="26" t="s">
        <v>1046</v>
      </c>
      <c r="C1458" s="28" t="s">
        <v>12</v>
      </c>
      <c r="D1458" s="36" t="s">
        <v>20</v>
      </c>
      <c r="F1458" s="41">
        <v>8000</v>
      </c>
      <c r="G1458" s="19">
        <f t="shared" si="22"/>
        <v>-7463825</v>
      </c>
      <c r="H1458" s="17" t="s">
        <v>3054</v>
      </c>
      <c r="I1458" s="26" t="s">
        <v>531</v>
      </c>
      <c r="J1458" s="26" t="s">
        <v>1099</v>
      </c>
      <c r="K1458" s="17" t="s">
        <v>377</v>
      </c>
      <c r="M1458" s="31">
        <v>1448</v>
      </c>
    </row>
    <row r="1459" spans="1:13" x14ac:dyDescent="0.3">
      <c r="A1459" s="34">
        <v>42516</v>
      </c>
      <c r="B1459" s="26" t="s">
        <v>329</v>
      </c>
      <c r="C1459" s="31" t="s">
        <v>17</v>
      </c>
      <c r="D1459" s="36" t="s">
        <v>20</v>
      </c>
      <c r="F1459" s="41">
        <v>5000</v>
      </c>
      <c r="G1459" s="19">
        <f t="shared" si="22"/>
        <v>-7468825</v>
      </c>
      <c r="H1459" s="17" t="s">
        <v>3054</v>
      </c>
      <c r="I1459" s="26" t="s">
        <v>531</v>
      </c>
      <c r="J1459" s="26" t="s">
        <v>1099</v>
      </c>
      <c r="K1459" s="17" t="s">
        <v>377</v>
      </c>
      <c r="M1459" s="26">
        <v>1449</v>
      </c>
    </row>
    <row r="1460" spans="1:13" x14ac:dyDescent="0.3">
      <c r="A1460" s="34">
        <v>42516</v>
      </c>
      <c r="B1460" s="26" t="s">
        <v>1047</v>
      </c>
      <c r="C1460" s="28" t="s">
        <v>12</v>
      </c>
      <c r="D1460" s="36" t="s">
        <v>20</v>
      </c>
      <c r="F1460" s="41">
        <v>1000</v>
      </c>
      <c r="G1460" s="19">
        <f t="shared" si="22"/>
        <v>-7469825</v>
      </c>
      <c r="H1460" s="17" t="s">
        <v>3054</v>
      </c>
      <c r="I1460" s="26" t="s">
        <v>531</v>
      </c>
      <c r="J1460" s="26" t="s">
        <v>1099</v>
      </c>
      <c r="K1460" s="17" t="s">
        <v>377</v>
      </c>
      <c r="M1460" s="26">
        <v>1450</v>
      </c>
    </row>
    <row r="1461" spans="1:13" x14ac:dyDescent="0.3">
      <c r="A1461" s="34">
        <v>42516</v>
      </c>
      <c r="B1461" s="26" t="s">
        <v>1048</v>
      </c>
      <c r="C1461" s="28" t="s">
        <v>12</v>
      </c>
      <c r="D1461" s="36" t="s">
        <v>20</v>
      </c>
      <c r="F1461" s="41">
        <v>1000</v>
      </c>
      <c r="G1461" s="19">
        <f t="shared" si="22"/>
        <v>-7470825</v>
      </c>
      <c r="H1461" s="17" t="s">
        <v>3054</v>
      </c>
      <c r="I1461" s="26" t="s">
        <v>531</v>
      </c>
      <c r="J1461" s="26" t="s">
        <v>1099</v>
      </c>
      <c r="K1461" s="17" t="s">
        <v>377</v>
      </c>
      <c r="M1461" s="26">
        <v>1451</v>
      </c>
    </row>
    <row r="1462" spans="1:13" x14ac:dyDescent="0.3">
      <c r="A1462" s="34">
        <v>42517</v>
      </c>
      <c r="B1462" s="26" t="s">
        <v>1049</v>
      </c>
      <c r="C1462" s="28" t="s">
        <v>12</v>
      </c>
      <c r="D1462" s="36" t="s">
        <v>20</v>
      </c>
      <c r="F1462" s="41">
        <v>8000</v>
      </c>
      <c r="G1462" s="19">
        <f t="shared" si="22"/>
        <v>-7478825</v>
      </c>
      <c r="H1462" s="17" t="s">
        <v>3054</v>
      </c>
      <c r="I1462" s="26" t="s">
        <v>531</v>
      </c>
      <c r="J1462" s="26" t="s">
        <v>1099</v>
      </c>
      <c r="K1462" s="17" t="s">
        <v>377</v>
      </c>
      <c r="M1462" s="26">
        <v>1452</v>
      </c>
    </row>
    <row r="1463" spans="1:13" x14ac:dyDescent="0.3">
      <c r="A1463" s="34">
        <v>42517</v>
      </c>
      <c r="B1463" s="26" t="s">
        <v>1050</v>
      </c>
      <c r="C1463" s="28" t="s">
        <v>12</v>
      </c>
      <c r="D1463" s="36" t="s">
        <v>20</v>
      </c>
      <c r="F1463" s="41">
        <v>5000</v>
      </c>
      <c r="G1463" s="19">
        <f t="shared" si="22"/>
        <v>-7483825</v>
      </c>
      <c r="H1463" s="17" t="s">
        <v>3054</v>
      </c>
      <c r="I1463" s="26" t="s">
        <v>531</v>
      </c>
      <c r="J1463" s="26" t="s">
        <v>1099</v>
      </c>
      <c r="K1463" s="17" t="s">
        <v>377</v>
      </c>
      <c r="M1463" s="26">
        <v>1453</v>
      </c>
    </row>
    <row r="1464" spans="1:13" x14ac:dyDescent="0.3">
      <c r="A1464" s="34">
        <v>42517</v>
      </c>
      <c r="B1464" s="26" t="s">
        <v>317</v>
      </c>
      <c r="C1464" s="26" t="s">
        <v>22</v>
      </c>
      <c r="D1464" s="36" t="s">
        <v>20</v>
      </c>
      <c r="F1464" s="41">
        <v>2000</v>
      </c>
      <c r="G1464" s="19">
        <f t="shared" si="22"/>
        <v>-7485825</v>
      </c>
      <c r="H1464" s="17" t="s">
        <v>3054</v>
      </c>
      <c r="I1464" s="26" t="s">
        <v>531</v>
      </c>
      <c r="J1464" s="26" t="s">
        <v>1099</v>
      </c>
      <c r="K1464" s="17" t="s">
        <v>377</v>
      </c>
      <c r="M1464" s="26">
        <v>1454</v>
      </c>
    </row>
    <row r="1465" spans="1:13" x14ac:dyDescent="0.3">
      <c r="A1465" s="34">
        <v>42517</v>
      </c>
      <c r="B1465" s="26" t="s">
        <v>329</v>
      </c>
      <c r="C1465" s="31" t="s">
        <v>17</v>
      </c>
      <c r="D1465" s="36" t="s">
        <v>20</v>
      </c>
      <c r="F1465" s="41">
        <v>5000</v>
      </c>
      <c r="G1465" s="19">
        <f t="shared" si="22"/>
        <v>-7490825</v>
      </c>
      <c r="H1465" s="17" t="s">
        <v>3054</v>
      </c>
      <c r="I1465" s="26" t="s">
        <v>531</v>
      </c>
      <c r="J1465" s="26" t="s">
        <v>1099</v>
      </c>
      <c r="K1465" s="17" t="s">
        <v>377</v>
      </c>
      <c r="M1465" s="31">
        <v>1455</v>
      </c>
    </row>
    <row r="1466" spans="1:13" x14ac:dyDescent="0.3">
      <c r="A1466" s="34">
        <v>42517</v>
      </c>
      <c r="B1466" s="26" t="s">
        <v>1051</v>
      </c>
      <c r="C1466" s="28" t="s">
        <v>12</v>
      </c>
      <c r="D1466" s="36" t="s">
        <v>20</v>
      </c>
      <c r="F1466" s="41">
        <v>2000</v>
      </c>
      <c r="G1466" s="19">
        <f t="shared" si="22"/>
        <v>-7492825</v>
      </c>
      <c r="H1466" s="17" t="s">
        <v>3054</v>
      </c>
      <c r="I1466" s="26" t="s">
        <v>531</v>
      </c>
      <c r="J1466" s="26" t="s">
        <v>1099</v>
      </c>
      <c r="K1466" s="17" t="s">
        <v>377</v>
      </c>
      <c r="M1466" s="31">
        <v>1456</v>
      </c>
    </row>
    <row r="1467" spans="1:13" x14ac:dyDescent="0.3">
      <c r="A1467" s="34">
        <v>42517</v>
      </c>
      <c r="B1467" s="26" t="s">
        <v>1052</v>
      </c>
      <c r="C1467" s="28" t="s">
        <v>12</v>
      </c>
      <c r="D1467" s="36" t="s">
        <v>20</v>
      </c>
      <c r="F1467" s="41">
        <v>2000</v>
      </c>
      <c r="G1467" s="19">
        <f t="shared" si="22"/>
        <v>-7494825</v>
      </c>
      <c r="H1467" s="17" t="s">
        <v>3054</v>
      </c>
      <c r="I1467" s="26" t="s">
        <v>531</v>
      </c>
      <c r="J1467" s="26" t="s">
        <v>1099</v>
      </c>
      <c r="K1467" s="17" t="s">
        <v>377</v>
      </c>
      <c r="M1467" s="26">
        <v>1457</v>
      </c>
    </row>
    <row r="1468" spans="1:13" ht="13.9" x14ac:dyDescent="0.25">
      <c r="A1468" s="34">
        <v>42517</v>
      </c>
      <c r="B1468" s="26" t="s">
        <v>1053</v>
      </c>
      <c r="C1468" s="28" t="s">
        <v>12</v>
      </c>
      <c r="D1468" s="36" t="s">
        <v>13</v>
      </c>
      <c r="F1468" s="41">
        <v>68600</v>
      </c>
      <c r="G1468" s="19">
        <f t="shared" si="22"/>
        <v>-7563425</v>
      </c>
      <c r="H1468" s="26" t="s">
        <v>14</v>
      </c>
      <c r="I1468" s="26" t="s">
        <v>1010</v>
      </c>
      <c r="J1468" s="26" t="s">
        <v>3033</v>
      </c>
      <c r="K1468" s="17" t="s">
        <v>377</v>
      </c>
      <c r="M1468" s="26">
        <v>1458</v>
      </c>
    </row>
    <row r="1469" spans="1:13" x14ac:dyDescent="0.3">
      <c r="A1469" s="34">
        <v>42517</v>
      </c>
      <c r="B1469" s="26" t="s">
        <v>811</v>
      </c>
      <c r="C1469" s="26" t="s">
        <v>22</v>
      </c>
      <c r="D1469" s="31" t="s">
        <v>18</v>
      </c>
      <c r="F1469" s="41">
        <v>2000</v>
      </c>
      <c r="G1469" s="19">
        <f t="shared" si="22"/>
        <v>-7565425</v>
      </c>
      <c r="H1469" s="31" t="s">
        <v>795</v>
      </c>
      <c r="I1469" s="26" t="s">
        <v>837</v>
      </c>
      <c r="J1469" s="26" t="s">
        <v>3033</v>
      </c>
      <c r="K1469" s="17" t="s">
        <v>377</v>
      </c>
      <c r="M1469" s="26">
        <v>1459</v>
      </c>
    </row>
    <row r="1470" spans="1:13" x14ac:dyDescent="0.3">
      <c r="A1470" s="34">
        <v>42517</v>
      </c>
      <c r="B1470" s="26" t="s">
        <v>838</v>
      </c>
      <c r="C1470" s="28" t="s">
        <v>12</v>
      </c>
      <c r="D1470" s="31" t="s">
        <v>18</v>
      </c>
      <c r="F1470" s="41">
        <v>1000</v>
      </c>
      <c r="G1470" s="19">
        <f t="shared" si="22"/>
        <v>-7566425</v>
      </c>
      <c r="H1470" s="31" t="s">
        <v>795</v>
      </c>
      <c r="I1470" s="26" t="s">
        <v>839</v>
      </c>
      <c r="J1470" s="26" t="s">
        <v>3033</v>
      </c>
      <c r="K1470" s="17" t="s">
        <v>377</v>
      </c>
      <c r="M1470" s="26">
        <v>1460</v>
      </c>
    </row>
    <row r="1471" spans="1:13" x14ac:dyDescent="0.3">
      <c r="A1471" s="34">
        <v>42517</v>
      </c>
      <c r="B1471" s="26" t="s">
        <v>1054</v>
      </c>
      <c r="C1471" s="28" t="s">
        <v>12</v>
      </c>
      <c r="D1471" s="31" t="s">
        <v>18</v>
      </c>
      <c r="F1471" s="41">
        <v>1000</v>
      </c>
      <c r="G1471" s="19">
        <f t="shared" si="22"/>
        <v>-7567425</v>
      </c>
      <c r="H1471" s="31" t="s">
        <v>795</v>
      </c>
      <c r="I1471" s="26" t="s">
        <v>839</v>
      </c>
      <c r="J1471" s="26" t="s">
        <v>3033</v>
      </c>
      <c r="K1471" s="17" t="s">
        <v>377</v>
      </c>
      <c r="M1471" s="26">
        <v>1461</v>
      </c>
    </row>
    <row r="1472" spans="1:13" x14ac:dyDescent="0.3">
      <c r="A1472" s="34">
        <v>42517</v>
      </c>
      <c r="B1472" s="26" t="s">
        <v>1055</v>
      </c>
      <c r="C1472" s="28" t="s">
        <v>12</v>
      </c>
      <c r="D1472" s="31" t="s">
        <v>18</v>
      </c>
      <c r="F1472" s="41">
        <v>1000</v>
      </c>
      <c r="G1472" s="19">
        <f t="shared" si="22"/>
        <v>-7568425</v>
      </c>
      <c r="H1472" s="31" t="s">
        <v>795</v>
      </c>
      <c r="I1472" s="26" t="s">
        <v>839</v>
      </c>
      <c r="J1472" s="26" t="s">
        <v>3033</v>
      </c>
      <c r="K1472" s="17" t="s">
        <v>377</v>
      </c>
      <c r="M1472" s="26">
        <v>1462</v>
      </c>
    </row>
    <row r="1473" spans="1:13" x14ac:dyDescent="0.3">
      <c r="A1473" s="34">
        <v>42517</v>
      </c>
      <c r="B1473" s="26" t="s">
        <v>1005</v>
      </c>
      <c r="C1473" s="28" t="s">
        <v>12</v>
      </c>
      <c r="D1473" s="31" t="s">
        <v>18</v>
      </c>
      <c r="F1473" s="41">
        <v>1000</v>
      </c>
      <c r="G1473" s="19">
        <f t="shared" si="22"/>
        <v>-7569425</v>
      </c>
      <c r="H1473" s="31" t="s">
        <v>795</v>
      </c>
      <c r="I1473" s="26" t="s">
        <v>839</v>
      </c>
      <c r="J1473" s="26" t="s">
        <v>3033</v>
      </c>
      <c r="K1473" s="17" t="s">
        <v>377</v>
      </c>
      <c r="L1473" s="26" t="s">
        <v>840</v>
      </c>
      <c r="M1473" s="31">
        <v>1463</v>
      </c>
    </row>
    <row r="1474" spans="1:13" x14ac:dyDescent="0.3">
      <c r="A1474" s="34">
        <v>42517</v>
      </c>
      <c r="B1474" s="27" t="s">
        <v>647</v>
      </c>
      <c r="C1474" s="27" t="s">
        <v>22</v>
      </c>
      <c r="D1474" s="31" t="s">
        <v>18</v>
      </c>
      <c r="F1474" s="41">
        <v>1000</v>
      </c>
      <c r="G1474" s="19">
        <f t="shared" si="22"/>
        <v>-7570425</v>
      </c>
      <c r="H1474" s="31" t="s">
        <v>23</v>
      </c>
      <c r="I1474" s="27" t="s">
        <v>843</v>
      </c>
      <c r="J1474" s="26" t="s">
        <v>3033</v>
      </c>
      <c r="K1474" s="17" t="s">
        <v>377</v>
      </c>
      <c r="M1474" s="31">
        <v>1464</v>
      </c>
    </row>
    <row r="1475" spans="1:13" ht="13.9" x14ac:dyDescent="0.25">
      <c r="A1475" s="34">
        <v>42517</v>
      </c>
      <c r="B1475" s="35" t="s">
        <v>854</v>
      </c>
      <c r="C1475" s="35" t="s">
        <v>22</v>
      </c>
      <c r="D1475" s="36" t="s">
        <v>20</v>
      </c>
      <c r="F1475" s="41">
        <v>1000</v>
      </c>
      <c r="G1475" s="19">
        <f t="shared" si="22"/>
        <v>-7571425</v>
      </c>
      <c r="H1475" s="33" t="s">
        <v>21</v>
      </c>
      <c r="I1475" s="26" t="s">
        <v>855</v>
      </c>
      <c r="J1475" s="26" t="s">
        <v>1099</v>
      </c>
      <c r="K1475" s="17" t="s">
        <v>377</v>
      </c>
      <c r="M1475" s="26">
        <v>1465</v>
      </c>
    </row>
    <row r="1476" spans="1:13" ht="13.9" x14ac:dyDescent="0.25">
      <c r="A1476" s="34">
        <v>42517</v>
      </c>
      <c r="B1476" s="35" t="s">
        <v>1056</v>
      </c>
      <c r="C1476" s="28" t="s">
        <v>12</v>
      </c>
      <c r="D1476" s="36" t="s">
        <v>20</v>
      </c>
      <c r="F1476" s="41">
        <v>2000</v>
      </c>
      <c r="G1476" s="19">
        <f t="shared" si="22"/>
        <v>-7573425</v>
      </c>
      <c r="H1476" s="33" t="s">
        <v>21</v>
      </c>
      <c r="I1476" s="26" t="s">
        <v>857</v>
      </c>
      <c r="J1476" s="26" t="s">
        <v>1099</v>
      </c>
      <c r="K1476" s="17" t="s">
        <v>377</v>
      </c>
      <c r="M1476" s="26">
        <v>1466</v>
      </c>
    </row>
    <row r="1477" spans="1:13" x14ac:dyDescent="0.3">
      <c r="A1477" s="34">
        <v>42517</v>
      </c>
      <c r="B1477" s="26" t="s">
        <v>1057</v>
      </c>
      <c r="C1477" s="28" t="s">
        <v>12</v>
      </c>
      <c r="D1477" s="31" t="s">
        <v>18</v>
      </c>
      <c r="F1477" s="41">
        <v>300</v>
      </c>
      <c r="G1477" s="19">
        <f t="shared" si="22"/>
        <v>-7573725</v>
      </c>
      <c r="H1477" s="26" t="s">
        <v>903</v>
      </c>
      <c r="I1477" s="26" t="s">
        <v>531</v>
      </c>
      <c r="J1477" s="26" t="s">
        <v>3033</v>
      </c>
      <c r="K1477" s="17" t="s">
        <v>377</v>
      </c>
      <c r="M1477" s="26">
        <v>1467</v>
      </c>
    </row>
    <row r="1478" spans="1:13" x14ac:dyDescent="0.3">
      <c r="A1478" s="34">
        <v>42517</v>
      </c>
      <c r="B1478" s="26" t="s">
        <v>1034</v>
      </c>
      <c r="C1478" s="28" t="s">
        <v>12</v>
      </c>
      <c r="D1478" s="31" t="s">
        <v>18</v>
      </c>
      <c r="F1478" s="41">
        <v>300</v>
      </c>
      <c r="G1478" s="19">
        <f t="shared" si="22"/>
        <v>-7574025</v>
      </c>
      <c r="H1478" s="26" t="s">
        <v>903</v>
      </c>
      <c r="I1478" s="26" t="s">
        <v>531</v>
      </c>
      <c r="J1478" s="26" t="s">
        <v>3033</v>
      </c>
      <c r="K1478" s="17" t="s">
        <v>377</v>
      </c>
      <c r="M1478" s="26">
        <v>1468</v>
      </c>
    </row>
    <row r="1479" spans="1:13" x14ac:dyDescent="0.3">
      <c r="A1479" s="34">
        <v>42518</v>
      </c>
      <c r="B1479" s="26" t="s">
        <v>1058</v>
      </c>
      <c r="C1479" s="28" t="s">
        <v>12</v>
      </c>
      <c r="D1479" s="36" t="s">
        <v>20</v>
      </c>
      <c r="F1479" s="41">
        <v>2000</v>
      </c>
      <c r="G1479" s="19">
        <f t="shared" si="22"/>
        <v>-7576025</v>
      </c>
      <c r="H1479" s="26" t="s">
        <v>933</v>
      </c>
      <c r="I1479" s="26" t="s">
        <v>531</v>
      </c>
      <c r="J1479" s="26" t="s">
        <v>1099</v>
      </c>
      <c r="K1479" s="17" t="s">
        <v>377</v>
      </c>
      <c r="M1479" s="26">
        <v>1469</v>
      </c>
    </row>
    <row r="1480" spans="1:13" x14ac:dyDescent="0.3">
      <c r="A1480" s="34">
        <v>42518</v>
      </c>
      <c r="B1480" s="26" t="s">
        <v>1059</v>
      </c>
      <c r="C1480" s="28" t="s">
        <v>12</v>
      </c>
      <c r="D1480" s="36" t="s">
        <v>20</v>
      </c>
      <c r="F1480" s="41">
        <v>1000</v>
      </c>
      <c r="G1480" s="19">
        <f t="shared" si="22"/>
        <v>-7577025</v>
      </c>
      <c r="H1480" s="26" t="s">
        <v>933</v>
      </c>
      <c r="I1480" s="26" t="s">
        <v>531</v>
      </c>
      <c r="J1480" s="26" t="s">
        <v>1099</v>
      </c>
      <c r="K1480" s="17" t="s">
        <v>377</v>
      </c>
      <c r="M1480" s="26">
        <v>1470</v>
      </c>
    </row>
    <row r="1481" spans="1:13" x14ac:dyDescent="0.3">
      <c r="A1481" s="34">
        <v>42518</v>
      </c>
      <c r="B1481" s="26" t="s">
        <v>1060</v>
      </c>
      <c r="C1481" s="28" t="s">
        <v>12</v>
      </c>
      <c r="D1481" s="36" t="s">
        <v>20</v>
      </c>
      <c r="F1481" s="41">
        <v>2000</v>
      </c>
      <c r="G1481" s="19">
        <f t="shared" si="22"/>
        <v>-7579025</v>
      </c>
      <c r="H1481" s="17" t="s">
        <v>3054</v>
      </c>
      <c r="I1481" s="26" t="s">
        <v>531</v>
      </c>
      <c r="J1481" s="26" t="s">
        <v>1099</v>
      </c>
      <c r="K1481" s="17" t="s">
        <v>377</v>
      </c>
      <c r="M1481" s="31">
        <v>1471</v>
      </c>
    </row>
    <row r="1482" spans="1:13" x14ac:dyDescent="0.3">
      <c r="A1482" s="34">
        <v>42518</v>
      </c>
      <c r="B1482" s="26" t="s">
        <v>1061</v>
      </c>
      <c r="C1482" s="28" t="s">
        <v>12</v>
      </c>
      <c r="D1482" s="36" t="s">
        <v>20</v>
      </c>
      <c r="F1482" s="41">
        <v>2000</v>
      </c>
      <c r="G1482" s="19">
        <f t="shared" si="22"/>
        <v>-7581025</v>
      </c>
      <c r="H1482" s="17" t="s">
        <v>3054</v>
      </c>
      <c r="I1482" s="26" t="s">
        <v>531</v>
      </c>
      <c r="J1482" s="26" t="s">
        <v>1099</v>
      </c>
      <c r="K1482" s="17" t="s">
        <v>377</v>
      </c>
      <c r="M1482" s="31">
        <v>1472</v>
      </c>
    </row>
    <row r="1483" spans="1:13" x14ac:dyDescent="0.3">
      <c r="A1483" s="34">
        <v>42518</v>
      </c>
      <c r="B1483" s="26" t="s">
        <v>39</v>
      </c>
      <c r="C1483" s="31" t="s">
        <v>17</v>
      </c>
      <c r="D1483" s="36" t="s">
        <v>20</v>
      </c>
      <c r="F1483" s="41">
        <v>30000</v>
      </c>
      <c r="G1483" s="19">
        <f t="shared" si="22"/>
        <v>-7611025</v>
      </c>
      <c r="H1483" s="17" t="s">
        <v>3054</v>
      </c>
      <c r="I1483" s="26" t="s">
        <v>531</v>
      </c>
      <c r="J1483" s="26" t="s">
        <v>1099</v>
      </c>
      <c r="K1483" s="17" t="s">
        <v>377</v>
      </c>
      <c r="M1483" s="26">
        <v>1473</v>
      </c>
    </row>
    <row r="1484" spans="1:13" x14ac:dyDescent="0.3">
      <c r="A1484" s="34">
        <v>42518</v>
      </c>
      <c r="B1484" s="26" t="s">
        <v>1062</v>
      </c>
      <c r="C1484" s="28" t="s">
        <v>12</v>
      </c>
      <c r="D1484" s="36" t="s">
        <v>20</v>
      </c>
      <c r="F1484" s="41">
        <v>8000</v>
      </c>
      <c r="G1484" s="19">
        <f t="shared" si="22"/>
        <v>-7619025</v>
      </c>
      <c r="H1484" s="17" t="s">
        <v>3054</v>
      </c>
      <c r="I1484" s="26" t="s">
        <v>531</v>
      </c>
      <c r="J1484" s="26" t="s">
        <v>1099</v>
      </c>
      <c r="K1484" s="17" t="s">
        <v>377</v>
      </c>
      <c r="M1484" s="26">
        <v>1474</v>
      </c>
    </row>
    <row r="1485" spans="1:13" x14ac:dyDescent="0.3">
      <c r="A1485" s="34">
        <v>42518</v>
      </c>
      <c r="B1485" s="26" t="s">
        <v>1063</v>
      </c>
      <c r="C1485" s="28" t="s">
        <v>12</v>
      </c>
      <c r="D1485" s="36" t="s">
        <v>20</v>
      </c>
      <c r="F1485" s="41">
        <v>35000</v>
      </c>
      <c r="G1485" s="19">
        <f t="shared" ref="G1485:G1548" si="23">+G1484+E1485-F1485</f>
        <v>-7654025</v>
      </c>
      <c r="H1485" s="17" t="s">
        <v>3054</v>
      </c>
      <c r="I1485" s="26" t="s">
        <v>531</v>
      </c>
      <c r="J1485" s="26" t="s">
        <v>1099</v>
      </c>
      <c r="K1485" s="17" t="s">
        <v>377</v>
      </c>
      <c r="M1485" s="26">
        <v>1475</v>
      </c>
    </row>
    <row r="1486" spans="1:13" x14ac:dyDescent="0.3">
      <c r="A1486" s="34">
        <v>42518</v>
      </c>
      <c r="B1486" s="26" t="s">
        <v>317</v>
      </c>
      <c r="C1486" s="26" t="s">
        <v>22</v>
      </c>
      <c r="D1486" s="36" t="s">
        <v>20</v>
      </c>
      <c r="F1486" s="41">
        <v>2000</v>
      </c>
      <c r="G1486" s="19">
        <f t="shared" si="23"/>
        <v>-7656025</v>
      </c>
      <c r="H1486" s="17" t="s">
        <v>3054</v>
      </c>
      <c r="I1486" s="26" t="s">
        <v>531</v>
      </c>
      <c r="J1486" s="26" t="s">
        <v>1099</v>
      </c>
      <c r="K1486" s="17" t="s">
        <v>377</v>
      </c>
      <c r="M1486" s="26">
        <v>1476</v>
      </c>
    </row>
    <row r="1487" spans="1:13" x14ac:dyDescent="0.3">
      <c r="A1487" s="34">
        <v>42518</v>
      </c>
      <c r="B1487" s="26" t="s">
        <v>329</v>
      </c>
      <c r="C1487" s="31" t="s">
        <v>17</v>
      </c>
      <c r="D1487" s="36" t="s">
        <v>20</v>
      </c>
      <c r="F1487" s="41">
        <v>5000</v>
      </c>
      <c r="G1487" s="19">
        <f t="shared" si="23"/>
        <v>-7661025</v>
      </c>
      <c r="H1487" s="17" t="s">
        <v>3054</v>
      </c>
      <c r="I1487" s="26" t="s">
        <v>531</v>
      </c>
      <c r="J1487" s="26" t="s">
        <v>1099</v>
      </c>
      <c r="K1487" s="17" t="s">
        <v>377</v>
      </c>
      <c r="M1487" s="26">
        <v>1477</v>
      </c>
    </row>
    <row r="1488" spans="1:13" x14ac:dyDescent="0.3">
      <c r="A1488" s="34">
        <v>42518</v>
      </c>
      <c r="B1488" s="26" t="s">
        <v>1064</v>
      </c>
      <c r="C1488" s="28" t="s">
        <v>12</v>
      </c>
      <c r="D1488" s="36" t="s">
        <v>20</v>
      </c>
      <c r="F1488" s="41">
        <v>1500</v>
      </c>
      <c r="G1488" s="19">
        <f t="shared" si="23"/>
        <v>-7662525</v>
      </c>
      <c r="H1488" s="17" t="s">
        <v>3054</v>
      </c>
      <c r="I1488" s="26" t="s">
        <v>531</v>
      </c>
      <c r="J1488" s="26" t="s">
        <v>1099</v>
      </c>
      <c r="K1488" s="17" t="s">
        <v>377</v>
      </c>
      <c r="M1488" s="26">
        <v>1478</v>
      </c>
    </row>
    <row r="1489" spans="1:13" x14ac:dyDescent="0.3">
      <c r="A1489" s="34">
        <v>42518</v>
      </c>
      <c r="B1489" s="26" t="s">
        <v>1065</v>
      </c>
      <c r="C1489" s="28" t="s">
        <v>12</v>
      </c>
      <c r="D1489" s="36" t="s">
        <v>20</v>
      </c>
      <c r="F1489" s="41">
        <v>2000</v>
      </c>
      <c r="G1489" s="19">
        <f t="shared" si="23"/>
        <v>-7664525</v>
      </c>
      <c r="H1489" s="17" t="s">
        <v>3054</v>
      </c>
      <c r="I1489" s="26" t="s">
        <v>531</v>
      </c>
      <c r="J1489" s="26" t="s">
        <v>1099</v>
      </c>
      <c r="K1489" s="17" t="s">
        <v>377</v>
      </c>
      <c r="M1489" s="31">
        <v>1479</v>
      </c>
    </row>
    <row r="1490" spans="1:13" s="27" customFormat="1" ht="13.9" x14ac:dyDescent="0.25">
      <c r="A1490" s="34">
        <v>42520</v>
      </c>
      <c r="B1490" s="27" t="s">
        <v>494</v>
      </c>
      <c r="C1490" s="28" t="s">
        <v>12</v>
      </c>
      <c r="D1490" s="36" t="s">
        <v>13</v>
      </c>
      <c r="E1490" s="41"/>
      <c r="F1490" s="41">
        <v>2000</v>
      </c>
      <c r="G1490" s="19">
        <f t="shared" si="23"/>
        <v>-7666525</v>
      </c>
      <c r="H1490" s="27" t="s">
        <v>14</v>
      </c>
      <c r="I1490" s="36" t="s">
        <v>585</v>
      </c>
      <c r="J1490" s="26" t="s">
        <v>3033</v>
      </c>
      <c r="K1490" s="17" t="s">
        <v>377</v>
      </c>
      <c r="M1490" s="31">
        <v>1480</v>
      </c>
    </row>
    <row r="1491" spans="1:13" s="27" customFormat="1" ht="13.9" x14ac:dyDescent="0.25">
      <c r="A1491" s="34">
        <v>42520</v>
      </c>
      <c r="B1491" s="27" t="s">
        <v>1066</v>
      </c>
      <c r="C1491" s="28" t="s">
        <v>12</v>
      </c>
      <c r="D1491" s="36" t="s">
        <v>13</v>
      </c>
      <c r="E1491" s="41"/>
      <c r="F1491" s="41">
        <v>3000</v>
      </c>
      <c r="G1491" s="19">
        <f t="shared" si="23"/>
        <v>-7669525</v>
      </c>
      <c r="H1491" s="27" t="s">
        <v>14</v>
      </c>
      <c r="I1491" s="36" t="s">
        <v>585</v>
      </c>
      <c r="J1491" s="26" t="s">
        <v>3033</v>
      </c>
      <c r="K1491" s="17" t="s">
        <v>377</v>
      </c>
      <c r="M1491" s="26">
        <v>1481</v>
      </c>
    </row>
    <row r="1492" spans="1:13" x14ac:dyDescent="0.3">
      <c r="A1492" s="34">
        <v>42520</v>
      </c>
      <c r="B1492" s="26" t="s">
        <v>584</v>
      </c>
      <c r="C1492" s="28" t="s">
        <v>12</v>
      </c>
      <c r="D1492" s="36" t="s">
        <v>20</v>
      </c>
      <c r="F1492" s="41">
        <v>1000</v>
      </c>
      <c r="G1492" s="19">
        <f t="shared" si="23"/>
        <v>-7670525</v>
      </c>
      <c r="H1492" s="26" t="s">
        <v>933</v>
      </c>
      <c r="I1492" s="26" t="s">
        <v>531</v>
      </c>
      <c r="J1492" s="26" t="s">
        <v>1099</v>
      </c>
      <c r="K1492" s="17" t="s">
        <v>377</v>
      </c>
      <c r="M1492" s="26">
        <v>1482</v>
      </c>
    </row>
    <row r="1493" spans="1:13" x14ac:dyDescent="0.3">
      <c r="A1493" s="34">
        <v>42520</v>
      </c>
      <c r="B1493" s="26" t="s">
        <v>2578</v>
      </c>
      <c r="C1493" s="28" t="s">
        <v>12</v>
      </c>
      <c r="D1493" s="36" t="s">
        <v>20</v>
      </c>
      <c r="F1493" s="41">
        <v>2000</v>
      </c>
      <c r="G1493" s="19">
        <f t="shared" si="23"/>
        <v>-7672525</v>
      </c>
      <c r="H1493" s="26" t="s">
        <v>933</v>
      </c>
      <c r="I1493" s="26" t="s">
        <v>531</v>
      </c>
      <c r="J1493" s="26" t="s">
        <v>1099</v>
      </c>
      <c r="K1493" s="17" t="s">
        <v>377</v>
      </c>
      <c r="M1493" s="26">
        <v>1483</v>
      </c>
    </row>
    <row r="1494" spans="1:13" x14ac:dyDescent="0.3">
      <c r="A1494" s="34">
        <v>42520</v>
      </c>
      <c r="B1494" s="26" t="s">
        <v>1067</v>
      </c>
      <c r="C1494" s="31" t="s">
        <v>24</v>
      </c>
      <c r="D1494" s="31" t="s">
        <v>10</v>
      </c>
      <c r="F1494" s="41">
        <v>300</v>
      </c>
      <c r="G1494" s="19">
        <f t="shared" si="23"/>
        <v>-7672825</v>
      </c>
      <c r="H1494" s="26" t="s">
        <v>933</v>
      </c>
      <c r="I1494" s="26" t="s">
        <v>531</v>
      </c>
      <c r="J1494" s="26" t="s">
        <v>3033</v>
      </c>
      <c r="K1494" s="17" t="s">
        <v>377</v>
      </c>
      <c r="M1494" s="26">
        <v>1484</v>
      </c>
    </row>
    <row r="1495" spans="1:13" x14ac:dyDescent="0.3">
      <c r="A1495" s="34">
        <v>42520</v>
      </c>
      <c r="B1495" s="26" t="s">
        <v>1068</v>
      </c>
      <c r="C1495" s="28" t="s">
        <v>12</v>
      </c>
      <c r="D1495" s="36" t="s">
        <v>20</v>
      </c>
      <c r="F1495" s="41">
        <v>1000</v>
      </c>
      <c r="G1495" s="19">
        <f t="shared" si="23"/>
        <v>-7673825</v>
      </c>
      <c r="H1495" s="26" t="s">
        <v>933</v>
      </c>
      <c r="I1495" s="26" t="s">
        <v>531</v>
      </c>
      <c r="J1495" s="26" t="s">
        <v>1099</v>
      </c>
      <c r="K1495" s="17" t="s">
        <v>377</v>
      </c>
      <c r="M1495" s="26">
        <v>1485</v>
      </c>
    </row>
    <row r="1496" spans="1:13" x14ac:dyDescent="0.3">
      <c r="A1496" s="34">
        <v>42520</v>
      </c>
      <c r="B1496" s="26" t="s">
        <v>1069</v>
      </c>
      <c r="C1496" s="28" t="s">
        <v>12</v>
      </c>
      <c r="D1496" s="36" t="s">
        <v>20</v>
      </c>
      <c r="F1496" s="41">
        <v>2000</v>
      </c>
      <c r="G1496" s="19">
        <f t="shared" si="23"/>
        <v>-7675825</v>
      </c>
      <c r="H1496" s="26" t="s">
        <v>933</v>
      </c>
      <c r="I1496" s="26" t="s">
        <v>531</v>
      </c>
      <c r="J1496" s="26" t="s">
        <v>1099</v>
      </c>
      <c r="K1496" s="17" t="s">
        <v>377</v>
      </c>
      <c r="M1496" s="26">
        <v>1486</v>
      </c>
    </row>
    <row r="1497" spans="1:13" x14ac:dyDescent="0.3">
      <c r="A1497" s="34">
        <v>42520</v>
      </c>
      <c r="B1497" s="26" t="s">
        <v>815</v>
      </c>
      <c r="C1497" s="28" t="s">
        <v>12</v>
      </c>
      <c r="D1497" s="31" t="s">
        <v>18</v>
      </c>
      <c r="F1497" s="41">
        <v>1000</v>
      </c>
      <c r="G1497" s="19">
        <f t="shared" si="23"/>
        <v>-7676825</v>
      </c>
      <c r="H1497" s="31" t="s">
        <v>795</v>
      </c>
      <c r="I1497" s="26" t="s">
        <v>839</v>
      </c>
      <c r="J1497" s="26" t="s">
        <v>3033</v>
      </c>
      <c r="K1497" s="17" t="s">
        <v>377</v>
      </c>
      <c r="M1497" s="31">
        <v>1487</v>
      </c>
    </row>
    <row r="1498" spans="1:13" x14ac:dyDescent="0.3">
      <c r="A1498" s="34">
        <v>42520</v>
      </c>
      <c r="B1498" s="26" t="s">
        <v>816</v>
      </c>
      <c r="C1498" s="28" t="s">
        <v>12</v>
      </c>
      <c r="D1498" s="31" t="s">
        <v>18</v>
      </c>
      <c r="F1498" s="41">
        <v>1000</v>
      </c>
      <c r="G1498" s="19">
        <f t="shared" si="23"/>
        <v>-7677825</v>
      </c>
      <c r="H1498" s="31" t="s">
        <v>795</v>
      </c>
      <c r="I1498" s="26" t="s">
        <v>839</v>
      </c>
      <c r="J1498" s="26" t="s">
        <v>3033</v>
      </c>
      <c r="K1498" s="17" t="s">
        <v>377</v>
      </c>
      <c r="M1498" s="31">
        <v>1488</v>
      </c>
    </row>
    <row r="1499" spans="1:13" x14ac:dyDescent="0.3">
      <c r="A1499" s="34">
        <v>42520</v>
      </c>
      <c r="B1499" s="26" t="s">
        <v>794</v>
      </c>
      <c r="C1499" s="26" t="s">
        <v>22</v>
      </c>
      <c r="D1499" s="31" t="s">
        <v>18</v>
      </c>
      <c r="F1499" s="41">
        <v>2000</v>
      </c>
      <c r="G1499" s="19">
        <f t="shared" si="23"/>
        <v>-7679825</v>
      </c>
      <c r="H1499" s="31" t="s">
        <v>795</v>
      </c>
      <c r="I1499" s="26" t="s">
        <v>837</v>
      </c>
      <c r="J1499" s="26" t="s">
        <v>3033</v>
      </c>
      <c r="K1499" s="17" t="s">
        <v>377</v>
      </c>
      <c r="M1499" s="26">
        <v>1489</v>
      </c>
    </row>
    <row r="1500" spans="1:13" x14ac:dyDescent="0.3">
      <c r="A1500" s="34">
        <v>42520</v>
      </c>
      <c r="B1500" s="26" t="s">
        <v>1070</v>
      </c>
      <c r="C1500" s="28" t="s">
        <v>12</v>
      </c>
      <c r="D1500" s="31" t="s">
        <v>18</v>
      </c>
      <c r="F1500" s="41">
        <v>1000</v>
      </c>
      <c r="G1500" s="19">
        <f t="shared" si="23"/>
        <v>-7680825</v>
      </c>
      <c r="H1500" s="31" t="s">
        <v>795</v>
      </c>
      <c r="I1500" s="26" t="s">
        <v>839</v>
      </c>
      <c r="J1500" s="26" t="s">
        <v>3033</v>
      </c>
      <c r="K1500" s="17" t="s">
        <v>377</v>
      </c>
      <c r="M1500" s="26">
        <v>1490</v>
      </c>
    </row>
    <row r="1501" spans="1:13" x14ac:dyDescent="0.3">
      <c r="A1501" s="34">
        <v>42520</v>
      </c>
      <c r="B1501" s="26" t="s">
        <v>1071</v>
      </c>
      <c r="C1501" s="28" t="s">
        <v>12</v>
      </c>
      <c r="D1501" s="31" t="s">
        <v>18</v>
      </c>
      <c r="F1501" s="41">
        <v>1000</v>
      </c>
      <c r="G1501" s="19">
        <f t="shared" si="23"/>
        <v>-7681825</v>
      </c>
      <c r="H1501" s="31" t="s">
        <v>795</v>
      </c>
      <c r="I1501" s="26" t="s">
        <v>839</v>
      </c>
      <c r="J1501" s="26" t="s">
        <v>3033</v>
      </c>
      <c r="K1501" s="17" t="s">
        <v>377</v>
      </c>
      <c r="M1501" s="26">
        <v>1491</v>
      </c>
    </row>
    <row r="1502" spans="1:13" x14ac:dyDescent="0.3">
      <c r="A1502" s="34">
        <v>42520</v>
      </c>
      <c r="B1502" s="26" t="s">
        <v>1072</v>
      </c>
      <c r="C1502" s="27" t="s">
        <v>1786</v>
      </c>
      <c r="D1502" s="31" t="s">
        <v>18</v>
      </c>
      <c r="F1502" s="41">
        <v>2500</v>
      </c>
      <c r="G1502" s="19">
        <f t="shared" si="23"/>
        <v>-7684325</v>
      </c>
      <c r="H1502" s="31" t="s">
        <v>795</v>
      </c>
      <c r="I1502" s="26" t="s">
        <v>1073</v>
      </c>
      <c r="J1502" s="26" t="s">
        <v>3033</v>
      </c>
      <c r="K1502" s="17" t="s">
        <v>377</v>
      </c>
      <c r="M1502" s="26">
        <v>1492</v>
      </c>
    </row>
    <row r="1503" spans="1:13" x14ac:dyDescent="0.3">
      <c r="A1503" s="34">
        <v>42520</v>
      </c>
      <c r="B1503" s="27" t="s">
        <v>1074</v>
      </c>
      <c r="C1503" s="28" t="s">
        <v>12</v>
      </c>
      <c r="D1503" s="31" t="s">
        <v>18</v>
      </c>
      <c r="F1503" s="41">
        <v>3000</v>
      </c>
      <c r="G1503" s="19">
        <f t="shared" si="23"/>
        <v>-7687325</v>
      </c>
      <c r="H1503" s="31" t="s">
        <v>23</v>
      </c>
      <c r="I1503" s="27" t="s">
        <v>872</v>
      </c>
      <c r="J1503" s="26" t="s">
        <v>3033</v>
      </c>
      <c r="K1503" s="17" t="s">
        <v>377</v>
      </c>
      <c r="M1503" s="26">
        <v>1493</v>
      </c>
    </row>
    <row r="1504" spans="1:13" x14ac:dyDescent="0.3">
      <c r="A1504" s="34">
        <v>42520</v>
      </c>
      <c r="B1504" s="27" t="s">
        <v>647</v>
      </c>
      <c r="C1504" s="27" t="s">
        <v>22</v>
      </c>
      <c r="D1504" s="31" t="s">
        <v>18</v>
      </c>
      <c r="F1504" s="41">
        <v>1000</v>
      </c>
      <c r="G1504" s="19">
        <f t="shared" si="23"/>
        <v>-7688325</v>
      </c>
      <c r="H1504" s="31" t="s">
        <v>23</v>
      </c>
      <c r="I1504" s="27" t="s">
        <v>843</v>
      </c>
      <c r="J1504" s="26" t="s">
        <v>3033</v>
      </c>
      <c r="K1504" s="17" t="s">
        <v>377</v>
      </c>
      <c r="M1504" s="26">
        <v>1494</v>
      </c>
    </row>
    <row r="1505" spans="1:13" ht="13.9" x14ac:dyDescent="0.25">
      <c r="A1505" s="34">
        <v>42520</v>
      </c>
      <c r="B1505" s="35" t="s">
        <v>1075</v>
      </c>
      <c r="C1505" s="31" t="s">
        <v>17</v>
      </c>
      <c r="D1505" s="36" t="s">
        <v>20</v>
      </c>
      <c r="F1505" s="41">
        <v>5000</v>
      </c>
      <c r="G1505" s="19">
        <f t="shared" si="23"/>
        <v>-7693325</v>
      </c>
      <c r="H1505" s="33" t="s">
        <v>21</v>
      </c>
      <c r="I1505" s="26" t="s">
        <v>892</v>
      </c>
      <c r="J1505" s="26" t="s">
        <v>1099</v>
      </c>
      <c r="K1505" s="17" t="s">
        <v>377</v>
      </c>
      <c r="M1505" s="31">
        <v>1495</v>
      </c>
    </row>
    <row r="1506" spans="1:13" ht="13.9" x14ac:dyDescent="0.25">
      <c r="A1506" s="34">
        <v>42520</v>
      </c>
      <c r="B1506" s="35" t="s">
        <v>1076</v>
      </c>
      <c r="C1506" s="28" t="s">
        <v>12</v>
      </c>
      <c r="D1506" s="36" t="s">
        <v>20</v>
      </c>
      <c r="F1506" s="41">
        <v>11500</v>
      </c>
      <c r="G1506" s="19">
        <f t="shared" si="23"/>
        <v>-7704825</v>
      </c>
      <c r="H1506" s="33" t="s">
        <v>21</v>
      </c>
      <c r="I1506" s="26" t="s">
        <v>857</v>
      </c>
      <c r="J1506" s="26" t="s">
        <v>1099</v>
      </c>
      <c r="K1506" s="17" t="s">
        <v>377</v>
      </c>
      <c r="M1506" s="31">
        <v>1496</v>
      </c>
    </row>
    <row r="1507" spans="1:13" ht="13.9" x14ac:dyDescent="0.25">
      <c r="A1507" s="34">
        <v>42520</v>
      </c>
      <c r="B1507" s="35" t="s">
        <v>1077</v>
      </c>
      <c r="C1507" s="35" t="s">
        <v>35</v>
      </c>
      <c r="D1507" s="26" t="s">
        <v>525</v>
      </c>
      <c r="F1507" s="41">
        <v>1800</v>
      </c>
      <c r="G1507" s="19">
        <f t="shared" si="23"/>
        <v>-7706625</v>
      </c>
      <c r="H1507" s="33" t="s">
        <v>21</v>
      </c>
      <c r="I1507" s="26" t="s">
        <v>1078</v>
      </c>
      <c r="J1507" s="26" t="s">
        <v>3033</v>
      </c>
      <c r="K1507" s="17" t="s">
        <v>377</v>
      </c>
      <c r="M1507" s="26">
        <v>1497</v>
      </c>
    </row>
    <row r="1508" spans="1:13" ht="13.9" x14ac:dyDescent="0.25">
      <c r="A1508" s="34">
        <v>42520</v>
      </c>
      <c r="B1508" s="35" t="s">
        <v>854</v>
      </c>
      <c r="C1508" s="35" t="s">
        <v>22</v>
      </c>
      <c r="D1508" s="36" t="s">
        <v>20</v>
      </c>
      <c r="F1508" s="41">
        <v>2000</v>
      </c>
      <c r="G1508" s="19">
        <f t="shared" si="23"/>
        <v>-7708625</v>
      </c>
      <c r="H1508" s="33" t="s">
        <v>21</v>
      </c>
      <c r="I1508" s="26" t="s">
        <v>855</v>
      </c>
      <c r="J1508" s="26" t="s">
        <v>1099</v>
      </c>
      <c r="K1508" s="17" t="s">
        <v>377</v>
      </c>
      <c r="M1508" s="26">
        <v>1498</v>
      </c>
    </row>
    <row r="1509" spans="1:13" x14ac:dyDescent="0.3">
      <c r="A1509" s="34">
        <v>42520</v>
      </c>
      <c r="B1509" s="26" t="s">
        <v>1057</v>
      </c>
      <c r="C1509" s="28" t="s">
        <v>12</v>
      </c>
      <c r="D1509" s="31" t="s">
        <v>18</v>
      </c>
      <c r="F1509" s="41">
        <v>300</v>
      </c>
      <c r="G1509" s="19">
        <f t="shared" si="23"/>
        <v>-7708925</v>
      </c>
      <c r="H1509" s="26" t="s">
        <v>903</v>
      </c>
      <c r="I1509" s="26" t="s">
        <v>531</v>
      </c>
      <c r="J1509" s="26" t="s">
        <v>3033</v>
      </c>
      <c r="K1509" s="17" t="s">
        <v>377</v>
      </c>
      <c r="M1509" s="26">
        <v>1499</v>
      </c>
    </row>
    <row r="1510" spans="1:13" ht="15" customHeight="1" x14ac:dyDescent="0.3">
      <c r="A1510" s="34">
        <v>42520</v>
      </c>
      <c r="B1510" s="26" t="s">
        <v>1034</v>
      </c>
      <c r="C1510" s="28" t="s">
        <v>12</v>
      </c>
      <c r="D1510" s="31" t="s">
        <v>18</v>
      </c>
      <c r="F1510" s="41">
        <v>300</v>
      </c>
      <c r="G1510" s="19">
        <f t="shared" si="23"/>
        <v>-7709225</v>
      </c>
      <c r="H1510" s="26" t="s">
        <v>903</v>
      </c>
      <c r="I1510" s="26" t="s">
        <v>531</v>
      </c>
      <c r="J1510" s="26" t="s">
        <v>3033</v>
      </c>
      <c r="K1510" s="17" t="s">
        <v>377</v>
      </c>
      <c r="M1510" s="26">
        <v>1500</v>
      </c>
    </row>
    <row r="1511" spans="1:13" ht="13.9" x14ac:dyDescent="0.25">
      <c r="A1511" s="34">
        <v>42521</v>
      </c>
      <c r="B1511" s="26" t="s">
        <v>1079</v>
      </c>
      <c r="C1511" s="26" t="s">
        <v>9</v>
      </c>
      <c r="D1511" s="28" t="s">
        <v>10</v>
      </c>
      <c r="E1511" s="43"/>
      <c r="F1511" s="41">
        <f>2103+405</f>
        <v>2508</v>
      </c>
      <c r="G1511" s="19">
        <f t="shared" si="23"/>
        <v>-7711733</v>
      </c>
      <c r="H1511" s="26" t="s">
        <v>11</v>
      </c>
      <c r="I1511" s="26">
        <v>56</v>
      </c>
      <c r="J1511" s="26" t="s">
        <v>3033</v>
      </c>
      <c r="K1511" s="17" t="s">
        <v>377</v>
      </c>
      <c r="M1511" s="26">
        <v>1501</v>
      </c>
    </row>
    <row r="1512" spans="1:13" x14ac:dyDescent="0.3">
      <c r="A1512" s="34">
        <v>42521</v>
      </c>
      <c r="B1512" s="37" t="s">
        <v>885</v>
      </c>
      <c r="C1512" s="37" t="s">
        <v>22</v>
      </c>
      <c r="D1512" s="36" t="s">
        <v>13</v>
      </c>
      <c r="F1512" s="38">
        <v>5000</v>
      </c>
      <c r="G1512" s="19">
        <f t="shared" si="23"/>
        <v>-7716733</v>
      </c>
      <c r="H1512" s="37" t="s">
        <v>267</v>
      </c>
      <c r="I1512" s="26" t="s">
        <v>229</v>
      </c>
      <c r="J1512" s="26" t="s">
        <v>3033</v>
      </c>
      <c r="K1512" s="17" t="s">
        <v>377</v>
      </c>
      <c r="M1512" s="26">
        <v>1502</v>
      </c>
    </row>
    <row r="1513" spans="1:13" x14ac:dyDescent="0.3">
      <c r="A1513" s="34">
        <v>42521</v>
      </c>
      <c r="B1513" s="26" t="s">
        <v>1057</v>
      </c>
      <c r="C1513" s="28" t="s">
        <v>12</v>
      </c>
      <c r="D1513" s="31" t="s">
        <v>18</v>
      </c>
      <c r="F1513" s="41">
        <v>300</v>
      </c>
      <c r="G1513" s="19">
        <f t="shared" si="23"/>
        <v>-7717033</v>
      </c>
      <c r="H1513" s="26" t="s">
        <v>903</v>
      </c>
      <c r="I1513" s="26" t="s">
        <v>531</v>
      </c>
      <c r="J1513" s="26" t="s">
        <v>3033</v>
      </c>
      <c r="K1513" s="17" t="s">
        <v>377</v>
      </c>
      <c r="M1513" s="31">
        <v>1503</v>
      </c>
    </row>
    <row r="1514" spans="1:13" x14ac:dyDescent="0.3">
      <c r="A1514" s="34">
        <v>42521</v>
      </c>
      <c r="B1514" s="26" t="s">
        <v>930</v>
      </c>
      <c r="C1514" s="26" t="s">
        <v>22</v>
      </c>
      <c r="D1514" s="31" t="s">
        <v>18</v>
      </c>
      <c r="F1514" s="41">
        <v>1000</v>
      </c>
      <c r="G1514" s="19">
        <f t="shared" si="23"/>
        <v>-7718033</v>
      </c>
      <c r="H1514" s="26" t="s">
        <v>903</v>
      </c>
      <c r="I1514" s="26" t="s">
        <v>531</v>
      </c>
      <c r="J1514" s="26" t="s">
        <v>3033</v>
      </c>
      <c r="K1514" s="17" t="s">
        <v>377</v>
      </c>
      <c r="M1514" s="31">
        <v>1504</v>
      </c>
    </row>
    <row r="1515" spans="1:13" x14ac:dyDescent="0.3">
      <c r="A1515" s="34">
        <v>42521</v>
      </c>
      <c r="B1515" s="26" t="s">
        <v>1034</v>
      </c>
      <c r="C1515" s="28" t="s">
        <v>12</v>
      </c>
      <c r="D1515" s="31" t="s">
        <v>18</v>
      </c>
      <c r="F1515" s="41">
        <v>300</v>
      </c>
      <c r="G1515" s="19">
        <f t="shared" si="23"/>
        <v>-7718333</v>
      </c>
      <c r="H1515" s="26" t="s">
        <v>903</v>
      </c>
      <c r="I1515" s="26" t="s">
        <v>531</v>
      </c>
      <c r="J1515" s="26" t="s">
        <v>3033</v>
      </c>
      <c r="K1515" s="17" t="s">
        <v>377</v>
      </c>
      <c r="M1515" s="26">
        <v>1505</v>
      </c>
    </row>
    <row r="1516" spans="1:13" ht="13.9" x14ac:dyDescent="0.25">
      <c r="A1516" s="34">
        <v>42521</v>
      </c>
      <c r="B1516" s="35" t="s">
        <v>1075</v>
      </c>
      <c r="C1516" s="31" t="s">
        <v>17</v>
      </c>
      <c r="D1516" s="36" t="s">
        <v>20</v>
      </c>
      <c r="F1516" s="41">
        <v>5000</v>
      </c>
      <c r="G1516" s="19">
        <f t="shared" si="23"/>
        <v>-7723333</v>
      </c>
      <c r="H1516" s="33" t="s">
        <v>21</v>
      </c>
      <c r="I1516" s="26" t="s">
        <v>892</v>
      </c>
      <c r="J1516" s="26" t="s">
        <v>1099</v>
      </c>
      <c r="K1516" s="17" t="s">
        <v>377</v>
      </c>
      <c r="M1516" s="26">
        <v>1506</v>
      </c>
    </row>
    <row r="1517" spans="1:13" ht="13.9" x14ac:dyDescent="0.25">
      <c r="A1517" s="34">
        <v>42521</v>
      </c>
      <c r="B1517" s="35" t="s">
        <v>854</v>
      </c>
      <c r="C1517" s="35" t="s">
        <v>22</v>
      </c>
      <c r="D1517" s="36" t="s">
        <v>20</v>
      </c>
      <c r="F1517" s="41">
        <v>1000</v>
      </c>
      <c r="G1517" s="19">
        <f t="shared" si="23"/>
        <v>-7724333</v>
      </c>
      <c r="H1517" s="33" t="s">
        <v>21</v>
      </c>
      <c r="I1517" s="26" t="s">
        <v>855</v>
      </c>
      <c r="J1517" s="26" t="s">
        <v>1099</v>
      </c>
      <c r="K1517" s="17" t="s">
        <v>377</v>
      </c>
      <c r="M1517" s="26">
        <v>1507</v>
      </c>
    </row>
    <row r="1518" spans="1:13" ht="13.9" x14ac:dyDescent="0.25">
      <c r="A1518" s="34">
        <v>42521</v>
      </c>
      <c r="B1518" s="35" t="s">
        <v>1080</v>
      </c>
      <c r="C1518" s="35" t="s">
        <v>35</v>
      </c>
      <c r="D1518" s="26" t="s">
        <v>525</v>
      </c>
      <c r="F1518" s="41">
        <v>3150</v>
      </c>
      <c r="G1518" s="19">
        <f t="shared" si="23"/>
        <v>-7727483</v>
      </c>
      <c r="H1518" s="33" t="s">
        <v>21</v>
      </c>
      <c r="I1518" s="26" t="s">
        <v>1081</v>
      </c>
      <c r="J1518" s="26" t="s">
        <v>3033</v>
      </c>
      <c r="K1518" s="17" t="s">
        <v>377</v>
      </c>
      <c r="M1518" s="26">
        <v>1508</v>
      </c>
    </row>
    <row r="1519" spans="1:13" ht="13.9" x14ac:dyDescent="0.25">
      <c r="A1519" s="34">
        <v>42521</v>
      </c>
      <c r="B1519" s="35" t="s">
        <v>1082</v>
      </c>
      <c r="C1519" s="35" t="s">
        <v>35</v>
      </c>
      <c r="D1519" s="26" t="s">
        <v>525</v>
      </c>
      <c r="F1519" s="41">
        <v>6000</v>
      </c>
      <c r="G1519" s="19">
        <f t="shared" si="23"/>
        <v>-7733483</v>
      </c>
      <c r="H1519" s="33" t="s">
        <v>21</v>
      </c>
      <c r="I1519" s="26" t="s">
        <v>1078</v>
      </c>
      <c r="J1519" s="26" t="s">
        <v>3033</v>
      </c>
      <c r="K1519" s="17" t="s">
        <v>377</v>
      </c>
      <c r="M1519" s="26">
        <v>1509</v>
      </c>
    </row>
    <row r="1520" spans="1:13" ht="13.9" x14ac:dyDescent="0.25">
      <c r="A1520" s="34">
        <v>42521</v>
      </c>
      <c r="B1520" s="35" t="s">
        <v>1076</v>
      </c>
      <c r="C1520" s="28" t="s">
        <v>12</v>
      </c>
      <c r="D1520" s="36" t="s">
        <v>20</v>
      </c>
      <c r="F1520" s="41">
        <v>11500</v>
      </c>
      <c r="G1520" s="19">
        <f t="shared" si="23"/>
        <v>-7744983</v>
      </c>
      <c r="H1520" s="33" t="s">
        <v>21</v>
      </c>
      <c r="I1520" s="26" t="s">
        <v>857</v>
      </c>
      <c r="J1520" s="26" t="s">
        <v>1099</v>
      </c>
      <c r="K1520" s="17" t="s">
        <v>377</v>
      </c>
      <c r="M1520" s="26">
        <v>1510</v>
      </c>
    </row>
    <row r="1521" spans="1:13" x14ac:dyDescent="0.3">
      <c r="A1521" s="34">
        <v>42521</v>
      </c>
      <c r="B1521" s="27" t="s">
        <v>469</v>
      </c>
      <c r="C1521" s="27" t="s">
        <v>34</v>
      </c>
      <c r="D1521" s="31" t="s">
        <v>18</v>
      </c>
      <c r="F1521" s="41">
        <v>27000</v>
      </c>
      <c r="G1521" s="19">
        <f t="shared" si="23"/>
        <v>-7771983</v>
      </c>
      <c r="H1521" s="31" t="s">
        <v>23</v>
      </c>
      <c r="I1521" s="27" t="s">
        <v>1083</v>
      </c>
      <c r="J1521" s="26" t="s">
        <v>3033</v>
      </c>
      <c r="K1521" s="17" t="s">
        <v>377</v>
      </c>
      <c r="M1521" s="31">
        <v>1511</v>
      </c>
    </row>
    <row r="1522" spans="1:13" x14ac:dyDescent="0.3">
      <c r="A1522" s="34">
        <v>42521</v>
      </c>
      <c r="B1522" s="27" t="s">
        <v>1084</v>
      </c>
      <c r="C1522" s="28" t="s">
        <v>12</v>
      </c>
      <c r="D1522" s="31" t="s">
        <v>18</v>
      </c>
      <c r="F1522" s="41">
        <v>2000</v>
      </c>
      <c r="G1522" s="19">
        <f t="shared" si="23"/>
        <v>-7773983</v>
      </c>
      <c r="H1522" s="31" t="s">
        <v>23</v>
      </c>
      <c r="I1522" s="27" t="s">
        <v>872</v>
      </c>
      <c r="J1522" s="26" t="s">
        <v>3033</v>
      </c>
      <c r="K1522" s="17" t="s">
        <v>377</v>
      </c>
      <c r="M1522" s="31">
        <v>1512</v>
      </c>
    </row>
    <row r="1523" spans="1:13" x14ac:dyDescent="0.3">
      <c r="A1523" s="34">
        <v>42521</v>
      </c>
      <c r="B1523" s="27" t="s">
        <v>647</v>
      </c>
      <c r="C1523" s="27" t="s">
        <v>22</v>
      </c>
      <c r="D1523" s="31" t="s">
        <v>18</v>
      </c>
      <c r="F1523" s="41">
        <v>1000</v>
      </c>
      <c r="G1523" s="19">
        <f t="shared" si="23"/>
        <v>-7774983</v>
      </c>
      <c r="H1523" s="31" t="s">
        <v>23</v>
      </c>
      <c r="I1523" s="27" t="s">
        <v>843</v>
      </c>
      <c r="J1523" s="26" t="s">
        <v>3033</v>
      </c>
      <c r="K1523" s="17" t="s">
        <v>377</v>
      </c>
      <c r="M1523" s="26">
        <v>1513</v>
      </c>
    </row>
    <row r="1524" spans="1:13" x14ac:dyDescent="0.3">
      <c r="A1524" s="34">
        <v>42521</v>
      </c>
      <c r="B1524" s="26" t="s">
        <v>794</v>
      </c>
      <c r="C1524" s="26" t="s">
        <v>22</v>
      </c>
      <c r="D1524" s="31" t="s">
        <v>18</v>
      </c>
      <c r="F1524" s="41">
        <v>1000</v>
      </c>
      <c r="G1524" s="19">
        <f t="shared" si="23"/>
        <v>-7775983</v>
      </c>
      <c r="H1524" s="31" t="s">
        <v>795</v>
      </c>
      <c r="I1524" s="26" t="s">
        <v>839</v>
      </c>
      <c r="J1524" s="26" t="s">
        <v>3033</v>
      </c>
      <c r="K1524" s="17" t="s">
        <v>377</v>
      </c>
      <c r="M1524" s="26">
        <v>1514</v>
      </c>
    </row>
    <row r="1525" spans="1:13" x14ac:dyDescent="0.3">
      <c r="A1525" s="34">
        <v>42521</v>
      </c>
      <c r="B1525" s="26" t="s">
        <v>1005</v>
      </c>
      <c r="C1525" s="28" t="s">
        <v>12</v>
      </c>
      <c r="D1525" s="31" t="s">
        <v>18</v>
      </c>
      <c r="F1525" s="41">
        <v>1000</v>
      </c>
      <c r="G1525" s="19">
        <f t="shared" si="23"/>
        <v>-7776983</v>
      </c>
      <c r="H1525" s="31" t="s">
        <v>795</v>
      </c>
      <c r="I1525" s="26" t="s">
        <v>839</v>
      </c>
      <c r="J1525" s="26" t="s">
        <v>3033</v>
      </c>
      <c r="K1525" s="17" t="s">
        <v>377</v>
      </c>
      <c r="M1525" s="26">
        <v>1515</v>
      </c>
    </row>
    <row r="1526" spans="1:13" x14ac:dyDescent="0.3">
      <c r="A1526" s="34">
        <v>42521</v>
      </c>
      <c r="B1526" s="26" t="s">
        <v>1085</v>
      </c>
      <c r="C1526" s="28" t="s">
        <v>12</v>
      </c>
      <c r="D1526" s="31" t="s">
        <v>18</v>
      </c>
      <c r="F1526" s="41">
        <v>1000</v>
      </c>
      <c r="G1526" s="19">
        <f t="shared" si="23"/>
        <v>-7777983</v>
      </c>
      <c r="H1526" s="31" t="s">
        <v>795</v>
      </c>
      <c r="I1526" s="26" t="s">
        <v>839</v>
      </c>
      <c r="J1526" s="26" t="s">
        <v>3033</v>
      </c>
      <c r="K1526" s="17" t="s">
        <v>377</v>
      </c>
      <c r="M1526" s="26">
        <v>1516</v>
      </c>
    </row>
    <row r="1527" spans="1:13" x14ac:dyDescent="0.3">
      <c r="A1527" s="34">
        <v>42521</v>
      </c>
      <c r="B1527" s="26" t="s">
        <v>1086</v>
      </c>
      <c r="C1527" s="28" t="s">
        <v>12</v>
      </c>
      <c r="D1527" s="31" t="s">
        <v>18</v>
      </c>
      <c r="F1527" s="41">
        <v>1000</v>
      </c>
      <c r="G1527" s="19">
        <f t="shared" si="23"/>
        <v>-7778983</v>
      </c>
      <c r="H1527" s="31" t="s">
        <v>795</v>
      </c>
      <c r="I1527" s="26" t="s">
        <v>839</v>
      </c>
      <c r="J1527" s="26" t="s">
        <v>3033</v>
      </c>
      <c r="K1527" s="17" t="s">
        <v>377</v>
      </c>
      <c r="M1527" s="26">
        <v>1517</v>
      </c>
    </row>
    <row r="1528" spans="1:13" x14ac:dyDescent="0.3">
      <c r="A1528" s="34">
        <v>42521</v>
      </c>
      <c r="B1528" s="26" t="s">
        <v>584</v>
      </c>
      <c r="C1528" s="28" t="s">
        <v>12</v>
      </c>
      <c r="D1528" s="36" t="s">
        <v>20</v>
      </c>
      <c r="F1528" s="41">
        <v>1000</v>
      </c>
      <c r="G1528" s="19">
        <f t="shared" si="23"/>
        <v>-7779983</v>
      </c>
      <c r="H1528" s="26" t="s">
        <v>933</v>
      </c>
      <c r="I1528" s="26" t="s">
        <v>531</v>
      </c>
      <c r="J1528" s="26" t="s">
        <v>1099</v>
      </c>
      <c r="K1528" s="17" t="s">
        <v>377</v>
      </c>
      <c r="M1528" s="26">
        <v>1518</v>
      </c>
    </row>
    <row r="1529" spans="1:13" x14ac:dyDescent="0.3">
      <c r="A1529" s="34">
        <v>42521</v>
      </c>
      <c r="B1529" s="26" t="s">
        <v>1087</v>
      </c>
      <c r="C1529" s="28" t="s">
        <v>12</v>
      </c>
      <c r="D1529" s="36" t="s">
        <v>20</v>
      </c>
      <c r="F1529" s="41">
        <v>1150</v>
      </c>
      <c r="G1529" s="19">
        <f t="shared" si="23"/>
        <v>-7781133</v>
      </c>
      <c r="H1529" s="26" t="s">
        <v>933</v>
      </c>
      <c r="I1529" s="26" t="s">
        <v>531</v>
      </c>
      <c r="J1529" s="26" t="s">
        <v>1099</v>
      </c>
      <c r="K1529" s="17" t="s">
        <v>377</v>
      </c>
      <c r="M1529" s="31">
        <v>1519</v>
      </c>
    </row>
    <row r="1530" spans="1:13" x14ac:dyDescent="0.3">
      <c r="A1530" s="34">
        <v>42521</v>
      </c>
      <c r="B1530" s="26" t="s">
        <v>1088</v>
      </c>
      <c r="C1530" s="28" t="s">
        <v>12</v>
      </c>
      <c r="D1530" s="36" t="s">
        <v>20</v>
      </c>
      <c r="F1530" s="41">
        <v>1000</v>
      </c>
      <c r="G1530" s="19">
        <f t="shared" si="23"/>
        <v>-7782133</v>
      </c>
      <c r="H1530" s="26" t="s">
        <v>933</v>
      </c>
      <c r="I1530" s="26" t="s">
        <v>531</v>
      </c>
      <c r="J1530" s="26" t="s">
        <v>1099</v>
      </c>
      <c r="K1530" s="17" t="s">
        <v>377</v>
      </c>
      <c r="M1530" s="31">
        <v>1520</v>
      </c>
    </row>
    <row r="1531" spans="1:13" x14ac:dyDescent="0.3">
      <c r="A1531" s="34">
        <v>42521</v>
      </c>
      <c r="B1531" s="34" t="s">
        <v>1089</v>
      </c>
      <c r="C1531" s="27" t="s">
        <v>36</v>
      </c>
      <c r="D1531" s="28" t="s">
        <v>10</v>
      </c>
      <c r="F1531" s="41">
        <v>34650</v>
      </c>
      <c r="G1531" s="19">
        <f t="shared" si="23"/>
        <v>-7816783</v>
      </c>
      <c r="H1531" s="26" t="s">
        <v>14</v>
      </c>
      <c r="I1531" s="36" t="s">
        <v>836</v>
      </c>
      <c r="J1531" s="26" t="s">
        <v>3033</v>
      </c>
      <c r="K1531" s="17" t="s">
        <v>377</v>
      </c>
      <c r="M1531" s="26">
        <v>1521</v>
      </c>
    </row>
    <row r="1532" spans="1:13" s="27" customFormat="1" ht="13.9" x14ac:dyDescent="0.25">
      <c r="A1532" s="34">
        <v>42521</v>
      </c>
      <c r="B1532" s="27" t="s">
        <v>1090</v>
      </c>
      <c r="C1532" s="28" t="s">
        <v>12</v>
      </c>
      <c r="D1532" s="36" t="s">
        <v>13</v>
      </c>
      <c r="E1532" s="41"/>
      <c r="F1532" s="41">
        <v>3000</v>
      </c>
      <c r="G1532" s="19">
        <f t="shared" si="23"/>
        <v>-7819783</v>
      </c>
      <c r="H1532" s="27" t="s">
        <v>14</v>
      </c>
      <c r="I1532" s="36" t="s">
        <v>585</v>
      </c>
      <c r="J1532" s="26" t="s">
        <v>3033</v>
      </c>
      <c r="K1532" s="17" t="s">
        <v>377</v>
      </c>
      <c r="M1532" s="26">
        <v>1522</v>
      </c>
    </row>
    <row r="1533" spans="1:13" ht="13.9" x14ac:dyDescent="0.25">
      <c r="A1533" s="34">
        <v>42521</v>
      </c>
      <c r="B1533" s="26" t="s">
        <v>1091</v>
      </c>
      <c r="C1533" s="27" t="s">
        <v>34</v>
      </c>
      <c r="D1533" s="36" t="s">
        <v>20</v>
      </c>
      <c r="F1533" s="41">
        <v>20000</v>
      </c>
      <c r="G1533" s="19">
        <f t="shared" si="23"/>
        <v>-7839783</v>
      </c>
      <c r="H1533" s="36" t="s">
        <v>26</v>
      </c>
      <c r="I1533" s="36" t="s">
        <v>1092</v>
      </c>
      <c r="J1533" s="26" t="s">
        <v>1099</v>
      </c>
      <c r="K1533" s="17" t="s">
        <v>377</v>
      </c>
      <c r="M1533" s="26">
        <v>1523</v>
      </c>
    </row>
    <row r="1534" spans="1:13" x14ac:dyDescent="0.3">
      <c r="A1534" s="34">
        <v>42521</v>
      </c>
      <c r="B1534" s="26" t="s">
        <v>1093</v>
      </c>
      <c r="C1534" s="28" t="s">
        <v>12</v>
      </c>
      <c r="D1534" s="36" t="s">
        <v>20</v>
      </c>
      <c r="F1534" s="41">
        <v>1000</v>
      </c>
      <c r="G1534" s="19">
        <f t="shared" si="23"/>
        <v>-7840783</v>
      </c>
      <c r="H1534" s="17" t="s">
        <v>3054</v>
      </c>
      <c r="I1534" s="26" t="s">
        <v>531</v>
      </c>
      <c r="J1534" s="26" t="s">
        <v>1099</v>
      </c>
      <c r="K1534" s="17" t="s">
        <v>377</v>
      </c>
      <c r="M1534" s="26">
        <v>1524</v>
      </c>
    </row>
    <row r="1535" spans="1:13" x14ac:dyDescent="0.3">
      <c r="A1535" s="34">
        <v>42521</v>
      </c>
      <c r="B1535" s="26" t="s">
        <v>1094</v>
      </c>
      <c r="C1535" s="28" t="s">
        <v>12</v>
      </c>
      <c r="D1535" s="36" t="s">
        <v>20</v>
      </c>
      <c r="F1535" s="41">
        <v>1000</v>
      </c>
      <c r="G1535" s="19">
        <f t="shared" si="23"/>
        <v>-7841783</v>
      </c>
      <c r="H1535" s="17" t="s">
        <v>3054</v>
      </c>
      <c r="I1535" s="26" t="s">
        <v>531</v>
      </c>
      <c r="J1535" s="26" t="s">
        <v>1099</v>
      </c>
      <c r="K1535" s="17" t="s">
        <v>377</v>
      </c>
      <c r="M1535" s="26">
        <v>1525</v>
      </c>
    </row>
    <row r="1536" spans="1:13" x14ac:dyDescent="0.3">
      <c r="A1536" s="34">
        <v>42521</v>
      </c>
      <c r="B1536" s="26" t="s">
        <v>329</v>
      </c>
      <c r="C1536" s="31" t="s">
        <v>35</v>
      </c>
      <c r="D1536" s="36" t="s">
        <v>20</v>
      </c>
      <c r="F1536" s="41">
        <v>1000</v>
      </c>
      <c r="G1536" s="19">
        <f t="shared" si="23"/>
        <v>-7842783</v>
      </c>
      <c r="H1536" s="17" t="s">
        <v>3054</v>
      </c>
      <c r="I1536" s="26" t="s">
        <v>531</v>
      </c>
      <c r="J1536" s="26" t="s">
        <v>1099</v>
      </c>
      <c r="K1536" s="17" t="s">
        <v>377</v>
      </c>
      <c r="M1536" s="26">
        <v>1526</v>
      </c>
    </row>
    <row r="1537" spans="1:13" x14ac:dyDescent="0.3">
      <c r="A1537" s="34">
        <v>42521</v>
      </c>
      <c r="B1537" s="26" t="s">
        <v>317</v>
      </c>
      <c r="C1537" s="26" t="s">
        <v>22</v>
      </c>
      <c r="D1537" s="36" t="s">
        <v>20</v>
      </c>
      <c r="F1537" s="41">
        <v>2000</v>
      </c>
      <c r="G1537" s="19">
        <f t="shared" si="23"/>
        <v>-7844783</v>
      </c>
      <c r="H1537" s="17" t="s">
        <v>3054</v>
      </c>
      <c r="I1537" s="26" t="s">
        <v>531</v>
      </c>
      <c r="J1537" s="26" t="s">
        <v>1099</v>
      </c>
      <c r="K1537" s="17" t="s">
        <v>377</v>
      </c>
      <c r="M1537" s="31">
        <v>1527</v>
      </c>
    </row>
    <row r="1538" spans="1:13" ht="13.9" x14ac:dyDescent="0.25">
      <c r="A1538" s="34">
        <v>42522</v>
      </c>
      <c r="B1538" s="27" t="s">
        <v>1100</v>
      </c>
      <c r="C1538" s="27" t="s">
        <v>36</v>
      </c>
      <c r="D1538" s="28" t="s">
        <v>10</v>
      </c>
      <c r="F1538" s="41">
        <v>36000</v>
      </c>
      <c r="G1538" s="19">
        <f t="shared" si="23"/>
        <v>-7880783</v>
      </c>
      <c r="H1538" s="36" t="s">
        <v>26</v>
      </c>
      <c r="I1538" s="36" t="s">
        <v>787</v>
      </c>
      <c r="J1538" s="26" t="s">
        <v>1099</v>
      </c>
      <c r="K1538" s="27" t="s">
        <v>377</v>
      </c>
      <c r="M1538" s="31">
        <v>1528</v>
      </c>
    </row>
    <row r="1539" spans="1:13" x14ac:dyDescent="0.3">
      <c r="A1539" s="34">
        <v>42522</v>
      </c>
      <c r="B1539" s="26" t="s">
        <v>811</v>
      </c>
      <c r="C1539" s="26" t="s">
        <v>22</v>
      </c>
      <c r="D1539" s="31" t="s">
        <v>18</v>
      </c>
      <c r="F1539" s="41">
        <v>2000</v>
      </c>
      <c r="G1539" s="19">
        <f t="shared" si="23"/>
        <v>-7882783</v>
      </c>
      <c r="H1539" s="31" t="s">
        <v>795</v>
      </c>
      <c r="I1539" s="26" t="s">
        <v>1101</v>
      </c>
      <c r="J1539" s="26" t="s">
        <v>1099</v>
      </c>
      <c r="K1539" s="27" t="s">
        <v>377</v>
      </c>
      <c r="M1539" s="26">
        <v>1529</v>
      </c>
    </row>
    <row r="1540" spans="1:13" x14ac:dyDescent="0.3">
      <c r="A1540" s="34">
        <v>42522</v>
      </c>
      <c r="B1540" s="26" t="s">
        <v>584</v>
      </c>
      <c r="C1540" s="28" t="s">
        <v>12</v>
      </c>
      <c r="D1540" s="36" t="s">
        <v>20</v>
      </c>
      <c r="F1540" s="41">
        <v>1000</v>
      </c>
      <c r="G1540" s="19">
        <f t="shared" si="23"/>
        <v>-7883783</v>
      </c>
      <c r="H1540" s="26" t="s">
        <v>933</v>
      </c>
      <c r="I1540" s="26" t="s">
        <v>531</v>
      </c>
      <c r="J1540" s="26" t="s">
        <v>1099</v>
      </c>
      <c r="K1540" s="27" t="s">
        <v>377</v>
      </c>
      <c r="M1540" s="26">
        <v>1530</v>
      </c>
    </row>
    <row r="1541" spans="1:13" x14ac:dyDescent="0.3">
      <c r="A1541" s="34">
        <v>42522</v>
      </c>
      <c r="B1541" s="26" t="s">
        <v>1102</v>
      </c>
      <c r="C1541" s="28" t="s">
        <v>12</v>
      </c>
      <c r="D1541" s="36" t="s">
        <v>20</v>
      </c>
      <c r="F1541" s="41">
        <v>2000</v>
      </c>
      <c r="G1541" s="19">
        <f t="shared" si="23"/>
        <v>-7885783</v>
      </c>
      <c r="H1541" s="26" t="s">
        <v>933</v>
      </c>
      <c r="I1541" s="26" t="s">
        <v>531</v>
      </c>
      <c r="J1541" s="26" t="s">
        <v>1099</v>
      </c>
      <c r="K1541" s="27" t="s">
        <v>377</v>
      </c>
      <c r="M1541" s="26">
        <v>1531</v>
      </c>
    </row>
    <row r="1542" spans="1:13" x14ac:dyDescent="0.3">
      <c r="A1542" s="34">
        <v>42522</v>
      </c>
      <c r="B1542" s="26" t="s">
        <v>967</v>
      </c>
      <c r="C1542" s="28" t="s">
        <v>12</v>
      </c>
      <c r="D1542" s="36" t="s">
        <v>20</v>
      </c>
      <c r="F1542" s="41">
        <v>1000</v>
      </c>
      <c r="G1542" s="19">
        <f t="shared" si="23"/>
        <v>-7886783</v>
      </c>
      <c r="H1542" s="26" t="s">
        <v>933</v>
      </c>
      <c r="I1542" s="26" t="s">
        <v>531</v>
      </c>
      <c r="J1542" s="26" t="s">
        <v>1099</v>
      </c>
      <c r="K1542" s="27" t="s">
        <v>377</v>
      </c>
      <c r="M1542" s="26">
        <v>1532</v>
      </c>
    </row>
    <row r="1543" spans="1:13" x14ac:dyDescent="0.3">
      <c r="A1543" s="34">
        <v>42522</v>
      </c>
      <c r="B1543" s="26" t="s">
        <v>1057</v>
      </c>
      <c r="C1543" s="28" t="s">
        <v>12</v>
      </c>
      <c r="D1543" s="31" t="s">
        <v>18</v>
      </c>
      <c r="F1543" s="41">
        <v>300</v>
      </c>
      <c r="G1543" s="19">
        <f t="shared" si="23"/>
        <v>-7887083</v>
      </c>
      <c r="H1543" s="26" t="s">
        <v>903</v>
      </c>
      <c r="I1543" s="26" t="s">
        <v>531</v>
      </c>
      <c r="J1543" s="36" t="s">
        <v>1823</v>
      </c>
      <c r="K1543" s="26" t="s">
        <v>377</v>
      </c>
      <c r="M1543" s="26">
        <v>1533</v>
      </c>
    </row>
    <row r="1544" spans="1:13" x14ac:dyDescent="0.3">
      <c r="A1544" s="34">
        <v>42522</v>
      </c>
      <c r="B1544" s="26" t="s">
        <v>1032</v>
      </c>
      <c r="C1544" s="28" t="s">
        <v>12</v>
      </c>
      <c r="D1544" s="31" t="s">
        <v>18</v>
      </c>
      <c r="F1544" s="41">
        <v>150</v>
      </c>
      <c r="G1544" s="19">
        <f t="shared" si="23"/>
        <v>-7887233</v>
      </c>
      <c r="H1544" s="26" t="s">
        <v>903</v>
      </c>
      <c r="I1544" s="26" t="s">
        <v>531</v>
      </c>
      <c r="J1544" s="36" t="s">
        <v>1823</v>
      </c>
      <c r="K1544" s="26" t="s">
        <v>377</v>
      </c>
      <c r="M1544" s="26">
        <v>1534</v>
      </c>
    </row>
    <row r="1545" spans="1:13" x14ac:dyDescent="0.3">
      <c r="A1545" s="34">
        <v>42522</v>
      </c>
      <c r="B1545" s="26" t="s">
        <v>1103</v>
      </c>
      <c r="C1545" s="28" t="s">
        <v>12</v>
      </c>
      <c r="D1545" s="31" t="s">
        <v>18</v>
      </c>
      <c r="F1545" s="41">
        <v>150</v>
      </c>
      <c r="G1545" s="19">
        <f t="shared" si="23"/>
        <v>-7887383</v>
      </c>
      <c r="H1545" s="26" t="s">
        <v>903</v>
      </c>
      <c r="I1545" s="26" t="s">
        <v>531</v>
      </c>
      <c r="J1545" s="36" t="s">
        <v>1823</v>
      </c>
      <c r="K1545" s="26" t="s">
        <v>377</v>
      </c>
      <c r="M1545" s="31">
        <v>1535</v>
      </c>
    </row>
    <row r="1546" spans="1:13" x14ac:dyDescent="0.3">
      <c r="A1546" s="34">
        <v>42522</v>
      </c>
      <c r="B1546" s="26" t="s">
        <v>1104</v>
      </c>
      <c r="C1546" s="28" t="s">
        <v>12</v>
      </c>
      <c r="D1546" s="31" t="s">
        <v>18</v>
      </c>
      <c r="F1546" s="41">
        <v>250</v>
      </c>
      <c r="G1546" s="19">
        <f t="shared" si="23"/>
        <v>-7887633</v>
      </c>
      <c r="H1546" s="26" t="s">
        <v>903</v>
      </c>
      <c r="I1546" s="26" t="s">
        <v>531</v>
      </c>
      <c r="J1546" s="36" t="s">
        <v>1823</v>
      </c>
      <c r="K1546" s="26" t="s">
        <v>377</v>
      </c>
      <c r="M1546" s="31">
        <v>1536</v>
      </c>
    </row>
    <row r="1547" spans="1:13" x14ac:dyDescent="0.3">
      <c r="A1547" s="34">
        <v>42522</v>
      </c>
      <c r="B1547" s="26" t="s">
        <v>1034</v>
      </c>
      <c r="C1547" s="28" t="s">
        <v>12</v>
      </c>
      <c r="D1547" s="31" t="s">
        <v>18</v>
      </c>
      <c r="F1547" s="41">
        <v>300</v>
      </c>
      <c r="G1547" s="19">
        <f t="shared" si="23"/>
        <v>-7887933</v>
      </c>
      <c r="H1547" s="26" t="s">
        <v>903</v>
      </c>
      <c r="I1547" s="26" t="s">
        <v>531</v>
      </c>
      <c r="J1547" s="36" t="s">
        <v>1823</v>
      </c>
      <c r="K1547" s="26" t="s">
        <v>377</v>
      </c>
      <c r="M1547" s="26">
        <v>1537</v>
      </c>
    </row>
    <row r="1548" spans="1:13" ht="13.9" x14ac:dyDescent="0.25">
      <c r="A1548" s="34">
        <v>42522</v>
      </c>
      <c r="B1548" s="35" t="s">
        <v>1105</v>
      </c>
      <c r="C1548" s="31" t="s">
        <v>17</v>
      </c>
      <c r="D1548" s="36" t="s">
        <v>20</v>
      </c>
      <c r="F1548" s="41">
        <v>30000</v>
      </c>
      <c r="G1548" s="19">
        <f t="shared" si="23"/>
        <v>-7917933</v>
      </c>
      <c r="H1548" s="33" t="s">
        <v>21</v>
      </c>
      <c r="I1548" s="26" t="s">
        <v>1106</v>
      </c>
      <c r="J1548" s="26" t="s">
        <v>1099</v>
      </c>
      <c r="K1548" s="27" t="s">
        <v>377</v>
      </c>
      <c r="M1548" s="26">
        <v>1538</v>
      </c>
    </row>
    <row r="1549" spans="1:13" ht="13.9" x14ac:dyDescent="0.25">
      <c r="A1549" s="34">
        <v>42522</v>
      </c>
      <c r="B1549" s="35" t="s">
        <v>1075</v>
      </c>
      <c r="C1549" s="31" t="s">
        <v>17</v>
      </c>
      <c r="D1549" s="36" t="s">
        <v>20</v>
      </c>
      <c r="F1549" s="41">
        <v>5000</v>
      </c>
      <c r="G1549" s="19">
        <f t="shared" ref="G1549:G1612" si="24">+G1548+E1549-F1549</f>
        <v>-7922933</v>
      </c>
      <c r="H1549" s="33" t="s">
        <v>21</v>
      </c>
      <c r="I1549" s="26" t="s">
        <v>1107</v>
      </c>
      <c r="J1549" s="26" t="s">
        <v>1099</v>
      </c>
      <c r="K1549" s="27" t="s">
        <v>377</v>
      </c>
      <c r="M1549" s="26">
        <v>1539</v>
      </c>
    </row>
    <row r="1550" spans="1:13" ht="13.9" x14ac:dyDescent="0.25">
      <c r="A1550" s="34">
        <v>42522</v>
      </c>
      <c r="B1550" s="35" t="s">
        <v>1108</v>
      </c>
      <c r="C1550" s="35" t="s">
        <v>22</v>
      </c>
      <c r="D1550" s="36" t="s">
        <v>20</v>
      </c>
      <c r="F1550" s="41">
        <v>1000</v>
      </c>
      <c r="G1550" s="19">
        <f t="shared" si="24"/>
        <v>-7923933</v>
      </c>
      <c r="H1550" s="33" t="s">
        <v>21</v>
      </c>
      <c r="I1550" s="26" t="s">
        <v>1109</v>
      </c>
      <c r="J1550" s="26" t="s">
        <v>1099</v>
      </c>
      <c r="K1550" s="27" t="s">
        <v>377</v>
      </c>
      <c r="M1550" s="26">
        <v>1540</v>
      </c>
    </row>
    <row r="1551" spans="1:13" ht="15" customHeight="1" x14ac:dyDescent="0.25">
      <c r="A1551" s="34">
        <v>42522</v>
      </c>
      <c r="B1551" s="35" t="s">
        <v>1110</v>
      </c>
      <c r="C1551" s="28" t="s">
        <v>12</v>
      </c>
      <c r="D1551" s="36" t="s">
        <v>20</v>
      </c>
      <c r="F1551" s="41">
        <v>8500</v>
      </c>
      <c r="G1551" s="19">
        <f t="shared" si="24"/>
        <v>-7932433</v>
      </c>
      <c r="H1551" s="33" t="s">
        <v>21</v>
      </c>
      <c r="I1551" s="26" t="s">
        <v>1111</v>
      </c>
      <c r="J1551" s="26" t="s">
        <v>1099</v>
      </c>
      <c r="K1551" s="27" t="s">
        <v>377</v>
      </c>
      <c r="M1551" s="26">
        <v>1541</v>
      </c>
    </row>
    <row r="1552" spans="1:13" x14ac:dyDescent="0.3">
      <c r="A1552" s="34">
        <v>42522</v>
      </c>
      <c r="B1552" s="27" t="s">
        <v>647</v>
      </c>
      <c r="C1552" s="27" t="s">
        <v>22</v>
      </c>
      <c r="D1552" s="31" t="s">
        <v>18</v>
      </c>
      <c r="F1552" s="41">
        <v>1000</v>
      </c>
      <c r="G1552" s="19">
        <f t="shared" si="24"/>
        <v>-7933433</v>
      </c>
      <c r="H1552" s="31" t="s">
        <v>23</v>
      </c>
      <c r="I1552" s="27" t="s">
        <v>843</v>
      </c>
      <c r="J1552" s="36" t="s">
        <v>1823</v>
      </c>
      <c r="K1552" s="26" t="s">
        <v>377</v>
      </c>
      <c r="M1552" s="26">
        <v>1542</v>
      </c>
    </row>
    <row r="1553" spans="1:13" x14ac:dyDescent="0.3">
      <c r="A1553" s="34">
        <v>42523</v>
      </c>
      <c r="B1553" s="34" t="s">
        <v>1089</v>
      </c>
      <c r="C1553" s="27" t="s">
        <v>36</v>
      </c>
      <c r="D1553" s="28" t="s">
        <v>10</v>
      </c>
      <c r="F1553" s="41">
        <v>59300</v>
      </c>
      <c r="G1553" s="19">
        <f t="shared" si="24"/>
        <v>-7992733</v>
      </c>
      <c r="H1553" s="36" t="s">
        <v>26</v>
      </c>
      <c r="I1553" s="36" t="s">
        <v>836</v>
      </c>
      <c r="J1553" s="26" t="s">
        <v>1099</v>
      </c>
      <c r="K1553" s="27" t="s">
        <v>377</v>
      </c>
      <c r="M1553" s="31">
        <v>1543</v>
      </c>
    </row>
    <row r="1554" spans="1:13" ht="13.9" x14ac:dyDescent="0.25">
      <c r="A1554" s="34">
        <v>42523</v>
      </c>
      <c r="B1554" s="26" t="s">
        <v>3067</v>
      </c>
      <c r="C1554" s="27" t="s">
        <v>1509</v>
      </c>
      <c r="D1554" s="36" t="s">
        <v>20</v>
      </c>
      <c r="F1554" s="41">
        <v>36450</v>
      </c>
      <c r="G1554" s="19">
        <f t="shared" si="24"/>
        <v>-8029183</v>
      </c>
      <c r="H1554" s="26" t="s">
        <v>14</v>
      </c>
      <c r="I1554" s="26" t="s">
        <v>1112</v>
      </c>
      <c r="J1554" s="26" t="s">
        <v>1099</v>
      </c>
      <c r="K1554" s="27" t="s">
        <v>377</v>
      </c>
      <c r="M1554" s="31">
        <v>1544</v>
      </c>
    </row>
    <row r="1555" spans="1:13" ht="13.9" x14ac:dyDescent="0.25">
      <c r="A1555" s="34">
        <v>42523</v>
      </c>
      <c r="B1555" s="26" t="s">
        <v>3068</v>
      </c>
      <c r="C1555" s="27" t="s">
        <v>1509</v>
      </c>
      <c r="D1555" s="36" t="s">
        <v>20</v>
      </c>
      <c r="F1555" s="41">
        <v>216300</v>
      </c>
      <c r="G1555" s="19">
        <f t="shared" si="24"/>
        <v>-8245483</v>
      </c>
      <c r="H1555" s="26" t="s">
        <v>14</v>
      </c>
      <c r="I1555" s="26" t="s">
        <v>1112</v>
      </c>
      <c r="J1555" s="26" t="s">
        <v>1099</v>
      </c>
      <c r="K1555" s="27" t="s">
        <v>377</v>
      </c>
      <c r="M1555" s="26">
        <v>1545</v>
      </c>
    </row>
    <row r="1556" spans="1:13" ht="13.9" x14ac:dyDescent="0.25">
      <c r="A1556" s="34">
        <v>42523</v>
      </c>
      <c r="B1556" s="27" t="s">
        <v>1113</v>
      </c>
      <c r="C1556" s="28" t="s">
        <v>12</v>
      </c>
      <c r="D1556" s="36" t="s">
        <v>13</v>
      </c>
      <c r="F1556" s="41">
        <v>2000</v>
      </c>
      <c r="G1556" s="19">
        <f t="shared" si="24"/>
        <v>-8247483</v>
      </c>
      <c r="H1556" s="26" t="s">
        <v>14</v>
      </c>
      <c r="I1556" s="36" t="s">
        <v>1112</v>
      </c>
      <c r="J1556" s="26" t="s">
        <v>1099</v>
      </c>
      <c r="K1556" s="27" t="s">
        <v>377</v>
      </c>
      <c r="M1556" s="26">
        <v>1546</v>
      </c>
    </row>
    <row r="1557" spans="1:13" ht="15" customHeight="1" x14ac:dyDescent="0.3">
      <c r="A1557" s="34">
        <v>42523</v>
      </c>
      <c r="B1557" s="37" t="s">
        <v>1114</v>
      </c>
      <c r="C1557" s="28" t="s">
        <v>12</v>
      </c>
      <c r="D1557" s="36" t="s">
        <v>13</v>
      </c>
      <c r="E1557" s="38"/>
      <c r="F1557" s="38">
        <v>3000</v>
      </c>
      <c r="G1557" s="19">
        <f t="shared" si="24"/>
        <v>-8250483</v>
      </c>
      <c r="H1557" s="37" t="s">
        <v>267</v>
      </c>
      <c r="I1557" s="37" t="s">
        <v>531</v>
      </c>
      <c r="J1557" s="26" t="s">
        <v>1099</v>
      </c>
      <c r="K1557" s="37" t="s">
        <v>377</v>
      </c>
      <c r="M1557" s="26">
        <v>1547</v>
      </c>
    </row>
    <row r="1558" spans="1:13" x14ac:dyDescent="0.3">
      <c r="A1558" s="34">
        <v>42523</v>
      </c>
      <c r="B1558" s="26" t="s">
        <v>811</v>
      </c>
      <c r="C1558" s="26" t="s">
        <v>22</v>
      </c>
      <c r="D1558" s="31" t="s">
        <v>18</v>
      </c>
      <c r="F1558" s="41">
        <v>2000</v>
      </c>
      <c r="G1558" s="19">
        <f t="shared" si="24"/>
        <v>-8252483</v>
      </c>
      <c r="H1558" s="31" t="s">
        <v>795</v>
      </c>
      <c r="I1558" s="26" t="s">
        <v>1101</v>
      </c>
      <c r="J1558" s="26" t="s">
        <v>1099</v>
      </c>
      <c r="K1558" s="37" t="s">
        <v>377</v>
      </c>
      <c r="M1558" s="26">
        <v>1548</v>
      </c>
    </row>
    <row r="1559" spans="1:13" x14ac:dyDescent="0.3">
      <c r="A1559" s="34">
        <v>42523</v>
      </c>
      <c r="B1559" s="26" t="s">
        <v>1115</v>
      </c>
      <c r="C1559" s="28" t="s">
        <v>12</v>
      </c>
      <c r="D1559" s="36" t="s">
        <v>20</v>
      </c>
      <c r="F1559" s="41">
        <v>11000</v>
      </c>
      <c r="G1559" s="19">
        <f t="shared" si="24"/>
        <v>-8263483</v>
      </c>
      <c r="H1559" s="26" t="s">
        <v>933</v>
      </c>
      <c r="I1559" s="20" t="s">
        <v>229</v>
      </c>
      <c r="J1559" s="26" t="s">
        <v>1099</v>
      </c>
      <c r="K1559" s="27" t="s">
        <v>377</v>
      </c>
      <c r="M1559" s="26">
        <v>1549</v>
      </c>
    </row>
    <row r="1560" spans="1:13" x14ac:dyDescent="0.3">
      <c r="A1560" s="34">
        <v>42523</v>
      </c>
      <c r="B1560" s="26" t="s">
        <v>1116</v>
      </c>
      <c r="C1560" s="28" t="s">
        <v>12</v>
      </c>
      <c r="D1560" s="36" t="s">
        <v>20</v>
      </c>
      <c r="F1560" s="41">
        <v>1000</v>
      </c>
      <c r="G1560" s="19">
        <f t="shared" si="24"/>
        <v>-8264483</v>
      </c>
      <c r="H1560" s="26" t="s">
        <v>933</v>
      </c>
      <c r="I1560" s="26" t="s">
        <v>531</v>
      </c>
      <c r="J1560" s="26" t="s">
        <v>1099</v>
      </c>
      <c r="K1560" s="27" t="s">
        <v>377</v>
      </c>
      <c r="M1560" s="26">
        <v>1550</v>
      </c>
    </row>
    <row r="1561" spans="1:13" x14ac:dyDescent="0.3">
      <c r="A1561" s="34">
        <v>42523</v>
      </c>
      <c r="B1561" s="26" t="s">
        <v>1117</v>
      </c>
      <c r="C1561" s="28" t="s">
        <v>12</v>
      </c>
      <c r="D1561" s="36" t="s">
        <v>20</v>
      </c>
      <c r="F1561" s="41">
        <v>2000</v>
      </c>
      <c r="G1561" s="19">
        <f t="shared" si="24"/>
        <v>-8266483</v>
      </c>
      <c r="H1561" s="26" t="s">
        <v>933</v>
      </c>
      <c r="I1561" s="26" t="s">
        <v>531</v>
      </c>
      <c r="J1561" s="26" t="s">
        <v>1099</v>
      </c>
      <c r="K1561" s="27" t="s">
        <v>377</v>
      </c>
      <c r="M1561" s="31">
        <v>1551</v>
      </c>
    </row>
    <row r="1562" spans="1:13" x14ac:dyDescent="0.3">
      <c r="A1562" s="34">
        <v>42523</v>
      </c>
      <c r="B1562" s="26" t="s">
        <v>1118</v>
      </c>
      <c r="C1562" s="31" t="s">
        <v>17</v>
      </c>
      <c r="D1562" s="36" t="s">
        <v>20</v>
      </c>
      <c r="F1562" s="41">
        <v>5000</v>
      </c>
      <c r="G1562" s="19">
        <f t="shared" si="24"/>
        <v>-8271483</v>
      </c>
      <c r="H1562" s="26" t="s">
        <v>933</v>
      </c>
      <c r="I1562" s="26" t="s">
        <v>531</v>
      </c>
      <c r="J1562" s="26" t="s">
        <v>1099</v>
      </c>
      <c r="K1562" s="27" t="s">
        <v>377</v>
      </c>
      <c r="M1562" s="31">
        <v>1552</v>
      </c>
    </row>
    <row r="1563" spans="1:13" ht="13.9" x14ac:dyDescent="0.25">
      <c r="A1563" s="34">
        <v>42523</v>
      </c>
      <c r="B1563" s="26" t="s">
        <v>932</v>
      </c>
      <c r="C1563" s="26" t="s">
        <v>22</v>
      </c>
      <c r="D1563" s="36" t="s">
        <v>20</v>
      </c>
      <c r="F1563" s="41">
        <v>1000</v>
      </c>
      <c r="G1563" s="19">
        <f t="shared" si="24"/>
        <v>-8272483</v>
      </c>
      <c r="H1563" s="26" t="s">
        <v>933</v>
      </c>
      <c r="I1563" s="20" t="s">
        <v>229</v>
      </c>
      <c r="J1563" s="26" t="s">
        <v>1099</v>
      </c>
      <c r="K1563" s="27" t="s">
        <v>377</v>
      </c>
      <c r="M1563" s="26">
        <v>1553</v>
      </c>
    </row>
    <row r="1564" spans="1:13" ht="13.9" x14ac:dyDescent="0.25">
      <c r="A1564" s="34">
        <v>42523</v>
      </c>
      <c r="B1564" s="26" t="s">
        <v>1119</v>
      </c>
      <c r="C1564" s="31" t="s">
        <v>17</v>
      </c>
      <c r="D1564" s="36" t="s">
        <v>20</v>
      </c>
      <c r="F1564" s="41">
        <v>15000</v>
      </c>
      <c r="G1564" s="19">
        <f t="shared" si="24"/>
        <v>-8287483</v>
      </c>
      <c r="H1564" s="26" t="s">
        <v>933</v>
      </c>
      <c r="I1564" s="20" t="s">
        <v>229</v>
      </c>
      <c r="J1564" s="26" t="s">
        <v>1099</v>
      </c>
      <c r="K1564" s="27" t="s">
        <v>377</v>
      </c>
      <c r="M1564" s="26">
        <v>1554</v>
      </c>
    </row>
    <row r="1565" spans="1:13" x14ac:dyDescent="0.3">
      <c r="A1565" s="34">
        <v>42523</v>
      </c>
      <c r="B1565" s="26" t="s">
        <v>1057</v>
      </c>
      <c r="C1565" s="28" t="s">
        <v>12</v>
      </c>
      <c r="D1565" s="31" t="s">
        <v>18</v>
      </c>
      <c r="F1565" s="41">
        <v>300</v>
      </c>
      <c r="G1565" s="19">
        <f t="shared" si="24"/>
        <v>-8287783</v>
      </c>
      <c r="H1565" s="26" t="s">
        <v>903</v>
      </c>
      <c r="I1565" s="26" t="s">
        <v>531</v>
      </c>
      <c r="J1565" s="36" t="s">
        <v>1823</v>
      </c>
      <c r="K1565" s="26" t="s">
        <v>377</v>
      </c>
      <c r="M1565" s="26">
        <v>1555</v>
      </c>
    </row>
    <row r="1566" spans="1:13" x14ac:dyDescent="0.3">
      <c r="A1566" s="34">
        <v>42523</v>
      </c>
      <c r="B1566" s="26" t="s">
        <v>1034</v>
      </c>
      <c r="C1566" s="28" t="s">
        <v>12</v>
      </c>
      <c r="D1566" s="31" t="s">
        <v>18</v>
      </c>
      <c r="F1566" s="41">
        <v>300</v>
      </c>
      <c r="G1566" s="19">
        <f t="shared" si="24"/>
        <v>-8288083</v>
      </c>
      <c r="H1566" s="26" t="s">
        <v>903</v>
      </c>
      <c r="I1566" s="26" t="s">
        <v>531</v>
      </c>
      <c r="J1566" s="36" t="s">
        <v>1823</v>
      </c>
      <c r="K1566" s="26" t="s">
        <v>377</v>
      </c>
      <c r="M1566" s="26">
        <v>1556</v>
      </c>
    </row>
    <row r="1567" spans="1:13" x14ac:dyDescent="0.3">
      <c r="A1567" s="34">
        <v>42523</v>
      </c>
      <c r="B1567" s="27" t="s">
        <v>1120</v>
      </c>
      <c r="C1567" s="28" t="s">
        <v>12</v>
      </c>
      <c r="D1567" s="31" t="s">
        <v>18</v>
      </c>
      <c r="F1567" s="41">
        <v>4000</v>
      </c>
      <c r="G1567" s="19">
        <f t="shared" si="24"/>
        <v>-8292083</v>
      </c>
      <c r="H1567" s="31" t="s">
        <v>23</v>
      </c>
      <c r="I1567" s="27" t="s">
        <v>1121</v>
      </c>
      <c r="J1567" s="36" t="s">
        <v>1823</v>
      </c>
      <c r="K1567" s="26" t="s">
        <v>377</v>
      </c>
      <c r="M1567" s="26">
        <v>1557</v>
      </c>
    </row>
    <row r="1568" spans="1:13" x14ac:dyDescent="0.3">
      <c r="A1568" s="34">
        <v>42523</v>
      </c>
      <c r="B1568" s="27" t="s">
        <v>647</v>
      </c>
      <c r="C1568" s="27" t="s">
        <v>22</v>
      </c>
      <c r="D1568" s="31" t="s">
        <v>18</v>
      </c>
      <c r="F1568" s="41">
        <v>1000</v>
      </c>
      <c r="G1568" s="19">
        <f t="shared" si="24"/>
        <v>-8293083</v>
      </c>
      <c r="H1568" s="31" t="s">
        <v>23</v>
      </c>
      <c r="I1568" s="27" t="s">
        <v>1122</v>
      </c>
      <c r="J1568" s="36" t="s">
        <v>1823</v>
      </c>
      <c r="K1568" s="26" t="s">
        <v>377</v>
      </c>
      <c r="M1568" s="26">
        <v>1558</v>
      </c>
    </row>
    <row r="1569" spans="1:13" ht="13.9" x14ac:dyDescent="0.25">
      <c r="A1569" s="34">
        <v>42524</v>
      </c>
      <c r="B1569" s="26" t="s">
        <v>2579</v>
      </c>
      <c r="C1569" s="27" t="s">
        <v>34</v>
      </c>
      <c r="D1569" s="36" t="s">
        <v>20</v>
      </c>
      <c r="F1569" s="41">
        <v>40000</v>
      </c>
      <c r="G1569" s="19">
        <f t="shared" si="24"/>
        <v>-8333083</v>
      </c>
      <c r="H1569" s="36" t="s">
        <v>26</v>
      </c>
      <c r="I1569" s="36" t="s">
        <v>787</v>
      </c>
      <c r="J1569" s="26" t="s">
        <v>1099</v>
      </c>
      <c r="K1569" s="27" t="s">
        <v>377</v>
      </c>
      <c r="M1569" s="31">
        <v>1559</v>
      </c>
    </row>
    <row r="1570" spans="1:13" x14ac:dyDescent="0.3">
      <c r="A1570" s="34">
        <v>42524</v>
      </c>
      <c r="B1570" s="26" t="s">
        <v>811</v>
      </c>
      <c r="C1570" s="26" t="s">
        <v>22</v>
      </c>
      <c r="D1570" s="31" t="s">
        <v>18</v>
      </c>
      <c r="F1570" s="41">
        <v>2000</v>
      </c>
      <c r="G1570" s="19">
        <f t="shared" si="24"/>
        <v>-8335083</v>
      </c>
      <c r="H1570" s="31" t="s">
        <v>795</v>
      </c>
      <c r="I1570" s="26" t="s">
        <v>1101</v>
      </c>
      <c r="J1570" s="26" t="s">
        <v>1099</v>
      </c>
      <c r="K1570" s="37" t="s">
        <v>377</v>
      </c>
      <c r="M1570" s="31">
        <v>1560</v>
      </c>
    </row>
    <row r="1571" spans="1:13" x14ac:dyDescent="0.3">
      <c r="A1571" s="34">
        <v>42524</v>
      </c>
      <c r="B1571" s="26" t="s">
        <v>815</v>
      </c>
      <c r="C1571" s="28" t="s">
        <v>12</v>
      </c>
      <c r="D1571" s="31" t="s">
        <v>18</v>
      </c>
      <c r="F1571" s="41">
        <v>1000</v>
      </c>
      <c r="G1571" s="19">
        <f t="shared" si="24"/>
        <v>-8336083</v>
      </c>
      <c r="H1571" s="31" t="s">
        <v>795</v>
      </c>
      <c r="I1571" s="26" t="s">
        <v>1123</v>
      </c>
      <c r="J1571" s="26" t="s">
        <v>1099</v>
      </c>
      <c r="K1571" s="37" t="s">
        <v>377</v>
      </c>
      <c r="M1571" s="26">
        <v>1561</v>
      </c>
    </row>
    <row r="1572" spans="1:13" x14ac:dyDescent="0.3">
      <c r="A1572" s="34">
        <v>42524</v>
      </c>
      <c r="B1572" s="26" t="s">
        <v>1124</v>
      </c>
      <c r="C1572" s="28" t="s">
        <v>12</v>
      </c>
      <c r="D1572" s="31" t="s">
        <v>18</v>
      </c>
      <c r="F1572" s="41">
        <v>1000</v>
      </c>
      <c r="G1572" s="19">
        <f t="shared" si="24"/>
        <v>-8337083</v>
      </c>
      <c r="H1572" s="31" t="s">
        <v>795</v>
      </c>
      <c r="I1572" s="26" t="s">
        <v>1123</v>
      </c>
      <c r="J1572" s="26" t="s">
        <v>1099</v>
      </c>
      <c r="K1572" s="37" t="s">
        <v>377</v>
      </c>
      <c r="M1572" s="26">
        <v>1562</v>
      </c>
    </row>
    <row r="1573" spans="1:13" x14ac:dyDescent="0.3">
      <c r="A1573" s="34">
        <v>42524</v>
      </c>
      <c r="B1573" s="26" t="s">
        <v>841</v>
      </c>
      <c r="C1573" s="28" t="s">
        <v>12</v>
      </c>
      <c r="D1573" s="31" t="s">
        <v>18</v>
      </c>
      <c r="F1573" s="41">
        <v>1000</v>
      </c>
      <c r="G1573" s="19">
        <f t="shared" si="24"/>
        <v>-8338083</v>
      </c>
      <c r="H1573" s="31" t="s">
        <v>795</v>
      </c>
      <c r="I1573" s="26" t="s">
        <v>1123</v>
      </c>
      <c r="J1573" s="26" t="s">
        <v>1099</v>
      </c>
      <c r="K1573" s="37" t="s">
        <v>377</v>
      </c>
      <c r="M1573" s="26">
        <v>1563</v>
      </c>
    </row>
    <row r="1574" spans="1:13" x14ac:dyDescent="0.3">
      <c r="A1574" s="34">
        <v>42524</v>
      </c>
      <c r="B1574" s="26" t="s">
        <v>811</v>
      </c>
      <c r="C1574" s="31" t="s">
        <v>27</v>
      </c>
      <c r="D1574" s="31" t="s">
        <v>18</v>
      </c>
      <c r="F1574" s="41">
        <v>10200</v>
      </c>
      <c r="G1574" s="19">
        <f t="shared" si="24"/>
        <v>-8348283</v>
      </c>
      <c r="H1574" s="31" t="s">
        <v>795</v>
      </c>
      <c r="I1574" s="26" t="s">
        <v>1125</v>
      </c>
      <c r="J1574" s="26" t="s">
        <v>1099</v>
      </c>
      <c r="K1574" s="37" t="s">
        <v>377</v>
      </c>
      <c r="M1574" s="26">
        <v>1564</v>
      </c>
    </row>
    <row r="1575" spans="1:13" x14ac:dyDescent="0.3">
      <c r="A1575" s="34">
        <v>42524</v>
      </c>
      <c r="B1575" s="26" t="s">
        <v>1126</v>
      </c>
      <c r="C1575" s="28" t="s">
        <v>12</v>
      </c>
      <c r="D1575" s="31" t="s">
        <v>18</v>
      </c>
      <c r="F1575" s="41">
        <v>1000</v>
      </c>
      <c r="G1575" s="19">
        <f t="shared" si="24"/>
        <v>-8349283</v>
      </c>
      <c r="H1575" s="31" t="s">
        <v>795</v>
      </c>
      <c r="I1575" s="26" t="s">
        <v>1123</v>
      </c>
      <c r="J1575" s="26" t="s">
        <v>1099</v>
      </c>
      <c r="K1575" s="37" t="s">
        <v>377</v>
      </c>
      <c r="M1575" s="26">
        <v>1565</v>
      </c>
    </row>
    <row r="1576" spans="1:13" x14ac:dyDescent="0.3">
      <c r="A1576" s="34">
        <v>42524</v>
      </c>
      <c r="B1576" s="26" t="s">
        <v>1127</v>
      </c>
      <c r="C1576" s="28" t="s">
        <v>12</v>
      </c>
      <c r="D1576" s="31" t="s">
        <v>18</v>
      </c>
      <c r="F1576" s="41">
        <v>1000</v>
      </c>
      <c r="G1576" s="19">
        <f t="shared" si="24"/>
        <v>-8350283</v>
      </c>
      <c r="H1576" s="31" t="s">
        <v>795</v>
      </c>
      <c r="I1576" s="26" t="s">
        <v>1123</v>
      </c>
      <c r="J1576" s="26" t="s">
        <v>1099</v>
      </c>
      <c r="K1576" s="37" t="s">
        <v>377</v>
      </c>
      <c r="M1576" s="26">
        <v>1566</v>
      </c>
    </row>
    <row r="1577" spans="1:13" x14ac:dyDescent="0.3">
      <c r="A1577" s="34">
        <v>42524</v>
      </c>
      <c r="B1577" s="26" t="s">
        <v>1128</v>
      </c>
      <c r="C1577" s="28" t="s">
        <v>12</v>
      </c>
      <c r="D1577" s="31" t="s">
        <v>18</v>
      </c>
      <c r="F1577" s="41">
        <v>1000</v>
      </c>
      <c r="G1577" s="19">
        <f t="shared" si="24"/>
        <v>-8351283</v>
      </c>
      <c r="H1577" s="31" t="s">
        <v>795</v>
      </c>
      <c r="I1577" s="26" t="s">
        <v>1123</v>
      </c>
      <c r="J1577" s="26" t="s">
        <v>1099</v>
      </c>
      <c r="K1577" s="37" t="s">
        <v>377</v>
      </c>
      <c r="M1577" s="31">
        <v>1567</v>
      </c>
    </row>
    <row r="1578" spans="1:13" x14ac:dyDescent="0.3">
      <c r="A1578" s="34">
        <v>42524</v>
      </c>
      <c r="B1578" s="26" t="s">
        <v>1129</v>
      </c>
      <c r="C1578" s="28" t="s">
        <v>12</v>
      </c>
      <c r="D1578" s="36" t="s">
        <v>20</v>
      </c>
      <c r="F1578" s="41">
        <v>1000</v>
      </c>
      <c r="G1578" s="19">
        <f t="shared" si="24"/>
        <v>-8352283</v>
      </c>
      <c r="H1578" s="17" t="s">
        <v>3054</v>
      </c>
      <c r="I1578" s="26" t="s">
        <v>531</v>
      </c>
      <c r="J1578" s="26" t="s">
        <v>1099</v>
      </c>
      <c r="K1578" s="27" t="s">
        <v>377</v>
      </c>
      <c r="M1578" s="31">
        <v>1568</v>
      </c>
    </row>
    <row r="1579" spans="1:13" x14ac:dyDescent="0.3">
      <c r="A1579" s="34">
        <v>42524</v>
      </c>
      <c r="B1579" s="26" t="s">
        <v>1130</v>
      </c>
      <c r="C1579" s="28" t="s">
        <v>12</v>
      </c>
      <c r="D1579" s="36" t="s">
        <v>20</v>
      </c>
      <c r="F1579" s="41">
        <v>1000</v>
      </c>
      <c r="G1579" s="19">
        <f t="shared" si="24"/>
        <v>-8353283</v>
      </c>
      <c r="H1579" s="17" t="s">
        <v>3054</v>
      </c>
      <c r="I1579" s="26" t="s">
        <v>531</v>
      </c>
      <c r="J1579" s="26" t="s">
        <v>1099</v>
      </c>
      <c r="K1579" s="27" t="s">
        <v>377</v>
      </c>
      <c r="M1579" s="26">
        <v>1569</v>
      </c>
    </row>
    <row r="1580" spans="1:13" x14ac:dyDescent="0.3">
      <c r="A1580" s="34">
        <v>42524</v>
      </c>
      <c r="B1580" s="26" t="s">
        <v>317</v>
      </c>
      <c r="C1580" s="26" t="s">
        <v>22</v>
      </c>
      <c r="D1580" s="36" t="s">
        <v>20</v>
      </c>
      <c r="F1580" s="41">
        <v>2000</v>
      </c>
      <c r="G1580" s="19">
        <f t="shared" si="24"/>
        <v>-8355283</v>
      </c>
      <c r="H1580" s="17" t="s">
        <v>3054</v>
      </c>
      <c r="I1580" s="26" t="s">
        <v>531</v>
      </c>
      <c r="J1580" s="26" t="s">
        <v>1099</v>
      </c>
      <c r="K1580" s="27" t="s">
        <v>377</v>
      </c>
      <c r="M1580" s="26">
        <v>1570</v>
      </c>
    </row>
    <row r="1581" spans="1:13" x14ac:dyDescent="0.3">
      <c r="A1581" s="34">
        <v>42524</v>
      </c>
      <c r="B1581" s="26" t="s">
        <v>329</v>
      </c>
      <c r="C1581" s="31" t="s">
        <v>35</v>
      </c>
      <c r="D1581" s="36" t="s">
        <v>20</v>
      </c>
      <c r="F1581" s="41">
        <v>2000</v>
      </c>
      <c r="G1581" s="19">
        <f t="shared" si="24"/>
        <v>-8357283</v>
      </c>
      <c r="H1581" s="17" t="s">
        <v>3054</v>
      </c>
      <c r="I1581" s="26" t="s">
        <v>531</v>
      </c>
      <c r="J1581" s="26" t="s">
        <v>1099</v>
      </c>
      <c r="K1581" s="27" t="s">
        <v>377</v>
      </c>
      <c r="M1581" s="26">
        <v>1571</v>
      </c>
    </row>
    <row r="1582" spans="1:13" x14ac:dyDescent="0.3">
      <c r="A1582" s="34">
        <v>42524</v>
      </c>
      <c r="B1582" s="26" t="s">
        <v>1131</v>
      </c>
      <c r="C1582" s="28" t="s">
        <v>12</v>
      </c>
      <c r="D1582" s="36" t="s">
        <v>20</v>
      </c>
      <c r="F1582" s="41">
        <v>1000</v>
      </c>
      <c r="G1582" s="19">
        <f t="shared" si="24"/>
        <v>-8358283</v>
      </c>
      <c r="H1582" s="17" t="s">
        <v>3054</v>
      </c>
      <c r="I1582" s="26" t="s">
        <v>531</v>
      </c>
      <c r="J1582" s="26" t="s">
        <v>1099</v>
      </c>
      <c r="K1582" s="27" t="s">
        <v>377</v>
      </c>
      <c r="M1582" s="26">
        <v>1572</v>
      </c>
    </row>
    <row r="1583" spans="1:13" x14ac:dyDescent="0.3">
      <c r="A1583" s="34">
        <v>42524</v>
      </c>
      <c r="B1583" s="26" t="s">
        <v>1132</v>
      </c>
      <c r="C1583" s="28" t="s">
        <v>12</v>
      </c>
      <c r="D1583" s="36" t="s">
        <v>20</v>
      </c>
      <c r="F1583" s="41">
        <v>2000</v>
      </c>
      <c r="G1583" s="19">
        <f t="shared" si="24"/>
        <v>-8360283</v>
      </c>
      <c r="H1583" s="26" t="s">
        <v>933</v>
      </c>
      <c r="I1583" s="26" t="s">
        <v>531</v>
      </c>
      <c r="J1583" s="26" t="s">
        <v>1099</v>
      </c>
      <c r="K1583" s="27" t="s">
        <v>377</v>
      </c>
      <c r="M1583" s="26">
        <v>1573</v>
      </c>
    </row>
    <row r="1584" spans="1:13" ht="13.9" x14ac:dyDescent="0.25">
      <c r="A1584" s="34">
        <v>42524</v>
      </c>
      <c r="B1584" s="26" t="s">
        <v>1119</v>
      </c>
      <c r="C1584" s="31" t="s">
        <v>17</v>
      </c>
      <c r="D1584" s="36" t="s">
        <v>20</v>
      </c>
      <c r="F1584" s="41">
        <v>15000</v>
      </c>
      <c r="G1584" s="19">
        <f t="shared" si="24"/>
        <v>-8375283</v>
      </c>
      <c r="H1584" s="26" t="s">
        <v>933</v>
      </c>
      <c r="I1584" s="20" t="s">
        <v>229</v>
      </c>
      <c r="J1584" s="26" t="s">
        <v>1099</v>
      </c>
      <c r="K1584" s="27" t="s">
        <v>377</v>
      </c>
      <c r="M1584" s="26">
        <v>1574</v>
      </c>
    </row>
    <row r="1585" spans="1:13" x14ac:dyDescent="0.3">
      <c r="A1585" s="34">
        <v>42524</v>
      </c>
      <c r="B1585" s="26" t="s">
        <v>1118</v>
      </c>
      <c r="C1585" s="31" t="s">
        <v>17</v>
      </c>
      <c r="D1585" s="36" t="s">
        <v>20</v>
      </c>
      <c r="F1585" s="41">
        <v>5000</v>
      </c>
      <c r="G1585" s="19">
        <f t="shared" si="24"/>
        <v>-8380283</v>
      </c>
      <c r="H1585" s="26" t="s">
        <v>933</v>
      </c>
      <c r="I1585" s="26" t="s">
        <v>531</v>
      </c>
      <c r="J1585" s="26" t="s">
        <v>1099</v>
      </c>
      <c r="K1585" s="27" t="s">
        <v>377</v>
      </c>
      <c r="M1585" s="31">
        <v>1575</v>
      </c>
    </row>
    <row r="1586" spans="1:13" x14ac:dyDescent="0.3">
      <c r="A1586" s="34">
        <v>42524</v>
      </c>
      <c r="B1586" s="26" t="s">
        <v>1133</v>
      </c>
      <c r="C1586" s="28" t="s">
        <v>12</v>
      </c>
      <c r="D1586" s="36" t="s">
        <v>20</v>
      </c>
      <c r="F1586" s="41">
        <v>1700</v>
      </c>
      <c r="G1586" s="19">
        <f t="shared" si="24"/>
        <v>-8381983</v>
      </c>
      <c r="H1586" s="26" t="s">
        <v>933</v>
      </c>
      <c r="I1586" s="26" t="s">
        <v>531</v>
      </c>
      <c r="J1586" s="26" t="s">
        <v>1099</v>
      </c>
      <c r="K1586" s="27" t="s">
        <v>377</v>
      </c>
      <c r="M1586" s="31">
        <v>1576</v>
      </c>
    </row>
    <row r="1587" spans="1:13" x14ac:dyDescent="0.3">
      <c r="A1587" s="34">
        <v>42524</v>
      </c>
      <c r="B1587" s="26" t="s">
        <v>1057</v>
      </c>
      <c r="C1587" s="28" t="s">
        <v>12</v>
      </c>
      <c r="D1587" s="31" t="s">
        <v>18</v>
      </c>
      <c r="F1587" s="41">
        <v>300</v>
      </c>
      <c r="G1587" s="19">
        <f t="shared" si="24"/>
        <v>-8382283</v>
      </c>
      <c r="H1587" s="26" t="s">
        <v>903</v>
      </c>
      <c r="I1587" s="26" t="s">
        <v>531</v>
      </c>
      <c r="J1587" s="36" t="s">
        <v>1823</v>
      </c>
      <c r="K1587" s="26" t="s">
        <v>377</v>
      </c>
      <c r="M1587" s="26">
        <v>1577</v>
      </c>
    </row>
    <row r="1588" spans="1:13" x14ac:dyDescent="0.3">
      <c r="A1588" s="34">
        <v>42524</v>
      </c>
      <c r="B1588" s="26" t="s">
        <v>1134</v>
      </c>
      <c r="C1588" s="28" t="s">
        <v>12</v>
      </c>
      <c r="D1588" s="31" t="s">
        <v>18</v>
      </c>
      <c r="F1588" s="41">
        <v>150</v>
      </c>
      <c r="G1588" s="19">
        <f t="shared" si="24"/>
        <v>-8382433</v>
      </c>
      <c r="H1588" s="26" t="s">
        <v>903</v>
      </c>
      <c r="I1588" s="26" t="s">
        <v>531</v>
      </c>
      <c r="J1588" s="36" t="s">
        <v>1823</v>
      </c>
      <c r="K1588" s="26" t="s">
        <v>377</v>
      </c>
      <c r="M1588" s="26">
        <v>1578</v>
      </c>
    </row>
    <row r="1589" spans="1:13" x14ac:dyDescent="0.3">
      <c r="A1589" s="34">
        <v>42524</v>
      </c>
      <c r="B1589" s="26" t="s">
        <v>1135</v>
      </c>
      <c r="C1589" s="28" t="s">
        <v>12</v>
      </c>
      <c r="D1589" s="31" t="s">
        <v>18</v>
      </c>
      <c r="F1589" s="41">
        <v>150</v>
      </c>
      <c r="G1589" s="19">
        <f t="shared" si="24"/>
        <v>-8382583</v>
      </c>
      <c r="H1589" s="26" t="s">
        <v>903</v>
      </c>
      <c r="I1589" s="26" t="s">
        <v>531</v>
      </c>
      <c r="J1589" s="36" t="s">
        <v>1823</v>
      </c>
      <c r="K1589" s="26" t="s">
        <v>377</v>
      </c>
      <c r="M1589" s="26">
        <v>1579</v>
      </c>
    </row>
    <row r="1590" spans="1:13" x14ac:dyDescent="0.3">
      <c r="A1590" s="34">
        <v>42524</v>
      </c>
      <c r="B1590" s="26" t="s">
        <v>1034</v>
      </c>
      <c r="C1590" s="28" t="s">
        <v>12</v>
      </c>
      <c r="D1590" s="31" t="s">
        <v>18</v>
      </c>
      <c r="F1590" s="41">
        <v>150</v>
      </c>
      <c r="G1590" s="19">
        <f t="shared" si="24"/>
        <v>-8382733</v>
      </c>
      <c r="H1590" s="26" t="s">
        <v>903</v>
      </c>
      <c r="I1590" s="26" t="s">
        <v>531</v>
      </c>
      <c r="J1590" s="36" t="s">
        <v>1823</v>
      </c>
      <c r="K1590" s="26" t="s">
        <v>377</v>
      </c>
      <c r="M1590" s="26">
        <v>1580</v>
      </c>
    </row>
    <row r="1591" spans="1:13" x14ac:dyDescent="0.3">
      <c r="A1591" s="34">
        <v>42524</v>
      </c>
      <c r="B1591" s="27" t="s">
        <v>647</v>
      </c>
      <c r="C1591" s="27" t="s">
        <v>22</v>
      </c>
      <c r="D1591" s="31" t="s">
        <v>18</v>
      </c>
      <c r="F1591" s="41">
        <v>1000</v>
      </c>
      <c r="G1591" s="19">
        <f t="shared" si="24"/>
        <v>-8383733</v>
      </c>
      <c r="H1591" s="31" t="s">
        <v>23</v>
      </c>
      <c r="I1591" s="27" t="s">
        <v>1122</v>
      </c>
      <c r="J1591" s="36" t="s">
        <v>1823</v>
      </c>
      <c r="K1591" s="26" t="s">
        <v>377</v>
      </c>
      <c r="M1591" s="26">
        <v>1581</v>
      </c>
    </row>
    <row r="1592" spans="1:13" ht="13.9" x14ac:dyDescent="0.25">
      <c r="A1592" s="34">
        <v>42525</v>
      </c>
      <c r="B1592" s="27" t="s">
        <v>1136</v>
      </c>
      <c r="C1592" s="28" t="s">
        <v>12</v>
      </c>
      <c r="D1592" s="36" t="s">
        <v>13</v>
      </c>
      <c r="F1592" s="41">
        <v>3000</v>
      </c>
      <c r="G1592" s="19">
        <f t="shared" si="24"/>
        <v>-8386733</v>
      </c>
      <c r="H1592" s="26" t="s">
        <v>14</v>
      </c>
      <c r="I1592" s="36" t="s">
        <v>1112</v>
      </c>
      <c r="J1592" s="26" t="s">
        <v>1099</v>
      </c>
      <c r="K1592" s="37" t="s">
        <v>377</v>
      </c>
      <c r="M1592" s="26">
        <v>1582</v>
      </c>
    </row>
    <row r="1593" spans="1:13" ht="13.9" x14ac:dyDescent="0.25">
      <c r="A1593" s="34">
        <v>42525</v>
      </c>
      <c r="B1593" s="26" t="s">
        <v>3056</v>
      </c>
      <c r="C1593" s="28" t="s">
        <v>16</v>
      </c>
      <c r="D1593" s="28" t="s">
        <v>10</v>
      </c>
      <c r="F1593" s="41">
        <v>2400</v>
      </c>
      <c r="G1593" s="19">
        <f t="shared" si="24"/>
        <v>-8389133</v>
      </c>
      <c r="H1593" s="26" t="s">
        <v>14</v>
      </c>
      <c r="I1593" s="26" t="s">
        <v>898</v>
      </c>
      <c r="J1593" s="26" t="s">
        <v>1099</v>
      </c>
      <c r="K1593" s="37" t="s">
        <v>377</v>
      </c>
      <c r="M1593" s="31">
        <v>1583</v>
      </c>
    </row>
    <row r="1594" spans="1:13" x14ac:dyDescent="0.3">
      <c r="A1594" s="34">
        <v>42526</v>
      </c>
      <c r="B1594" s="26" t="s">
        <v>1138</v>
      </c>
      <c r="C1594" s="28" t="s">
        <v>12</v>
      </c>
      <c r="D1594" s="36" t="s">
        <v>20</v>
      </c>
      <c r="F1594" s="41">
        <v>2000</v>
      </c>
      <c r="G1594" s="19">
        <f t="shared" si="24"/>
        <v>-8391133</v>
      </c>
      <c r="H1594" s="27" t="s">
        <v>3055</v>
      </c>
      <c r="I1594" s="26" t="s">
        <v>531</v>
      </c>
      <c r="J1594" s="26" t="s">
        <v>1099</v>
      </c>
      <c r="K1594" s="27" t="s">
        <v>377</v>
      </c>
      <c r="M1594" s="31">
        <v>1584</v>
      </c>
    </row>
    <row r="1595" spans="1:13" ht="15" customHeight="1" x14ac:dyDescent="0.3">
      <c r="A1595" s="34">
        <v>42526</v>
      </c>
      <c r="B1595" s="26" t="s">
        <v>1139</v>
      </c>
      <c r="C1595" s="31" t="s">
        <v>17</v>
      </c>
      <c r="D1595" s="36" t="s">
        <v>20</v>
      </c>
      <c r="F1595" s="41">
        <v>15000</v>
      </c>
      <c r="G1595" s="19">
        <f t="shared" si="24"/>
        <v>-8406133</v>
      </c>
      <c r="H1595" s="27" t="s">
        <v>3055</v>
      </c>
      <c r="I1595" s="26" t="s">
        <v>787</v>
      </c>
      <c r="J1595" s="26" t="s">
        <v>1099</v>
      </c>
      <c r="K1595" s="27" t="s">
        <v>377</v>
      </c>
      <c r="M1595" s="26">
        <v>1585</v>
      </c>
    </row>
    <row r="1596" spans="1:13" x14ac:dyDescent="0.3">
      <c r="A1596" s="34">
        <v>42526</v>
      </c>
      <c r="B1596" s="26" t="s">
        <v>932</v>
      </c>
      <c r="C1596" s="26" t="s">
        <v>22</v>
      </c>
      <c r="D1596" s="36" t="s">
        <v>20</v>
      </c>
      <c r="F1596" s="41">
        <v>1000</v>
      </c>
      <c r="G1596" s="19">
        <f t="shared" si="24"/>
        <v>-8407133</v>
      </c>
      <c r="H1596" s="26" t="s">
        <v>933</v>
      </c>
      <c r="I1596" s="26" t="s">
        <v>531</v>
      </c>
      <c r="J1596" s="26" t="s">
        <v>1099</v>
      </c>
      <c r="K1596" s="27" t="s">
        <v>377</v>
      </c>
      <c r="M1596" s="26">
        <v>1586</v>
      </c>
    </row>
    <row r="1597" spans="1:13" x14ac:dyDescent="0.3">
      <c r="A1597" s="34">
        <v>42526</v>
      </c>
      <c r="B1597" s="26" t="s">
        <v>1140</v>
      </c>
      <c r="C1597" s="28" t="s">
        <v>12</v>
      </c>
      <c r="D1597" s="36" t="s">
        <v>20</v>
      </c>
      <c r="F1597" s="41">
        <v>2000</v>
      </c>
      <c r="G1597" s="19">
        <f t="shared" si="24"/>
        <v>-8409133</v>
      </c>
      <c r="H1597" s="26" t="s">
        <v>933</v>
      </c>
      <c r="I1597" s="26" t="s">
        <v>531</v>
      </c>
      <c r="J1597" s="26" t="s">
        <v>1099</v>
      </c>
      <c r="K1597" s="27" t="s">
        <v>377</v>
      </c>
      <c r="M1597" s="26">
        <v>1587</v>
      </c>
    </row>
    <row r="1598" spans="1:13" x14ac:dyDescent="0.3">
      <c r="A1598" s="34">
        <v>42526</v>
      </c>
      <c r="B1598" s="36" t="s">
        <v>1118</v>
      </c>
      <c r="C1598" s="31" t="s">
        <v>17</v>
      </c>
      <c r="D1598" s="36" t="s">
        <v>20</v>
      </c>
      <c r="F1598" s="42">
        <v>5000</v>
      </c>
      <c r="G1598" s="19">
        <f t="shared" si="24"/>
        <v>-8414133</v>
      </c>
      <c r="H1598" s="26" t="s">
        <v>933</v>
      </c>
      <c r="I1598" s="26" t="s">
        <v>531</v>
      </c>
      <c r="J1598" s="26" t="s">
        <v>1099</v>
      </c>
      <c r="K1598" s="27" t="s">
        <v>377</v>
      </c>
      <c r="M1598" s="26">
        <v>1588</v>
      </c>
    </row>
    <row r="1599" spans="1:13" ht="13.9" x14ac:dyDescent="0.25">
      <c r="A1599" s="34">
        <v>42526</v>
      </c>
      <c r="B1599" s="26" t="s">
        <v>1141</v>
      </c>
      <c r="C1599" s="31" t="s">
        <v>17</v>
      </c>
      <c r="D1599" s="36" t="s">
        <v>20</v>
      </c>
      <c r="F1599" s="41">
        <v>15000</v>
      </c>
      <c r="G1599" s="19">
        <f t="shared" si="24"/>
        <v>-8429133</v>
      </c>
      <c r="H1599" s="26" t="s">
        <v>933</v>
      </c>
      <c r="I1599" s="20" t="s">
        <v>229</v>
      </c>
      <c r="J1599" s="26" t="s">
        <v>1099</v>
      </c>
      <c r="K1599" s="27" t="s">
        <v>377</v>
      </c>
      <c r="M1599" s="26">
        <v>1589</v>
      </c>
    </row>
    <row r="1600" spans="1:13" ht="13.9" x14ac:dyDescent="0.25">
      <c r="A1600" s="34">
        <v>42527</v>
      </c>
      <c r="B1600" s="27" t="s">
        <v>491</v>
      </c>
      <c r="C1600" s="28" t="s">
        <v>12</v>
      </c>
      <c r="D1600" s="36" t="s">
        <v>13</v>
      </c>
      <c r="F1600" s="41">
        <v>2000</v>
      </c>
      <c r="G1600" s="19">
        <f t="shared" si="24"/>
        <v>-8431133</v>
      </c>
      <c r="H1600" s="26" t="s">
        <v>14</v>
      </c>
      <c r="I1600" s="36" t="s">
        <v>1112</v>
      </c>
      <c r="J1600" s="26" t="s">
        <v>1099</v>
      </c>
      <c r="K1600" s="37" t="s">
        <v>377</v>
      </c>
      <c r="M1600" s="26">
        <v>1590</v>
      </c>
    </row>
    <row r="1601" spans="1:13" x14ac:dyDescent="0.3">
      <c r="A1601" s="34">
        <v>42527</v>
      </c>
      <c r="B1601" s="26" t="s">
        <v>1142</v>
      </c>
      <c r="C1601" s="28" t="s">
        <v>12</v>
      </c>
      <c r="D1601" s="31" t="s">
        <v>18</v>
      </c>
      <c r="F1601" s="41">
        <v>1000</v>
      </c>
      <c r="G1601" s="19">
        <f t="shared" si="24"/>
        <v>-8432133</v>
      </c>
      <c r="H1601" s="31" t="s">
        <v>795</v>
      </c>
      <c r="I1601" s="26" t="s">
        <v>1123</v>
      </c>
      <c r="J1601" s="26" t="s">
        <v>1099</v>
      </c>
      <c r="K1601" s="37" t="s">
        <v>377</v>
      </c>
      <c r="M1601" s="31">
        <v>1591</v>
      </c>
    </row>
    <row r="1602" spans="1:13" x14ac:dyDescent="0.3">
      <c r="A1602" s="34">
        <v>42527</v>
      </c>
      <c r="B1602" s="26" t="s">
        <v>1143</v>
      </c>
      <c r="C1602" s="28" t="s">
        <v>12</v>
      </c>
      <c r="D1602" s="31" t="s">
        <v>18</v>
      </c>
      <c r="F1602" s="41">
        <v>1000</v>
      </c>
      <c r="G1602" s="19">
        <f t="shared" si="24"/>
        <v>-8433133</v>
      </c>
      <c r="H1602" s="31" t="s">
        <v>795</v>
      </c>
      <c r="I1602" s="26" t="s">
        <v>1123</v>
      </c>
      <c r="J1602" s="26" t="s">
        <v>1099</v>
      </c>
      <c r="K1602" s="37" t="s">
        <v>377</v>
      </c>
      <c r="M1602" s="31">
        <v>1592</v>
      </c>
    </row>
    <row r="1603" spans="1:13" x14ac:dyDescent="0.3">
      <c r="A1603" s="34">
        <v>42527</v>
      </c>
      <c r="B1603" s="26" t="s">
        <v>1005</v>
      </c>
      <c r="C1603" s="28" t="s">
        <v>12</v>
      </c>
      <c r="D1603" s="31" t="s">
        <v>18</v>
      </c>
      <c r="F1603" s="41">
        <v>1000</v>
      </c>
      <c r="G1603" s="19">
        <f t="shared" si="24"/>
        <v>-8434133</v>
      </c>
      <c r="H1603" s="31" t="s">
        <v>795</v>
      </c>
      <c r="I1603" s="26" t="s">
        <v>1123</v>
      </c>
      <c r="J1603" s="26" t="s">
        <v>1099</v>
      </c>
      <c r="K1603" s="37" t="s">
        <v>377</v>
      </c>
      <c r="M1603" s="26">
        <v>1593</v>
      </c>
    </row>
    <row r="1604" spans="1:13" x14ac:dyDescent="0.3">
      <c r="A1604" s="34">
        <v>42527</v>
      </c>
      <c r="B1604" s="26" t="s">
        <v>811</v>
      </c>
      <c r="C1604" s="26" t="s">
        <v>22</v>
      </c>
      <c r="D1604" s="31" t="s">
        <v>18</v>
      </c>
      <c r="F1604" s="41">
        <v>2000</v>
      </c>
      <c r="G1604" s="19">
        <f t="shared" si="24"/>
        <v>-8436133</v>
      </c>
      <c r="H1604" s="31" t="s">
        <v>795</v>
      </c>
      <c r="I1604" s="26" t="s">
        <v>1101</v>
      </c>
      <c r="J1604" s="26" t="s">
        <v>1099</v>
      </c>
      <c r="K1604" s="37" t="s">
        <v>377</v>
      </c>
      <c r="M1604" s="26">
        <v>1594</v>
      </c>
    </row>
    <row r="1605" spans="1:13" x14ac:dyDescent="0.3">
      <c r="A1605" s="34">
        <v>42527</v>
      </c>
      <c r="B1605" s="26" t="s">
        <v>838</v>
      </c>
      <c r="C1605" s="28" t="s">
        <v>12</v>
      </c>
      <c r="D1605" s="31" t="s">
        <v>18</v>
      </c>
      <c r="F1605" s="41">
        <v>1000</v>
      </c>
      <c r="G1605" s="19">
        <f t="shared" si="24"/>
        <v>-8437133</v>
      </c>
      <c r="H1605" s="31" t="s">
        <v>795</v>
      </c>
      <c r="I1605" s="26" t="s">
        <v>1123</v>
      </c>
      <c r="J1605" s="26" t="s">
        <v>1099</v>
      </c>
      <c r="K1605" s="37" t="s">
        <v>377</v>
      </c>
      <c r="M1605" s="26">
        <v>1595</v>
      </c>
    </row>
    <row r="1606" spans="1:13" x14ac:dyDescent="0.3">
      <c r="A1606" s="34">
        <v>42527</v>
      </c>
      <c r="B1606" s="26" t="s">
        <v>841</v>
      </c>
      <c r="C1606" s="28" t="s">
        <v>12</v>
      </c>
      <c r="D1606" s="31" t="s">
        <v>18</v>
      </c>
      <c r="F1606" s="41">
        <v>1000</v>
      </c>
      <c r="G1606" s="19">
        <f t="shared" si="24"/>
        <v>-8438133</v>
      </c>
      <c r="H1606" s="31" t="s">
        <v>795</v>
      </c>
      <c r="I1606" s="26" t="s">
        <v>1123</v>
      </c>
      <c r="J1606" s="26" t="s">
        <v>1099</v>
      </c>
      <c r="K1606" s="37" t="s">
        <v>377</v>
      </c>
      <c r="M1606" s="26">
        <v>1596</v>
      </c>
    </row>
    <row r="1607" spans="1:13" x14ac:dyDescent="0.3">
      <c r="A1607" s="34">
        <v>42527</v>
      </c>
      <c r="B1607" s="26" t="s">
        <v>1144</v>
      </c>
      <c r="C1607" s="28" t="s">
        <v>12</v>
      </c>
      <c r="D1607" s="36" t="s">
        <v>20</v>
      </c>
      <c r="F1607" s="41">
        <v>1000</v>
      </c>
      <c r="G1607" s="19">
        <f t="shared" si="24"/>
        <v>-8439133</v>
      </c>
      <c r="H1607" s="17" t="s">
        <v>3054</v>
      </c>
      <c r="I1607" s="26" t="s">
        <v>531</v>
      </c>
      <c r="J1607" s="26" t="s">
        <v>1099</v>
      </c>
      <c r="K1607" s="27" t="s">
        <v>377</v>
      </c>
      <c r="M1607" s="26">
        <v>1597</v>
      </c>
    </row>
    <row r="1608" spans="1:13" x14ac:dyDescent="0.3">
      <c r="A1608" s="34">
        <v>42527</v>
      </c>
      <c r="B1608" s="26" t="s">
        <v>1145</v>
      </c>
      <c r="C1608" s="28" t="s">
        <v>12</v>
      </c>
      <c r="D1608" s="36" t="s">
        <v>20</v>
      </c>
      <c r="F1608" s="41">
        <v>1000</v>
      </c>
      <c r="G1608" s="19">
        <f t="shared" si="24"/>
        <v>-8440133</v>
      </c>
      <c r="H1608" s="17" t="s">
        <v>3054</v>
      </c>
      <c r="I1608" s="26" t="s">
        <v>531</v>
      </c>
      <c r="J1608" s="26" t="s">
        <v>1099</v>
      </c>
      <c r="K1608" s="27" t="s">
        <v>377</v>
      </c>
      <c r="M1608" s="26">
        <v>1598</v>
      </c>
    </row>
    <row r="1609" spans="1:13" x14ac:dyDescent="0.3">
      <c r="A1609" s="34">
        <v>42527</v>
      </c>
      <c r="B1609" s="26" t="s">
        <v>317</v>
      </c>
      <c r="C1609" s="26" t="s">
        <v>22</v>
      </c>
      <c r="D1609" s="36" t="s">
        <v>20</v>
      </c>
      <c r="F1609" s="41">
        <v>2000</v>
      </c>
      <c r="G1609" s="19">
        <f t="shared" si="24"/>
        <v>-8442133</v>
      </c>
      <c r="H1609" s="17" t="s">
        <v>3054</v>
      </c>
      <c r="I1609" s="26" t="s">
        <v>531</v>
      </c>
      <c r="J1609" s="26" t="s">
        <v>1099</v>
      </c>
      <c r="K1609" s="27" t="s">
        <v>377</v>
      </c>
      <c r="M1609" s="31">
        <v>1599</v>
      </c>
    </row>
    <row r="1610" spans="1:13" x14ac:dyDescent="0.3">
      <c r="A1610" s="34">
        <v>42527</v>
      </c>
      <c r="B1610" s="26" t="s">
        <v>1146</v>
      </c>
      <c r="C1610" s="28" t="s">
        <v>12</v>
      </c>
      <c r="D1610" s="36" t="s">
        <v>20</v>
      </c>
      <c r="F1610" s="41">
        <v>1500</v>
      </c>
      <c r="G1610" s="19">
        <f t="shared" si="24"/>
        <v>-8443633</v>
      </c>
      <c r="H1610" s="17" t="s">
        <v>3054</v>
      </c>
      <c r="I1610" s="26" t="s">
        <v>531</v>
      </c>
      <c r="J1610" s="26" t="s">
        <v>1099</v>
      </c>
      <c r="K1610" s="27" t="s">
        <v>377</v>
      </c>
      <c r="M1610" s="31">
        <v>1600</v>
      </c>
    </row>
    <row r="1611" spans="1:13" x14ac:dyDescent="0.3">
      <c r="A1611" s="34">
        <v>42527</v>
      </c>
      <c r="B1611" s="26" t="s">
        <v>317</v>
      </c>
      <c r="C1611" s="26" t="s">
        <v>22</v>
      </c>
      <c r="D1611" s="36" t="s">
        <v>20</v>
      </c>
      <c r="F1611" s="41">
        <v>1000</v>
      </c>
      <c r="G1611" s="19">
        <f t="shared" si="24"/>
        <v>-8444633</v>
      </c>
      <c r="H1611" s="17" t="s">
        <v>3054</v>
      </c>
      <c r="I1611" s="26" t="s">
        <v>531</v>
      </c>
      <c r="J1611" s="26" t="s">
        <v>1099</v>
      </c>
      <c r="K1611" s="27" t="s">
        <v>377</v>
      </c>
      <c r="M1611" s="26">
        <v>1601</v>
      </c>
    </row>
    <row r="1612" spans="1:13" x14ac:dyDescent="0.3">
      <c r="A1612" s="34">
        <v>42527</v>
      </c>
      <c r="B1612" s="26" t="s">
        <v>1147</v>
      </c>
      <c r="C1612" s="28" t="s">
        <v>12</v>
      </c>
      <c r="D1612" s="36" t="s">
        <v>20</v>
      </c>
      <c r="F1612" s="41">
        <v>1500</v>
      </c>
      <c r="G1612" s="19">
        <f t="shared" si="24"/>
        <v>-8446133</v>
      </c>
      <c r="H1612" s="17" t="s">
        <v>3054</v>
      </c>
      <c r="I1612" s="26" t="s">
        <v>531</v>
      </c>
      <c r="J1612" s="26" t="s">
        <v>1099</v>
      </c>
      <c r="K1612" s="27" t="s">
        <v>377</v>
      </c>
      <c r="M1612" s="26">
        <v>1602</v>
      </c>
    </row>
    <row r="1613" spans="1:13" x14ac:dyDescent="0.3">
      <c r="A1613" s="34">
        <v>42527</v>
      </c>
      <c r="B1613" s="26" t="s">
        <v>1148</v>
      </c>
      <c r="C1613" s="28" t="s">
        <v>12</v>
      </c>
      <c r="D1613" s="36" t="s">
        <v>20</v>
      </c>
      <c r="F1613" s="41">
        <v>1000</v>
      </c>
      <c r="G1613" s="19">
        <f t="shared" ref="G1613:G1676" si="25">+G1612+E1613-F1613</f>
        <v>-8447133</v>
      </c>
      <c r="H1613" s="17" t="s">
        <v>3054</v>
      </c>
      <c r="I1613" s="26" t="s">
        <v>531</v>
      </c>
      <c r="J1613" s="26" t="s">
        <v>1099</v>
      </c>
      <c r="K1613" s="27" t="s">
        <v>377</v>
      </c>
      <c r="M1613" s="26">
        <v>1603</v>
      </c>
    </row>
    <row r="1614" spans="1:13" x14ac:dyDescent="0.3">
      <c r="A1614" s="34">
        <v>42527</v>
      </c>
      <c r="B1614" s="26" t="s">
        <v>1149</v>
      </c>
      <c r="C1614" s="28" t="s">
        <v>12</v>
      </c>
      <c r="D1614" s="36" t="s">
        <v>20</v>
      </c>
      <c r="F1614" s="41">
        <v>1000</v>
      </c>
      <c r="G1614" s="19">
        <f t="shared" si="25"/>
        <v>-8448133</v>
      </c>
      <c r="H1614" s="17" t="s">
        <v>3054</v>
      </c>
      <c r="I1614" s="26" t="s">
        <v>531</v>
      </c>
      <c r="J1614" s="26" t="s">
        <v>1099</v>
      </c>
      <c r="K1614" s="27" t="s">
        <v>377</v>
      </c>
      <c r="M1614" s="26">
        <v>1604</v>
      </c>
    </row>
    <row r="1615" spans="1:13" x14ac:dyDescent="0.3">
      <c r="A1615" s="34">
        <v>42527</v>
      </c>
      <c r="B1615" s="26" t="s">
        <v>329</v>
      </c>
      <c r="C1615" s="31" t="s">
        <v>35</v>
      </c>
      <c r="D1615" s="36" t="s">
        <v>20</v>
      </c>
      <c r="F1615" s="41">
        <v>2000</v>
      </c>
      <c r="G1615" s="19">
        <f t="shared" si="25"/>
        <v>-8450133</v>
      </c>
      <c r="H1615" s="17" t="s">
        <v>3054</v>
      </c>
      <c r="I1615" s="26" t="s">
        <v>531</v>
      </c>
      <c r="J1615" s="26" t="s">
        <v>1099</v>
      </c>
      <c r="K1615" s="27" t="s">
        <v>377</v>
      </c>
      <c r="M1615" s="26">
        <v>1605</v>
      </c>
    </row>
    <row r="1616" spans="1:13" x14ac:dyDescent="0.3">
      <c r="A1616" s="34">
        <v>42527</v>
      </c>
      <c r="B1616" s="27" t="s">
        <v>1150</v>
      </c>
      <c r="C1616" s="28" t="s">
        <v>12</v>
      </c>
      <c r="D1616" s="36" t="s">
        <v>20</v>
      </c>
      <c r="F1616" s="41">
        <v>1000</v>
      </c>
      <c r="G1616" s="19">
        <f t="shared" si="25"/>
        <v>-8451133</v>
      </c>
      <c r="H1616" s="27" t="s">
        <v>3055</v>
      </c>
      <c r="I1616" s="26" t="s">
        <v>531</v>
      </c>
      <c r="J1616" s="26" t="s">
        <v>1099</v>
      </c>
      <c r="K1616" s="27" t="s">
        <v>377</v>
      </c>
      <c r="M1616" s="26">
        <v>1606</v>
      </c>
    </row>
    <row r="1617" spans="1:13" x14ac:dyDescent="0.3">
      <c r="A1617" s="34">
        <v>42527</v>
      </c>
      <c r="B1617" s="27" t="s">
        <v>1151</v>
      </c>
      <c r="C1617" s="28" t="s">
        <v>12</v>
      </c>
      <c r="D1617" s="36" t="s">
        <v>20</v>
      </c>
      <c r="F1617" s="41">
        <v>2000</v>
      </c>
      <c r="G1617" s="19">
        <f t="shared" si="25"/>
        <v>-8453133</v>
      </c>
      <c r="H1617" s="27" t="s">
        <v>3055</v>
      </c>
      <c r="I1617" s="26" t="s">
        <v>531</v>
      </c>
      <c r="J1617" s="26" t="s">
        <v>1099</v>
      </c>
      <c r="K1617" s="27" t="s">
        <v>377</v>
      </c>
      <c r="M1617" s="31">
        <v>1607</v>
      </c>
    </row>
    <row r="1618" spans="1:13" x14ac:dyDescent="0.3">
      <c r="A1618" s="34">
        <v>42527</v>
      </c>
      <c r="B1618" s="26" t="s">
        <v>1152</v>
      </c>
      <c r="C1618" s="36" t="s">
        <v>1153</v>
      </c>
      <c r="D1618" s="36" t="s">
        <v>20</v>
      </c>
      <c r="E1618" s="19"/>
      <c r="F1618" s="41">
        <v>4800</v>
      </c>
      <c r="G1618" s="19">
        <f t="shared" si="25"/>
        <v>-8457933</v>
      </c>
      <c r="H1618" s="27" t="s">
        <v>3055</v>
      </c>
      <c r="I1618" s="26" t="s">
        <v>531</v>
      </c>
      <c r="J1618" s="26" t="s">
        <v>1099</v>
      </c>
      <c r="K1618" s="27" t="s">
        <v>377</v>
      </c>
      <c r="M1618" s="31">
        <v>1608</v>
      </c>
    </row>
    <row r="1619" spans="1:13" ht="13.9" x14ac:dyDescent="0.25">
      <c r="A1619" s="34">
        <v>42527</v>
      </c>
      <c r="B1619" s="26" t="s">
        <v>1154</v>
      </c>
      <c r="C1619" s="26" t="s">
        <v>22</v>
      </c>
      <c r="D1619" s="36" t="s">
        <v>20</v>
      </c>
      <c r="F1619" s="41">
        <v>1000</v>
      </c>
      <c r="G1619" s="19">
        <f t="shared" si="25"/>
        <v>-8458933</v>
      </c>
      <c r="H1619" s="27" t="s">
        <v>3055</v>
      </c>
      <c r="I1619" s="26" t="s">
        <v>787</v>
      </c>
      <c r="J1619" s="26" t="s">
        <v>1099</v>
      </c>
      <c r="K1619" s="27" t="s">
        <v>377</v>
      </c>
      <c r="M1619" s="26">
        <v>1609</v>
      </c>
    </row>
    <row r="1620" spans="1:13" x14ac:dyDescent="0.3">
      <c r="A1620" s="34">
        <v>42527</v>
      </c>
      <c r="B1620" s="26" t="s">
        <v>1155</v>
      </c>
      <c r="C1620" s="28" t="s">
        <v>12</v>
      </c>
      <c r="D1620" s="36" t="s">
        <v>20</v>
      </c>
      <c r="F1620" s="41">
        <v>2000</v>
      </c>
      <c r="G1620" s="19">
        <f t="shared" si="25"/>
        <v>-8460933</v>
      </c>
      <c r="H1620" s="27" t="s">
        <v>3055</v>
      </c>
      <c r="I1620" s="26" t="s">
        <v>531</v>
      </c>
      <c r="J1620" s="26" t="s">
        <v>1099</v>
      </c>
      <c r="K1620" s="27" t="s">
        <v>377</v>
      </c>
      <c r="M1620" s="26">
        <v>1610</v>
      </c>
    </row>
    <row r="1621" spans="1:13" ht="13.9" x14ac:dyDescent="0.25">
      <c r="A1621" s="34">
        <v>42527</v>
      </c>
      <c r="B1621" s="26" t="s">
        <v>3069</v>
      </c>
      <c r="C1621" s="31" t="s">
        <v>17</v>
      </c>
      <c r="D1621" s="36" t="s">
        <v>20</v>
      </c>
      <c r="F1621" s="41">
        <v>70000</v>
      </c>
      <c r="G1621" s="19">
        <f t="shared" si="25"/>
        <v>-8530933</v>
      </c>
      <c r="H1621" s="27" t="s">
        <v>3055</v>
      </c>
      <c r="I1621" s="26" t="s">
        <v>787</v>
      </c>
      <c r="J1621" s="26" t="s">
        <v>1099</v>
      </c>
      <c r="K1621" s="27" t="s">
        <v>377</v>
      </c>
      <c r="M1621" s="26">
        <v>1611</v>
      </c>
    </row>
    <row r="1622" spans="1:13" x14ac:dyDescent="0.3">
      <c r="A1622" s="34">
        <v>42527</v>
      </c>
      <c r="B1622" s="33" t="s">
        <v>1156</v>
      </c>
      <c r="C1622" s="28" t="s">
        <v>12</v>
      </c>
      <c r="D1622" s="36" t="s">
        <v>20</v>
      </c>
      <c r="F1622" s="41">
        <v>1400</v>
      </c>
      <c r="G1622" s="19">
        <f t="shared" si="25"/>
        <v>-8532333</v>
      </c>
      <c r="H1622" s="26" t="s">
        <v>933</v>
      </c>
      <c r="I1622" s="26" t="s">
        <v>531</v>
      </c>
      <c r="J1622" s="26" t="s">
        <v>1099</v>
      </c>
      <c r="K1622" s="27" t="s">
        <v>377</v>
      </c>
      <c r="M1622" s="26">
        <v>1612</v>
      </c>
    </row>
    <row r="1623" spans="1:13" x14ac:dyDescent="0.3">
      <c r="A1623" s="34">
        <v>42527</v>
      </c>
      <c r="B1623" s="32" t="s">
        <v>1157</v>
      </c>
      <c r="C1623" s="28" t="s">
        <v>12</v>
      </c>
      <c r="D1623" s="36" t="s">
        <v>20</v>
      </c>
      <c r="F1623" s="41">
        <v>1400</v>
      </c>
      <c r="G1623" s="19">
        <f t="shared" si="25"/>
        <v>-8533733</v>
      </c>
      <c r="H1623" s="26" t="s">
        <v>933</v>
      </c>
      <c r="I1623" s="26" t="s">
        <v>531</v>
      </c>
      <c r="J1623" s="26" t="s">
        <v>1099</v>
      </c>
      <c r="K1623" s="27" t="s">
        <v>377</v>
      </c>
      <c r="M1623" s="26">
        <v>1613</v>
      </c>
    </row>
    <row r="1624" spans="1:13" x14ac:dyDescent="0.3">
      <c r="A1624" s="34">
        <v>42527</v>
      </c>
      <c r="B1624" s="36" t="s">
        <v>1118</v>
      </c>
      <c r="C1624" s="31" t="s">
        <v>17</v>
      </c>
      <c r="D1624" s="36" t="s">
        <v>20</v>
      </c>
      <c r="F1624" s="42">
        <v>5000</v>
      </c>
      <c r="G1624" s="19">
        <f t="shared" si="25"/>
        <v>-8538733</v>
      </c>
      <c r="H1624" s="26" t="s">
        <v>933</v>
      </c>
      <c r="I1624" s="26" t="s">
        <v>531</v>
      </c>
      <c r="J1624" s="26" t="s">
        <v>1099</v>
      </c>
      <c r="K1624" s="27" t="s">
        <v>377</v>
      </c>
      <c r="M1624" s="26">
        <v>1614</v>
      </c>
    </row>
    <row r="1625" spans="1:13" ht="13.9" x14ac:dyDescent="0.25">
      <c r="A1625" s="34">
        <v>42527</v>
      </c>
      <c r="B1625" s="26" t="s">
        <v>1141</v>
      </c>
      <c r="C1625" s="31" t="s">
        <v>17</v>
      </c>
      <c r="D1625" s="36" t="s">
        <v>20</v>
      </c>
      <c r="F1625" s="41">
        <v>15000</v>
      </c>
      <c r="G1625" s="19">
        <f t="shared" si="25"/>
        <v>-8553733</v>
      </c>
      <c r="H1625" s="26" t="s">
        <v>933</v>
      </c>
      <c r="I1625" s="20" t="s">
        <v>229</v>
      </c>
      <c r="J1625" s="26" t="s">
        <v>1099</v>
      </c>
      <c r="K1625" s="27" t="s">
        <v>377</v>
      </c>
      <c r="M1625" s="31">
        <v>1615</v>
      </c>
    </row>
    <row r="1626" spans="1:13" x14ac:dyDescent="0.3">
      <c r="A1626" s="34">
        <v>42527</v>
      </c>
      <c r="B1626" s="26" t="s">
        <v>1057</v>
      </c>
      <c r="C1626" s="28" t="s">
        <v>12</v>
      </c>
      <c r="D1626" s="31" t="s">
        <v>18</v>
      </c>
      <c r="F1626" s="41">
        <v>300</v>
      </c>
      <c r="G1626" s="19">
        <f t="shared" si="25"/>
        <v>-8554033</v>
      </c>
      <c r="H1626" s="26" t="s">
        <v>903</v>
      </c>
      <c r="I1626" s="26" t="s">
        <v>531</v>
      </c>
      <c r="J1626" s="36" t="s">
        <v>1823</v>
      </c>
      <c r="K1626" s="26" t="s">
        <v>377</v>
      </c>
      <c r="M1626" s="31">
        <v>1616</v>
      </c>
    </row>
    <row r="1627" spans="1:13" x14ac:dyDescent="0.3">
      <c r="A1627" s="34">
        <v>42527</v>
      </c>
      <c r="B1627" s="26" t="s">
        <v>930</v>
      </c>
      <c r="C1627" s="26" t="s">
        <v>22</v>
      </c>
      <c r="D1627" s="31" t="s">
        <v>18</v>
      </c>
      <c r="F1627" s="41">
        <v>1000</v>
      </c>
      <c r="G1627" s="19">
        <f t="shared" si="25"/>
        <v>-8555033</v>
      </c>
      <c r="H1627" s="26" t="s">
        <v>903</v>
      </c>
      <c r="I1627" s="26" t="s">
        <v>531</v>
      </c>
      <c r="J1627" s="36" t="s">
        <v>1823</v>
      </c>
      <c r="K1627" s="26" t="s">
        <v>377</v>
      </c>
      <c r="M1627" s="26">
        <v>1617</v>
      </c>
    </row>
    <row r="1628" spans="1:13" x14ac:dyDescent="0.3">
      <c r="A1628" s="34">
        <v>42527</v>
      </c>
      <c r="B1628" s="26" t="s">
        <v>1134</v>
      </c>
      <c r="C1628" s="28" t="s">
        <v>12</v>
      </c>
      <c r="D1628" s="31" t="s">
        <v>18</v>
      </c>
      <c r="F1628" s="41">
        <v>150</v>
      </c>
      <c r="G1628" s="19">
        <f t="shared" si="25"/>
        <v>-8555183</v>
      </c>
      <c r="H1628" s="26" t="s">
        <v>903</v>
      </c>
      <c r="I1628" s="26" t="s">
        <v>531</v>
      </c>
      <c r="J1628" s="36" t="s">
        <v>1823</v>
      </c>
      <c r="K1628" s="26" t="s">
        <v>377</v>
      </c>
      <c r="M1628" s="26">
        <v>1618</v>
      </c>
    </row>
    <row r="1629" spans="1:13" x14ac:dyDescent="0.3">
      <c r="A1629" s="34">
        <v>42527</v>
      </c>
      <c r="B1629" s="26" t="s">
        <v>1135</v>
      </c>
      <c r="C1629" s="28" t="s">
        <v>12</v>
      </c>
      <c r="D1629" s="31" t="s">
        <v>18</v>
      </c>
      <c r="F1629" s="41">
        <v>150</v>
      </c>
      <c r="G1629" s="19">
        <f t="shared" si="25"/>
        <v>-8555333</v>
      </c>
      <c r="H1629" s="26" t="s">
        <v>903</v>
      </c>
      <c r="I1629" s="26" t="s">
        <v>531</v>
      </c>
      <c r="J1629" s="36" t="s">
        <v>1823</v>
      </c>
      <c r="K1629" s="26" t="s">
        <v>377</v>
      </c>
      <c r="M1629" s="26">
        <v>1619</v>
      </c>
    </row>
    <row r="1630" spans="1:13" ht="13.9" x14ac:dyDescent="0.25">
      <c r="A1630" s="34">
        <v>42527</v>
      </c>
      <c r="B1630" s="26" t="s">
        <v>1158</v>
      </c>
      <c r="C1630" s="31" t="s">
        <v>24</v>
      </c>
      <c r="D1630" s="31" t="s">
        <v>10</v>
      </c>
      <c r="F1630" s="41">
        <v>7000</v>
      </c>
      <c r="G1630" s="19">
        <f t="shared" si="25"/>
        <v>-8562333</v>
      </c>
      <c r="H1630" s="26" t="s">
        <v>903</v>
      </c>
      <c r="I1630" s="26" t="s">
        <v>229</v>
      </c>
      <c r="J1630" s="36" t="s">
        <v>1823</v>
      </c>
      <c r="K1630" s="26" t="s">
        <v>377</v>
      </c>
      <c r="M1630" s="26">
        <v>1620</v>
      </c>
    </row>
    <row r="1631" spans="1:13" x14ac:dyDescent="0.3">
      <c r="A1631" s="34">
        <v>42527</v>
      </c>
      <c r="B1631" s="26" t="s">
        <v>1034</v>
      </c>
      <c r="C1631" s="28" t="s">
        <v>12</v>
      </c>
      <c r="D1631" s="31" t="s">
        <v>18</v>
      </c>
      <c r="F1631" s="41">
        <v>300</v>
      </c>
      <c r="G1631" s="19">
        <f t="shared" si="25"/>
        <v>-8562633</v>
      </c>
      <c r="H1631" s="26" t="s">
        <v>903</v>
      </c>
      <c r="I1631" s="26" t="s">
        <v>531</v>
      </c>
      <c r="J1631" s="36" t="s">
        <v>1823</v>
      </c>
      <c r="K1631" s="26" t="s">
        <v>377</v>
      </c>
      <c r="M1631" s="26">
        <v>1621</v>
      </c>
    </row>
    <row r="1632" spans="1:13" ht="13.9" x14ac:dyDescent="0.25">
      <c r="A1632" s="34">
        <v>42527</v>
      </c>
      <c r="B1632" s="35" t="s">
        <v>1159</v>
      </c>
      <c r="C1632" s="28" t="s">
        <v>12</v>
      </c>
      <c r="D1632" s="36" t="s">
        <v>20</v>
      </c>
      <c r="F1632" s="41">
        <v>3000</v>
      </c>
      <c r="G1632" s="19">
        <f t="shared" si="25"/>
        <v>-8565633</v>
      </c>
      <c r="H1632" s="33" t="s">
        <v>21</v>
      </c>
      <c r="I1632" s="26" t="s">
        <v>1111</v>
      </c>
      <c r="J1632" s="26" t="s">
        <v>1099</v>
      </c>
      <c r="K1632" s="27" t="s">
        <v>377</v>
      </c>
      <c r="M1632" s="26">
        <v>1622</v>
      </c>
    </row>
    <row r="1633" spans="1:13" ht="13.9" x14ac:dyDescent="0.25">
      <c r="A1633" s="34">
        <v>42527</v>
      </c>
      <c r="B1633" s="35" t="s">
        <v>1108</v>
      </c>
      <c r="C1633" s="35" t="s">
        <v>22</v>
      </c>
      <c r="D1633" s="36" t="s">
        <v>20</v>
      </c>
      <c r="F1633" s="41">
        <v>4000</v>
      </c>
      <c r="G1633" s="19">
        <f t="shared" si="25"/>
        <v>-8569633</v>
      </c>
      <c r="H1633" s="33" t="s">
        <v>21</v>
      </c>
      <c r="I1633" s="26" t="s">
        <v>1109</v>
      </c>
      <c r="J1633" s="26" t="s">
        <v>1099</v>
      </c>
      <c r="K1633" s="27" t="s">
        <v>377</v>
      </c>
      <c r="M1633" s="31">
        <v>1623</v>
      </c>
    </row>
    <row r="1634" spans="1:13" x14ac:dyDescent="0.3">
      <c r="A1634" s="34">
        <v>42527</v>
      </c>
      <c r="B1634" s="27" t="s">
        <v>647</v>
      </c>
      <c r="C1634" s="27" t="s">
        <v>22</v>
      </c>
      <c r="D1634" s="31" t="s">
        <v>18</v>
      </c>
      <c r="F1634" s="41">
        <v>2000</v>
      </c>
      <c r="G1634" s="19">
        <f t="shared" si="25"/>
        <v>-8571633</v>
      </c>
      <c r="H1634" s="31" t="s">
        <v>23</v>
      </c>
      <c r="I1634" s="27" t="s">
        <v>1122</v>
      </c>
      <c r="J1634" s="36" t="s">
        <v>1823</v>
      </c>
      <c r="K1634" s="26" t="s">
        <v>377</v>
      </c>
      <c r="M1634" s="31">
        <v>1624</v>
      </c>
    </row>
    <row r="1635" spans="1:13" ht="13.9" x14ac:dyDescent="0.25">
      <c r="A1635" s="34">
        <v>42527</v>
      </c>
      <c r="B1635" s="26" t="s">
        <v>3070</v>
      </c>
      <c r="C1635" s="27" t="s">
        <v>1509</v>
      </c>
      <c r="D1635" s="36" t="s">
        <v>20</v>
      </c>
      <c r="F1635" s="41">
        <f>36450*2</f>
        <v>72900</v>
      </c>
      <c r="G1635" s="19">
        <f t="shared" si="25"/>
        <v>-8644533</v>
      </c>
      <c r="H1635" s="26" t="s">
        <v>14</v>
      </c>
      <c r="I1635" s="26" t="s">
        <v>1112</v>
      </c>
      <c r="J1635" s="26" t="s">
        <v>1099</v>
      </c>
      <c r="K1635" s="27" t="s">
        <v>377</v>
      </c>
      <c r="M1635" s="26">
        <v>1625</v>
      </c>
    </row>
    <row r="1636" spans="1:13" ht="13.9" x14ac:dyDescent="0.25">
      <c r="A1636" s="34">
        <v>42528</v>
      </c>
      <c r="B1636" s="26" t="s">
        <v>3057</v>
      </c>
      <c r="C1636" s="28" t="s">
        <v>16</v>
      </c>
      <c r="D1636" s="28" t="s">
        <v>10</v>
      </c>
      <c r="F1636" s="41">
        <v>1720</v>
      </c>
      <c r="G1636" s="19">
        <f t="shared" si="25"/>
        <v>-8646253</v>
      </c>
      <c r="H1636" s="26" t="s">
        <v>14</v>
      </c>
      <c r="I1636" s="26" t="s">
        <v>592</v>
      </c>
      <c r="J1636" s="26" t="s">
        <v>1099</v>
      </c>
      <c r="K1636" s="37" t="s">
        <v>377</v>
      </c>
      <c r="M1636" s="26">
        <v>1626</v>
      </c>
    </row>
    <row r="1637" spans="1:13" ht="13.9" x14ac:dyDescent="0.25">
      <c r="A1637" s="34">
        <v>42528</v>
      </c>
      <c r="B1637" s="26" t="s">
        <v>1160</v>
      </c>
      <c r="C1637" s="26" t="s">
        <v>9</v>
      </c>
      <c r="D1637" s="28" t="s">
        <v>10</v>
      </c>
      <c r="E1637" s="43"/>
      <c r="F1637" s="41">
        <v>2378</v>
      </c>
      <c r="G1637" s="19">
        <f t="shared" si="25"/>
        <v>-8648631</v>
      </c>
      <c r="H1637" s="26" t="s">
        <v>11</v>
      </c>
      <c r="I1637" s="26">
        <v>60</v>
      </c>
      <c r="J1637" s="26" t="s">
        <v>1099</v>
      </c>
      <c r="K1637" s="37" t="s">
        <v>377</v>
      </c>
      <c r="M1637" s="26">
        <v>1627</v>
      </c>
    </row>
    <row r="1638" spans="1:13" ht="13.9" x14ac:dyDescent="0.25">
      <c r="A1638" s="34">
        <v>42528</v>
      </c>
      <c r="B1638" s="26" t="s">
        <v>3057</v>
      </c>
      <c r="C1638" s="28" t="s">
        <v>16</v>
      </c>
      <c r="D1638" s="28" t="s">
        <v>10</v>
      </c>
      <c r="F1638" s="41">
        <v>1720</v>
      </c>
      <c r="G1638" s="19">
        <f t="shared" si="25"/>
        <v>-8650351</v>
      </c>
      <c r="H1638" s="26" t="s">
        <v>14</v>
      </c>
      <c r="I1638" s="26" t="s">
        <v>592</v>
      </c>
      <c r="J1638" s="26" t="s">
        <v>1099</v>
      </c>
      <c r="K1638" s="37" t="s">
        <v>377</v>
      </c>
      <c r="L1638" s="31"/>
      <c r="M1638" s="26">
        <v>1628</v>
      </c>
    </row>
    <row r="1639" spans="1:13" x14ac:dyDescent="0.3">
      <c r="A1639" s="34">
        <v>42528</v>
      </c>
      <c r="B1639" s="26" t="s">
        <v>811</v>
      </c>
      <c r="C1639" s="26" t="s">
        <v>22</v>
      </c>
      <c r="D1639" s="31" t="s">
        <v>18</v>
      </c>
      <c r="F1639" s="41">
        <v>2000</v>
      </c>
      <c r="G1639" s="19">
        <f t="shared" si="25"/>
        <v>-8652351</v>
      </c>
      <c r="H1639" s="31" t="s">
        <v>795</v>
      </c>
      <c r="I1639" s="26" t="s">
        <v>1101</v>
      </c>
      <c r="J1639" s="26" t="s">
        <v>1099</v>
      </c>
      <c r="K1639" s="37" t="s">
        <v>377</v>
      </c>
      <c r="M1639" s="26">
        <v>1629</v>
      </c>
    </row>
    <row r="1640" spans="1:13" x14ac:dyDescent="0.3">
      <c r="A1640" s="34">
        <v>42528</v>
      </c>
      <c r="B1640" s="26" t="s">
        <v>1161</v>
      </c>
      <c r="C1640" s="28" t="s">
        <v>12</v>
      </c>
      <c r="D1640" s="31" t="s">
        <v>18</v>
      </c>
      <c r="F1640" s="41">
        <v>1000</v>
      </c>
      <c r="G1640" s="19">
        <f t="shared" si="25"/>
        <v>-8653351</v>
      </c>
      <c r="H1640" s="31" t="s">
        <v>795</v>
      </c>
      <c r="I1640" s="26" t="s">
        <v>1123</v>
      </c>
      <c r="J1640" s="26" t="s">
        <v>1099</v>
      </c>
      <c r="K1640" s="37" t="s">
        <v>377</v>
      </c>
      <c r="M1640" s="26">
        <v>1630</v>
      </c>
    </row>
    <row r="1641" spans="1:13" x14ac:dyDescent="0.3">
      <c r="A1641" s="34">
        <v>42528</v>
      </c>
      <c r="B1641" s="26" t="s">
        <v>1162</v>
      </c>
      <c r="C1641" s="28" t="s">
        <v>12</v>
      </c>
      <c r="D1641" s="31" t="s">
        <v>18</v>
      </c>
      <c r="F1641" s="41">
        <v>1000</v>
      </c>
      <c r="G1641" s="19">
        <f t="shared" si="25"/>
        <v>-8654351</v>
      </c>
      <c r="H1641" s="31" t="s">
        <v>795</v>
      </c>
      <c r="I1641" s="26" t="s">
        <v>1123</v>
      </c>
      <c r="J1641" s="26" t="s">
        <v>1099</v>
      </c>
      <c r="K1641" s="37" t="s">
        <v>377</v>
      </c>
      <c r="M1641" s="31">
        <v>1631</v>
      </c>
    </row>
    <row r="1642" spans="1:13" x14ac:dyDescent="0.3">
      <c r="A1642" s="34">
        <v>42528</v>
      </c>
      <c r="B1642" s="26" t="s">
        <v>1163</v>
      </c>
      <c r="C1642" s="28" t="s">
        <v>12</v>
      </c>
      <c r="D1642" s="36" t="s">
        <v>20</v>
      </c>
      <c r="F1642" s="41">
        <v>2000</v>
      </c>
      <c r="G1642" s="19">
        <f t="shared" si="25"/>
        <v>-8656351</v>
      </c>
      <c r="H1642" s="17" t="s">
        <v>3054</v>
      </c>
      <c r="I1642" s="26" t="s">
        <v>531</v>
      </c>
      <c r="J1642" s="26" t="s">
        <v>1099</v>
      </c>
      <c r="K1642" s="27" t="s">
        <v>377</v>
      </c>
      <c r="M1642" s="31">
        <v>1632</v>
      </c>
    </row>
    <row r="1643" spans="1:13" x14ac:dyDescent="0.3">
      <c r="A1643" s="34">
        <v>42528</v>
      </c>
      <c r="B1643" s="26" t="s">
        <v>1164</v>
      </c>
      <c r="C1643" s="28" t="s">
        <v>12</v>
      </c>
      <c r="D1643" s="36" t="s">
        <v>20</v>
      </c>
      <c r="F1643" s="41">
        <v>1000</v>
      </c>
      <c r="G1643" s="19">
        <f t="shared" si="25"/>
        <v>-8657351</v>
      </c>
      <c r="H1643" s="17" t="s">
        <v>3054</v>
      </c>
      <c r="I1643" s="26" t="s">
        <v>531</v>
      </c>
      <c r="J1643" s="26" t="s">
        <v>1099</v>
      </c>
      <c r="K1643" s="27" t="s">
        <v>377</v>
      </c>
      <c r="M1643" s="26">
        <v>1633</v>
      </c>
    </row>
    <row r="1644" spans="1:13" x14ac:dyDescent="0.3">
      <c r="A1644" s="34">
        <v>42528</v>
      </c>
      <c r="B1644" s="26" t="s">
        <v>1165</v>
      </c>
      <c r="C1644" s="26" t="s">
        <v>22</v>
      </c>
      <c r="D1644" s="36" t="s">
        <v>20</v>
      </c>
      <c r="F1644" s="41">
        <v>57000</v>
      </c>
      <c r="G1644" s="19">
        <f t="shared" si="25"/>
        <v>-8714351</v>
      </c>
      <c r="H1644" s="17" t="s">
        <v>3054</v>
      </c>
      <c r="I1644" s="26" t="s">
        <v>531</v>
      </c>
      <c r="J1644" s="26" t="s">
        <v>1099</v>
      </c>
      <c r="K1644" s="27" t="s">
        <v>377</v>
      </c>
      <c r="M1644" s="26">
        <v>1634</v>
      </c>
    </row>
    <row r="1645" spans="1:13" x14ac:dyDescent="0.3">
      <c r="A1645" s="34">
        <v>42528</v>
      </c>
      <c r="B1645" s="26" t="s">
        <v>317</v>
      </c>
      <c r="C1645" s="26" t="s">
        <v>22</v>
      </c>
      <c r="D1645" s="36" t="s">
        <v>20</v>
      </c>
      <c r="F1645" s="41">
        <v>2000</v>
      </c>
      <c r="G1645" s="19">
        <f t="shared" si="25"/>
        <v>-8716351</v>
      </c>
      <c r="H1645" s="17" t="s">
        <v>3054</v>
      </c>
      <c r="I1645" s="26" t="s">
        <v>531</v>
      </c>
      <c r="J1645" s="26" t="s">
        <v>1099</v>
      </c>
      <c r="K1645" s="27" t="s">
        <v>377</v>
      </c>
      <c r="M1645" s="26">
        <v>1635</v>
      </c>
    </row>
    <row r="1646" spans="1:13" ht="11.45" customHeight="1" x14ac:dyDescent="0.3">
      <c r="A1646" s="34">
        <v>42528</v>
      </c>
      <c r="B1646" s="26" t="s">
        <v>1166</v>
      </c>
      <c r="C1646" s="28" t="s">
        <v>12</v>
      </c>
      <c r="D1646" s="36" t="s">
        <v>20</v>
      </c>
      <c r="F1646" s="41">
        <v>2000</v>
      </c>
      <c r="G1646" s="19">
        <f t="shared" si="25"/>
        <v>-8718351</v>
      </c>
      <c r="H1646" s="17" t="s">
        <v>3054</v>
      </c>
      <c r="I1646" s="26" t="s">
        <v>531</v>
      </c>
      <c r="J1646" s="26" t="s">
        <v>1099</v>
      </c>
      <c r="K1646" s="27" t="s">
        <v>377</v>
      </c>
      <c r="M1646" s="26">
        <v>1636</v>
      </c>
    </row>
    <row r="1647" spans="1:13" s="31" customFormat="1" x14ac:dyDescent="0.3">
      <c r="A1647" s="34">
        <v>42528</v>
      </c>
      <c r="B1647" s="26" t="s">
        <v>994</v>
      </c>
      <c r="C1647" s="28" t="s">
        <v>12</v>
      </c>
      <c r="D1647" s="36" t="s">
        <v>20</v>
      </c>
      <c r="E1647" s="41"/>
      <c r="F1647" s="41">
        <v>2000</v>
      </c>
      <c r="G1647" s="19">
        <f t="shared" si="25"/>
        <v>-8720351</v>
      </c>
      <c r="H1647" s="17" t="s">
        <v>3054</v>
      </c>
      <c r="I1647" s="26" t="s">
        <v>531</v>
      </c>
      <c r="J1647" s="26" t="s">
        <v>1099</v>
      </c>
      <c r="K1647" s="27" t="s">
        <v>377</v>
      </c>
      <c r="L1647" s="26"/>
      <c r="M1647" s="26">
        <v>1637</v>
      </c>
    </row>
    <row r="1648" spans="1:13" x14ac:dyDescent="0.3">
      <c r="A1648" s="34">
        <v>42528</v>
      </c>
      <c r="B1648" s="26" t="s">
        <v>329</v>
      </c>
      <c r="C1648" s="31" t="s">
        <v>17</v>
      </c>
      <c r="D1648" s="36" t="s">
        <v>20</v>
      </c>
      <c r="F1648" s="41">
        <v>5000</v>
      </c>
      <c r="G1648" s="19">
        <f t="shared" si="25"/>
        <v>-8725351</v>
      </c>
      <c r="H1648" s="17" t="s">
        <v>3054</v>
      </c>
      <c r="I1648" s="26" t="s">
        <v>531</v>
      </c>
      <c r="J1648" s="26" t="s">
        <v>1099</v>
      </c>
      <c r="K1648" s="27" t="s">
        <v>377</v>
      </c>
      <c r="M1648" s="26">
        <v>1638</v>
      </c>
    </row>
    <row r="1649" spans="1:13" x14ac:dyDescent="0.3">
      <c r="A1649" s="34">
        <v>42528</v>
      </c>
      <c r="B1649" s="26" t="s">
        <v>1167</v>
      </c>
      <c r="C1649" s="28" t="s">
        <v>12</v>
      </c>
      <c r="D1649" s="36" t="s">
        <v>20</v>
      </c>
      <c r="F1649" s="41">
        <v>2000</v>
      </c>
      <c r="G1649" s="19">
        <f t="shared" si="25"/>
        <v>-8727351</v>
      </c>
      <c r="H1649" s="17" t="s">
        <v>3054</v>
      </c>
      <c r="I1649" s="26" t="s">
        <v>531</v>
      </c>
      <c r="J1649" s="26" t="s">
        <v>1099</v>
      </c>
      <c r="K1649" s="27" t="s">
        <v>377</v>
      </c>
      <c r="M1649" s="31">
        <v>1639</v>
      </c>
    </row>
    <row r="1650" spans="1:13" x14ac:dyDescent="0.3">
      <c r="A1650" s="34">
        <v>42528</v>
      </c>
      <c r="B1650" s="26" t="s">
        <v>1168</v>
      </c>
      <c r="C1650" s="28" t="s">
        <v>12</v>
      </c>
      <c r="D1650" s="36" t="s">
        <v>20</v>
      </c>
      <c r="F1650" s="41">
        <v>2000</v>
      </c>
      <c r="G1650" s="19">
        <f t="shared" si="25"/>
        <v>-8729351</v>
      </c>
      <c r="H1650" s="17" t="s">
        <v>3054</v>
      </c>
      <c r="I1650" s="26" t="s">
        <v>531</v>
      </c>
      <c r="J1650" s="26" t="s">
        <v>1099</v>
      </c>
      <c r="K1650" s="27" t="s">
        <v>377</v>
      </c>
      <c r="M1650" s="31">
        <v>1640</v>
      </c>
    </row>
    <row r="1651" spans="1:13" x14ac:dyDescent="0.3">
      <c r="A1651" s="34">
        <v>42528</v>
      </c>
      <c r="B1651" s="26" t="s">
        <v>329</v>
      </c>
      <c r="C1651" s="36" t="s">
        <v>1153</v>
      </c>
      <c r="D1651" s="36" t="s">
        <v>20</v>
      </c>
      <c r="F1651" s="41">
        <v>5500</v>
      </c>
      <c r="G1651" s="19">
        <f t="shared" si="25"/>
        <v>-8734851</v>
      </c>
      <c r="H1651" s="17" t="s">
        <v>3054</v>
      </c>
      <c r="I1651" s="26" t="s">
        <v>531</v>
      </c>
      <c r="J1651" s="26" t="s">
        <v>1099</v>
      </c>
      <c r="K1651" s="27" t="s">
        <v>377</v>
      </c>
      <c r="M1651" s="26">
        <v>1641</v>
      </c>
    </row>
    <row r="1652" spans="1:13" x14ac:dyDescent="0.3">
      <c r="A1652" s="34">
        <v>42528</v>
      </c>
      <c r="B1652" s="26" t="s">
        <v>1169</v>
      </c>
      <c r="C1652" s="28" t="s">
        <v>12</v>
      </c>
      <c r="D1652" s="36" t="s">
        <v>20</v>
      </c>
      <c r="F1652" s="41">
        <v>1500</v>
      </c>
      <c r="G1652" s="19">
        <f t="shared" si="25"/>
        <v>-8736351</v>
      </c>
      <c r="H1652" s="17" t="s">
        <v>3054</v>
      </c>
      <c r="I1652" s="26" t="s">
        <v>531</v>
      </c>
      <c r="J1652" s="26" t="s">
        <v>1099</v>
      </c>
      <c r="K1652" s="27" t="s">
        <v>377</v>
      </c>
      <c r="M1652" s="26">
        <v>1642</v>
      </c>
    </row>
    <row r="1653" spans="1:13" x14ac:dyDescent="0.3">
      <c r="A1653" s="34">
        <v>42528</v>
      </c>
      <c r="B1653" s="26" t="s">
        <v>1170</v>
      </c>
      <c r="C1653" s="28" t="s">
        <v>12</v>
      </c>
      <c r="D1653" s="36" t="s">
        <v>20</v>
      </c>
      <c r="F1653" s="41">
        <v>1000</v>
      </c>
      <c r="G1653" s="19">
        <f t="shared" si="25"/>
        <v>-8737351</v>
      </c>
      <c r="H1653" s="27" t="s">
        <v>3055</v>
      </c>
      <c r="I1653" s="26" t="s">
        <v>531</v>
      </c>
      <c r="J1653" s="26" t="s">
        <v>1099</v>
      </c>
      <c r="K1653" s="27" t="s">
        <v>377</v>
      </c>
      <c r="M1653" s="26">
        <v>1643</v>
      </c>
    </row>
    <row r="1654" spans="1:13" x14ac:dyDescent="0.3">
      <c r="A1654" s="34">
        <v>42528</v>
      </c>
      <c r="B1654" s="27" t="s">
        <v>1137</v>
      </c>
      <c r="C1654" s="28" t="s">
        <v>12</v>
      </c>
      <c r="D1654" s="36" t="s">
        <v>20</v>
      </c>
      <c r="F1654" s="41">
        <v>1000</v>
      </c>
      <c r="G1654" s="19">
        <f t="shared" si="25"/>
        <v>-8738351</v>
      </c>
      <c r="H1654" s="27" t="s">
        <v>3055</v>
      </c>
      <c r="I1654" s="26" t="s">
        <v>531</v>
      </c>
      <c r="J1654" s="26" t="s">
        <v>1099</v>
      </c>
      <c r="K1654" s="27" t="s">
        <v>377</v>
      </c>
      <c r="M1654" s="26">
        <v>1644</v>
      </c>
    </row>
    <row r="1655" spans="1:13" x14ac:dyDescent="0.3">
      <c r="A1655" s="34">
        <v>42528</v>
      </c>
      <c r="B1655" s="27" t="s">
        <v>1171</v>
      </c>
      <c r="C1655" s="28" t="s">
        <v>12</v>
      </c>
      <c r="D1655" s="36" t="s">
        <v>20</v>
      </c>
      <c r="F1655" s="41">
        <v>2000</v>
      </c>
      <c r="G1655" s="19">
        <f t="shared" si="25"/>
        <v>-8740351</v>
      </c>
      <c r="H1655" s="27" t="s">
        <v>3055</v>
      </c>
      <c r="I1655" s="26" t="s">
        <v>531</v>
      </c>
      <c r="J1655" s="26" t="s">
        <v>1099</v>
      </c>
      <c r="K1655" s="27" t="s">
        <v>377</v>
      </c>
      <c r="M1655" s="26">
        <v>1645</v>
      </c>
    </row>
    <row r="1656" spans="1:13" x14ac:dyDescent="0.3">
      <c r="A1656" s="34">
        <v>42528</v>
      </c>
      <c r="B1656" s="26" t="s">
        <v>2580</v>
      </c>
      <c r="C1656" s="28" t="s">
        <v>12</v>
      </c>
      <c r="D1656" s="36" t="s">
        <v>20</v>
      </c>
      <c r="F1656" s="41">
        <v>1000</v>
      </c>
      <c r="G1656" s="19">
        <f t="shared" si="25"/>
        <v>-8741351</v>
      </c>
      <c r="H1656" s="27" t="s">
        <v>3055</v>
      </c>
      <c r="I1656" s="26" t="s">
        <v>531</v>
      </c>
      <c r="J1656" s="26" t="s">
        <v>1099</v>
      </c>
      <c r="K1656" s="27" t="s">
        <v>377</v>
      </c>
      <c r="M1656" s="26">
        <v>1646</v>
      </c>
    </row>
    <row r="1657" spans="1:13" x14ac:dyDescent="0.3">
      <c r="A1657" s="34">
        <v>42528</v>
      </c>
      <c r="B1657" s="27" t="s">
        <v>1172</v>
      </c>
      <c r="C1657" s="36" t="s">
        <v>1153</v>
      </c>
      <c r="D1657" s="36" t="s">
        <v>20</v>
      </c>
      <c r="F1657" s="41">
        <v>3700</v>
      </c>
      <c r="G1657" s="19">
        <f t="shared" si="25"/>
        <v>-8745051</v>
      </c>
      <c r="H1657" s="27" t="s">
        <v>3055</v>
      </c>
      <c r="I1657" s="26" t="s">
        <v>531</v>
      </c>
      <c r="J1657" s="26" t="s">
        <v>1099</v>
      </c>
      <c r="K1657" s="27" t="s">
        <v>377</v>
      </c>
      <c r="M1657" s="31">
        <v>1647</v>
      </c>
    </row>
    <row r="1658" spans="1:13" x14ac:dyDescent="0.3">
      <c r="A1658" s="34">
        <v>42528</v>
      </c>
      <c r="B1658" s="26" t="s">
        <v>1173</v>
      </c>
      <c r="C1658" s="36" t="s">
        <v>1153</v>
      </c>
      <c r="D1658" s="36" t="s">
        <v>20</v>
      </c>
      <c r="F1658" s="41">
        <v>3000</v>
      </c>
      <c r="G1658" s="19">
        <f t="shared" si="25"/>
        <v>-8748051</v>
      </c>
      <c r="H1658" s="27" t="s">
        <v>3055</v>
      </c>
      <c r="I1658" s="26" t="s">
        <v>531</v>
      </c>
      <c r="J1658" s="26" t="s">
        <v>1099</v>
      </c>
      <c r="K1658" s="27" t="s">
        <v>377</v>
      </c>
      <c r="M1658" s="31">
        <v>1648</v>
      </c>
    </row>
    <row r="1659" spans="1:13" x14ac:dyDescent="0.3">
      <c r="A1659" s="34">
        <v>42528</v>
      </c>
      <c r="B1659" s="27" t="s">
        <v>1174</v>
      </c>
      <c r="C1659" s="28" t="s">
        <v>12</v>
      </c>
      <c r="D1659" s="36" t="s">
        <v>20</v>
      </c>
      <c r="F1659" s="41">
        <v>5000</v>
      </c>
      <c r="G1659" s="19">
        <f t="shared" si="25"/>
        <v>-8753051</v>
      </c>
      <c r="H1659" s="27" t="s">
        <v>3055</v>
      </c>
      <c r="I1659" s="26" t="s">
        <v>531</v>
      </c>
      <c r="J1659" s="26" t="s">
        <v>1099</v>
      </c>
      <c r="K1659" s="27" t="s">
        <v>377</v>
      </c>
      <c r="M1659" s="26">
        <v>1649</v>
      </c>
    </row>
    <row r="1660" spans="1:13" x14ac:dyDescent="0.3">
      <c r="A1660" s="34">
        <v>42528</v>
      </c>
      <c r="B1660" s="26" t="s">
        <v>2581</v>
      </c>
      <c r="C1660" s="28" t="s">
        <v>12</v>
      </c>
      <c r="D1660" s="36" t="s">
        <v>20</v>
      </c>
      <c r="E1660" s="19"/>
      <c r="F1660" s="41">
        <v>1000</v>
      </c>
      <c r="G1660" s="19">
        <f t="shared" si="25"/>
        <v>-8754051</v>
      </c>
      <c r="H1660" s="27" t="s">
        <v>3055</v>
      </c>
      <c r="I1660" s="26" t="s">
        <v>531</v>
      </c>
      <c r="J1660" s="26" t="s">
        <v>1099</v>
      </c>
      <c r="K1660" s="27" t="s">
        <v>377</v>
      </c>
      <c r="M1660" s="26">
        <v>1650</v>
      </c>
    </row>
    <row r="1661" spans="1:13" x14ac:dyDescent="0.3">
      <c r="A1661" s="34">
        <v>42528</v>
      </c>
      <c r="B1661" s="26" t="s">
        <v>1175</v>
      </c>
      <c r="C1661" s="36" t="s">
        <v>1153</v>
      </c>
      <c r="D1661" s="36" t="s">
        <v>20</v>
      </c>
      <c r="E1661" s="19"/>
      <c r="F1661" s="41">
        <v>2000</v>
      </c>
      <c r="G1661" s="19">
        <f t="shared" si="25"/>
        <v>-8756051</v>
      </c>
      <c r="H1661" s="27" t="s">
        <v>3055</v>
      </c>
      <c r="I1661" s="26" t="s">
        <v>531</v>
      </c>
      <c r="J1661" s="26" t="s">
        <v>1099</v>
      </c>
      <c r="K1661" s="27" t="s">
        <v>377</v>
      </c>
      <c r="M1661" s="26">
        <v>1651</v>
      </c>
    </row>
    <row r="1662" spans="1:13" x14ac:dyDescent="0.3">
      <c r="A1662" s="34">
        <v>42528</v>
      </c>
      <c r="B1662" s="26" t="s">
        <v>1176</v>
      </c>
      <c r="C1662" s="36" t="s">
        <v>1153</v>
      </c>
      <c r="D1662" s="36" t="s">
        <v>20</v>
      </c>
      <c r="E1662" s="19"/>
      <c r="F1662" s="41">
        <v>2000</v>
      </c>
      <c r="G1662" s="19">
        <f t="shared" si="25"/>
        <v>-8758051</v>
      </c>
      <c r="H1662" s="27" t="s">
        <v>3055</v>
      </c>
      <c r="I1662" s="26" t="s">
        <v>531</v>
      </c>
      <c r="J1662" s="26" t="s">
        <v>1099</v>
      </c>
      <c r="K1662" s="27" t="s">
        <v>377</v>
      </c>
      <c r="M1662" s="26">
        <v>1652</v>
      </c>
    </row>
    <row r="1663" spans="1:13" x14ac:dyDescent="0.3">
      <c r="A1663" s="34">
        <v>42528</v>
      </c>
      <c r="B1663" s="27" t="s">
        <v>1177</v>
      </c>
      <c r="C1663" s="28" t="s">
        <v>12</v>
      </c>
      <c r="D1663" s="36" t="s">
        <v>20</v>
      </c>
      <c r="F1663" s="41">
        <v>1500</v>
      </c>
      <c r="G1663" s="19">
        <f t="shared" si="25"/>
        <v>-8759551</v>
      </c>
      <c r="H1663" s="27" t="s">
        <v>3055</v>
      </c>
      <c r="I1663" s="26" t="s">
        <v>531</v>
      </c>
      <c r="J1663" s="26" t="s">
        <v>1099</v>
      </c>
      <c r="K1663" s="27" t="s">
        <v>377</v>
      </c>
      <c r="M1663" s="26">
        <v>1653</v>
      </c>
    </row>
    <row r="1664" spans="1:13" x14ac:dyDescent="0.3">
      <c r="A1664" s="34">
        <v>42528</v>
      </c>
      <c r="B1664" s="26" t="s">
        <v>1178</v>
      </c>
      <c r="C1664" s="36" t="s">
        <v>1153</v>
      </c>
      <c r="D1664" s="36" t="s">
        <v>20</v>
      </c>
      <c r="E1664" s="19"/>
      <c r="F1664" s="41">
        <v>2000</v>
      </c>
      <c r="G1664" s="19">
        <f t="shared" si="25"/>
        <v>-8761551</v>
      </c>
      <c r="H1664" s="27" t="s">
        <v>3055</v>
      </c>
      <c r="I1664" s="26" t="s">
        <v>531</v>
      </c>
      <c r="J1664" s="26" t="s">
        <v>1099</v>
      </c>
      <c r="K1664" s="27" t="s">
        <v>377</v>
      </c>
      <c r="M1664" s="26">
        <v>1654</v>
      </c>
    </row>
    <row r="1665" spans="1:13" ht="13.9" x14ac:dyDescent="0.25">
      <c r="A1665" s="34">
        <v>42528</v>
      </c>
      <c r="B1665" s="26" t="s">
        <v>1179</v>
      </c>
      <c r="C1665" s="26" t="s">
        <v>22</v>
      </c>
      <c r="D1665" s="36" t="s">
        <v>20</v>
      </c>
      <c r="E1665" s="19"/>
      <c r="F1665" s="41">
        <v>3000</v>
      </c>
      <c r="G1665" s="19">
        <f t="shared" si="25"/>
        <v>-8764551</v>
      </c>
      <c r="H1665" s="27" t="s">
        <v>3055</v>
      </c>
      <c r="I1665" s="26" t="s">
        <v>787</v>
      </c>
      <c r="J1665" s="26" t="s">
        <v>1099</v>
      </c>
      <c r="K1665" s="27" t="s">
        <v>377</v>
      </c>
      <c r="M1665" s="31">
        <v>1655</v>
      </c>
    </row>
    <row r="1666" spans="1:13" x14ac:dyDescent="0.3">
      <c r="A1666" s="34">
        <v>42528</v>
      </c>
      <c r="B1666" s="35" t="s">
        <v>1180</v>
      </c>
      <c r="C1666" s="28" t="s">
        <v>12</v>
      </c>
      <c r="D1666" s="36" t="s">
        <v>20</v>
      </c>
      <c r="F1666" s="41">
        <v>1000</v>
      </c>
      <c r="G1666" s="19">
        <f t="shared" si="25"/>
        <v>-8765551</v>
      </c>
      <c r="H1666" s="26" t="s">
        <v>933</v>
      </c>
      <c r="I1666" s="26" t="s">
        <v>531</v>
      </c>
      <c r="J1666" s="26" t="s">
        <v>1099</v>
      </c>
      <c r="K1666" s="27" t="s">
        <v>377</v>
      </c>
      <c r="M1666" s="31">
        <v>1656</v>
      </c>
    </row>
    <row r="1667" spans="1:13" x14ac:dyDescent="0.3">
      <c r="A1667" s="34">
        <v>42528</v>
      </c>
      <c r="B1667" s="35" t="s">
        <v>1181</v>
      </c>
      <c r="C1667" s="28" t="s">
        <v>12</v>
      </c>
      <c r="D1667" s="36" t="s">
        <v>20</v>
      </c>
      <c r="F1667" s="41">
        <v>5000</v>
      </c>
      <c r="G1667" s="19">
        <f t="shared" si="25"/>
        <v>-8770551</v>
      </c>
      <c r="H1667" s="26" t="s">
        <v>933</v>
      </c>
      <c r="I1667" s="26" t="s">
        <v>531</v>
      </c>
      <c r="J1667" s="26" t="s">
        <v>1099</v>
      </c>
      <c r="K1667" s="27" t="s">
        <v>377</v>
      </c>
      <c r="M1667" s="26">
        <v>1657</v>
      </c>
    </row>
    <row r="1668" spans="1:13" x14ac:dyDescent="0.3">
      <c r="A1668" s="34">
        <v>42528</v>
      </c>
      <c r="B1668" s="35" t="s">
        <v>1182</v>
      </c>
      <c r="C1668" s="28" t="s">
        <v>12</v>
      </c>
      <c r="D1668" s="36" t="s">
        <v>20</v>
      </c>
      <c r="F1668" s="41">
        <v>1000</v>
      </c>
      <c r="G1668" s="19">
        <f t="shared" si="25"/>
        <v>-8771551</v>
      </c>
      <c r="H1668" s="26" t="s">
        <v>933</v>
      </c>
      <c r="I1668" s="26" t="s">
        <v>531</v>
      </c>
      <c r="J1668" s="26" t="s">
        <v>1099</v>
      </c>
      <c r="K1668" s="27" t="s">
        <v>377</v>
      </c>
      <c r="M1668" s="26">
        <v>1658</v>
      </c>
    </row>
    <row r="1669" spans="1:13" x14ac:dyDescent="0.3">
      <c r="A1669" s="34">
        <v>42528</v>
      </c>
      <c r="B1669" s="26" t="s">
        <v>1183</v>
      </c>
      <c r="C1669" s="28" t="s">
        <v>12</v>
      </c>
      <c r="D1669" s="36" t="s">
        <v>20</v>
      </c>
      <c r="F1669" s="41">
        <v>500</v>
      </c>
      <c r="G1669" s="19">
        <f t="shared" si="25"/>
        <v>-8772051</v>
      </c>
      <c r="H1669" s="26" t="s">
        <v>933</v>
      </c>
      <c r="I1669" s="26" t="s">
        <v>531</v>
      </c>
      <c r="J1669" s="26" t="s">
        <v>1099</v>
      </c>
      <c r="K1669" s="27" t="s">
        <v>377</v>
      </c>
      <c r="M1669" s="26">
        <v>1659</v>
      </c>
    </row>
    <row r="1670" spans="1:13" x14ac:dyDescent="0.3">
      <c r="A1670" s="34">
        <v>42528</v>
      </c>
      <c r="B1670" s="26" t="s">
        <v>1184</v>
      </c>
      <c r="C1670" s="28" t="s">
        <v>12</v>
      </c>
      <c r="D1670" s="36" t="s">
        <v>20</v>
      </c>
      <c r="F1670" s="41">
        <v>500</v>
      </c>
      <c r="G1670" s="19">
        <f t="shared" si="25"/>
        <v>-8772551</v>
      </c>
      <c r="H1670" s="26" t="s">
        <v>933</v>
      </c>
      <c r="I1670" s="26" t="s">
        <v>531</v>
      </c>
      <c r="J1670" s="26" t="s">
        <v>1099</v>
      </c>
      <c r="K1670" s="27" t="s">
        <v>377</v>
      </c>
      <c r="M1670" s="26">
        <v>1660</v>
      </c>
    </row>
    <row r="1671" spans="1:13" x14ac:dyDescent="0.3">
      <c r="A1671" s="34">
        <v>42528</v>
      </c>
      <c r="B1671" s="26" t="s">
        <v>1185</v>
      </c>
      <c r="C1671" s="26" t="s">
        <v>22</v>
      </c>
      <c r="D1671" s="36" t="s">
        <v>20</v>
      </c>
      <c r="F1671" s="41">
        <v>1000</v>
      </c>
      <c r="G1671" s="19">
        <f t="shared" si="25"/>
        <v>-8773551</v>
      </c>
      <c r="H1671" s="26" t="s">
        <v>933</v>
      </c>
      <c r="I1671" s="26" t="s">
        <v>531</v>
      </c>
      <c r="J1671" s="26" t="s">
        <v>1099</v>
      </c>
      <c r="K1671" s="27" t="s">
        <v>377</v>
      </c>
      <c r="M1671" s="26">
        <v>1661</v>
      </c>
    </row>
    <row r="1672" spans="1:13" x14ac:dyDescent="0.3">
      <c r="A1672" s="34">
        <v>42528</v>
      </c>
      <c r="B1672" s="36" t="s">
        <v>1118</v>
      </c>
      <c r="C1672" s="31" t="s">
        <v>17</v>
      </c>
      <c r="D1672" s="36" t="s">
        <v>20</v>
      </c>
      <c r="F1672" s="42">
        <v>5000</v>
      </c>
      <c r="G1672" s="19">
        <f t="shared" si="25"/>
        <v>-8778551</v>
      </c>
      <c r="H1672" s="26" t="s">
        <v>933</v>
      </c>
      <c r="I1672" s="26" t="s">
        <v>531</v>
      </c>
      <c r="J1672" s="26" t="s">
        <v>1099</v>
      </c>
      <c r="K1672" s="27" t="s">
        <v>377</v>
      </c>
      <c r="M1672" s="26">
        <v>1662</v>
      </c>
    </row>
    <row r="1673" spans="1:13" ht="13.9" x14ac:dyDescent="0.25">
      <c r="A1673" s="34">
        <v>42528</v>
      </c>
      <c r="B1673" s="26" t="s">
        <v>1141</v>
      </c>
      <c r="C1673" s="31" t="s">
        <v>17</v>
      </c>
      <c r="D1673" s="36" t="s">
        <v>20</v>
      </c>
      <c r="F1673" s="41">
        <v>10000</v>
      </c>
      <c r="G1673" s="19">
        <f t="shared" si="25"/>
        <v>-8788551</v>
      </c>
      <c r="H1673" s="26" t="s">
        <v>933</v>
      </c>
      <c r="I1673" s="20" t="s">
        <v>229</v>
      </c>
      <c r="J1673" s="26" t="s">
        <v>1099</v>
      </c>
      <c r="K1673" s="27" t="s">
        <v>377</v>
      </c>
      <c r="M1673" s="31">
        <v>1663</v>
      </c>
    </row>
    <row r="1674" spans="1:13" x14ac:dyDescent="0.3">
      <c r="A1674" s="34">
        <v>42528</v>
      </c>
      <c r="B1674" s="32" t="s">
        <v>1186</v>
      </c>
      <c r="C1674" s="28" t="s">
        <v>12</v>
      </c>
      <c r="D1674" s="36" t="s">
        <v>20</v>
      </c>
      <c r="F1674" s="41">
        <v>500</v>
      </c>
      <c r="G1674" s="19">
        <f t="shared" si="25"/>
        <v>-8789051</v>
      </c>
      <c r="H1674" s="26" t="s">
        <v>933</v>
      </c>
      <c r="I1674" s="26" t="s">
        <v>531</v>
      </c>
      <c r="J1674" s="26" t="s">
        <v>1099</v>
      </c>
      <c r="K1674" s="27" t="s">
        <v>377</v>
      </c>
      <c r="M1674" s="31">
        <v>1664</v>
      </c>
    </row>
    <row r="1675" spans="1:13" x14ac:dyDescent="0.3">
      <c r="A1675" s="34">
        <v>42528</v>
      </c>
      <c r="B1675" s="26" t="s">
        <v>1057</v>
      </c>
      <c r="C1675" s="28" t="s">
        <v>12</v>
      </c>
      <c r="D1675" s="31" t="s">
        <v>18</v>
      </c>
      <c r="F1675" s="41">
        <v>300</v>
      </c>
      <c r="G1675" s="19">
        <f t="shared" si="25"/>
        <v>-8789351</v>
      </c>
      <c r="H1675" s="26" t="s">
        <v>903</v>
      </c>
      <c r="I1675" s="26" t="s">
        <v>531</v>
      </c>
      <c r="J1675" s="36" t="s">
        <v>1823</v>
      </c>
      <c r="K1675" s="26" t="s">
        <v>377</v>
      </c>
      <c r="M1675" s="26">
        <v>1665</v>
      </c>
    </row>
    <row r="1676" spans="1:13" x14ac:dyDescent="0.3">
      <c r="A1676" s="34">
        <v>42528</v>
      </c>
      <c r="B1676" s="26" t="s">
        <v>1034</v>
      </c>
      <c r="C1676" s="28" t="s">
        <v>12</v>
      </c>
      <c r="D1676" s="31" t="s">
        <v>18</v>
      </c>
      <c r="F1676" s="41">
        <v>300</v>
      </c>
      <c r="G1676" s="19">
        <f t="shared" si="25"/>
        <v>-8789651</v>
      </c>
      <c r="H1676" s="26" t="s">
        <v>903</v>
      </c>
      <c r="I1676" s="26" t="s">
        <v>531</v>
      </c>
      <c r="J1676" s="36" t="s">
        <v>1823</v>
      </c>
      <c r="K1676" s="26" t="s">
        <v>377</v>
      </c>
      <c r="M1676" s="26">
        <v>1666</v>
      </c>
    </row>
    <row r="1677" spans="1:13" ht="13.9" x14ac:dyDescent="0.25">
      <c r="A1677" s="34">
        <v>42528</v>
      </c>
      <c r="B1677" s="35" t="s">
        <v>1108</v>
      </c>
      <c r="C1677" s="35" t="s">
        <v>22</v>
      </c>
      <c r="D1677" s="36" t="s">
        <v>20</v>
      </c>
      <c r="F1677" s="41">
        <v>1000</v>
      </c>
      <c r="G1677" s="19">
        <f t="shared" ref="G1677:G1740" si="26">+G1676+E1677-F1677</f>
        <v>-8790651</v>
      </c>
      <c r="H1677" s="33" t="s">
        <v>21</v>
      </c>
      <c r="I1677" s="26" t="s">
        <v>1109</v>
      </c>
      <c r="J1677" s="26" t="s">
        <v>1099</v>
      </c>
      <c r="K1677" s="27" t="s">
        <v>377</v>
      </c>
      <c r="M1677" s="26">
        <v>1667</v>
      </c>
    </row>
    <row r="1678" spans="1:13" ht="13.9" x14ac:dyDescent="0.25">
      <c r="A1678" s="34">
        <v>42528</v>
      </c>
      <c r="B1678" s="35" t="s">
        <v>1159</v>
      </c>
      <c r="C1678" s="28" t="s">
        <v>12</v>
      </c>
      <c r="D1678" s="36" t="s">
        <v>20</v>
      </c>
      <c r="F1678" s="41">
        <v>3500</v>
      </c>
      <c r="G1678" s="19">
        <f t="shared" si="26"/>
        <v>-8794151</v>
      </c>
      <c r="H1678" s="33" t="s">
        <v>21</v>
      </c>
      <c r="I1678" s="26" t="s">
        <v>1111</v>
      </c>
      <c r="J1678" s="26" t="s">
        <v>1099</v>
      </c>
      <c r="K1678" s="27" t="s">
        <v>377</v>
      </c>
      <c r="M1678" s="26">
        <v>1668</v>
      </c>
    </row>
    <row r="1679" spans="1:13" x14ac:dyDescent="0.3">
      <c r="A1679" s="34">
        <v>42528</v>
      </c>
      <c r="B1679" s="27" t="s">
        <v>647</v>
      </c>
      <c r="C1679" s="27" t="s">
        <v>22</v>
      </c>
      <c r="D1679" s="31" t="s">
        <v>18</v>
      </c>
      <c r="F1679" s="41">
        <v>2000</v>
      </c>
      <c r="G1679" s="19">
        <f t="shared" si="26"/>
        <v>-8796151</v>
      </c>
      <c r="H1679" s="31" t="s">
        <v>23</v>
      </c>
      <c r="I1679" s="27" t="s">
        <v>1122</v>
      </c>
      <c r="J1679" s="36" t="s">
        <v>1823</v>
      </c>
      <c r="K1679" s="26" t="s">
        <v>377</v>
      </c>
      <c r="M1679" s="26">
        <v>1669</v>
      </c>
    </row>
    <row r="1680" spans="1:13" ht="13.9" x14ac:dyDescent="0.25">
      <c r="A1680" s="34">
        <v>42529</v>
      </c>
      <c r="B1680" s="26" t="s">
        <v>1187</v>
      </c>
      <c r="D1680" s="28" t="s">
        <v>10</v>
      </c>
      <c r="E1680" s="41">
        <v>6559570</v>
      </c>
      <c r="G1680" s="19">
        <f t="shared" si="26"/>
        <v>-2236581</v>
      </c>
      <c r="H1680" s="26" t="s">
        <v>11</v>
      </c>
      <c r="I1680" s="26">
        <v>61</v>
      </c>
      <c r="J1680" s="26" t="s">
        <v>1099</v>
      </c>
      <c r="K1680" s="37" t="s">
        <v>377</v>
      </c>
      <c r="M1680" s="26">
        <v>1670</v>
      </c>
    </row>
    <row r="1681" spans="1:13" x14ac:dyDescent="0.3">
      <c r="A1681" s="34">
        <v>42529</v>
      </c>
      <c r="B1681" s="26" t="s">
        <v>811</v>
      </c>
      <c r="C1681" s="26" t="s">
        <v>22</v>
      </c>
      <c r="D1681" s="31" t="s">
        <v>18</v>
      </c>
      <c r="F1681" s="41">
        <v>2000</v>
      </c>
      <c r="G1681" s="19">
        <f t="shared" si="26"/>
        <v>-2238581</v>
      </c>
      <c r="H1681" s="31" t="s">
        <v>795</v>
      </c>
      <c r="I1681" s="26" t="s">
        <v>1101</v>
      </c>
      <c r="J1681" s="26" t="s">
        <v>1099</v>
      </c>
      <c r="K1681" s="37" t="s">
        <v>377</v>
      </c>
      <c r="M1681" s="31">
        <v>1671</v>
      </c>
    </row>
    <row r="1682" spans="1:13" x14ac:dyDescent="0.3">
      <c r="A1682" s="34">
        <v>42529</v>
      </c>
      <c r="B1682" s="26" t="s">
        <v>838</v>
      </c>
      <c r="C1682" s="28" t="s">
        <v>12</v>
      </c>
      <c r="D1682" s="31" t="s">
        <v>18</v>
      </c>
      <c r="F1682" s="41">
        <v>1000</v>
      </c>
      <c r="G1682" s="19">
        <f t="shared" si="26"/>
        <v>-2239581</v>
      </c>
      <c r="H1682" s="31" t="s">
        <v>795</v>
      </c>
      <c r="I1682" s="26" t="s">
        <v>1123</v>
      </c>
      <c r="J1682" s="26" t="s">
        <v>1099</v>
      </c>
      <c r="K1682" s="37" t="s">
        <v>377</v>
      </c>
      <c r="M1682" s="31">
        <v>1672</v>
      </c>
    </row>
    <row r="1683" spans="1:13" x14ac:dyDescent="0.3">
      <c r="A1683" s="34">
        <v>42529</v>
      </c>
      <c r="B1683" s="26" t="s">
        <v>1188</v>
      </c>
      <c r="C1683" s="28" t="s">
        <v>12</v>
      </c>
      <c r="D1683" s="31" t="s">
        <v>18</v>
      </c>
      <c r="F1683" s="41">
        <v>1000</v>
      </c>
      <c r="G1683" s="19">
        <f t="shared" si="26"/>
        <v>-2240581</v>
      </c>
      <c r="H1683" s="31" t="s">
        <v>795</v>
      </c>
      <c r="I1683" s="26" t="s">
        <v>1123</v>
      </c>
      <c r="J1683" s="26" t="s">
        <v>1099</v>
      </c>
      <c r="K1683" s="37" t="s">
        <v>377</v>
      </c>
      <c r="M1683" s="26">
        <v>1673</v>
      </c>
    </row>
    <row r="1684" spans="1:13" x14ac:dyDescent="0.3">
      <c r="A1684" s="34">
        <v>42529</v>
      </c>
      <c r="B1684" s="26" t="s">
        <v>1189</v>
      </c>
      <c r="C1684" s="28" t="s">
        <v>12</v>
      </c>
      <c r="D1684" s="31" t="s">
        <v>18</v>
      </c>
      <c r="F1684" s="41">
        <v>1000</v>
      </c>
      <c r="G1684" s="19">
        <f t="shared" si="26"/>
        <v>-2241581</v>
      </c>
      <c r="H1684" s="31" t="s">
        <v>795</v>
      </c>
      <c r="I1684" s="26" t="s">
        <v>1123</v>
      </c>
      <c r="J1684" s="26" t="s">
        <v>1099</v>
      </c>
      <c r="K1684" s="37" t="s">
        <v>377</v>
      </c>
      <c r="M1684" s="26">
        <v>1674</v>
      </c>
    </row>
    <row r="1685" spans="1:13" x14ac:dyDescent="0.3">
      <c r="A1685" s="34">
        <v>42529</v>
      </c>
      <c r="B1685" s="26" t="s">
        <v>1190</v>
      </c>
      <c r="C1685" s="28" t="s">
        <v>12</v>
      </c>
      <c r="D1685" s="31" t="s">
        <v>18</v>
      </c>
      <c r="F1685" s="41">
        <v>1000</v>
      </c>
      <c r="G1685" s="19">
        <f t="shared" si="26"/>
        <v>-2242581</v>
      </c>
      <c r="H1685" s="31" t="s">
        <v>795</v>
      </c>
      <c r="I1685" s="26" t="s">
        <v>1123</v>
      </c>
      <c r="J1685" s="26" t="s">
        <v>1099</v>
      </c>
      <c r="K1685" s="37" t="s">
        <v>377</v>
      </c>
      <c r="M1685" s="26">
        <v>1675</v>
      </c>
    </row>
    <row r="1686" spans="1:13" x14ac:dyDescent="0.3">
      <c r="A1686" s="34">
        <v>42529</v>
      </c>
      <c r="B1686" s="26" t="s">
        <v>317</v>
      </c>
      <c r="C1686" s="26" t="s">
        <v>22</v>
      </c>
      <c r="D1686" s="36" t="s">
        <v>20</v>
      </c>
      <c r="F1686" s="41">
        <v>3000</v>
      </c>
      <c r="G1686" s="19">
        <f t="shared" si="26"/>
        <v>-2245581</v>
      </c>
      <c r="H1686" s="17" t="s">
        <v>3054</v>
      </c>
      <c r="I1686" s="26" t="s">
        <v>531</v>
      </c>
      <c r="J1686" s="26" t="s">
        <v>1099</v>
      </c>
      <c r="K1686" s="27" t="s">
        <v>377</v>
      </c>
      <c r="M1686" s="26">
        <v>1676</v>
      </c>
    </row>
    <row r="1687" spans="1:13" x14ac:dyDescent="0.3">
      <c r="A1687" s="34">
        <v>42529</v>
      </c>
      <c r="B1687" s="26" t="s">
        <v>1191</v>
      </c>
      <c r="C1687" s="28" t="s">
        <v>12</v>
      </c>
      <c r="D1687" s="36" t="s">
        <v>20</v>
      </c>
      <c r="F1687" s="41">
        <v>1000</v>
      </c>
      <c r="G1687" s="19">
        <f t="shared" si="26"/>
        <v>-2246581</v>
      </c>
      <c r="H1687" s="17" t="s">
        <v>3054</v>
      </c>
      <c r="I1687" s="26" t="s">
        <v>531</v>
      </c>
      <c r="J1687" s="26" t="s">
        <v>1099</v>
      </c>
      <c r="K1687" s="27" t="s">
        <v>377</v>
      </c>
      <c r="M1687" s="26">
        <v>1677</v>
      </c>
    </row>
    <row r="1688" spans="1:13" x14ac:dyDescent="0.3">
      <c r="A1688" s="34">
        <v>42529</v>
      </c>
      <c r="B1688" s="26" t="s">
        <v>994</v>
      </c>
      <c r="C1688" s="28" t="s">
        <v>12</v>
      </c>
      <c r="D1688" s="36" t="s">
        <v>20</v>
      </c>
      <c r="F1688" s="41">
        <v>1000</v>
      </c>
      <c r="G1688" s="19">
        <f t="shared" si="26"/>
        <v>-2247581</v>
      </c>
      <c r="H1688" s="17" t="s">
        <v>3054</v>
      </c>
      <c r="I1688" s="26" t="s">
        <v>531</v>
      </c>
      <c r="J1688" s="26" t="s">
        <v>1099</v>
      </c>
      <c r="K1688" s="27" t="s">
        <v>377</v>
      </c>
      <c r="M1688" s="26">
        <v>1678</v>
      </c>
    </row>
    <row r="1689" spans="1:13" x14ac:dyDescent="0.3">
      <c r="A1689" s="34">
        <v>42529</v>
      </c>
      <c r="B1689" s="26" t="s">
        <v>1192</v>
      </c>
      <c r="C1689" s="28" t="s">
        <v>12</v>
      </c>
      <c r="D1689" s="36" t="s">
        <v>20</v>
      </c>
      <c r="F1689" s="41">
        <v>2000</v>
      </c>
      <c r="G1689" s="19">
        <f t="shared" si="26"/>
        <v>-2249581</v>
      </c>
      <c r="H1689" s="17" t="s">
        <v>3054</v>
      </c>
      <c r="I1689" s="26" t="s">
        <v>531</v>
      </c>
      <c r="J1689" s="26" t="s">
        <v>1099</v>
      </c>
      <c r="K1689" s="27" t="s">
        <v>377</v>
      </c>
      <c r="M1689" s="31">
        <v>1679</v>
      </c>
    </row>
    <row r="1690" spans="1:13" x14ac:dyDescent="0.3">
      <c r="A1690" s="34">
        <v>42529</v>
      </c>
      <c r="B1690" s="26" t="s">
        <v>329</v>
      </c>
      <c r="C1690" s="36" t="s">
        <v>1153</v>
      </c>
      <c r="D1690" s="36" t="s">
        <v>20</v>
      </c>
      <c r="F1690" s="41">
        <v>5000</v>
      </c>
      <c r="G1690" s="19">
        <f t="shared" si="26"/>
        <v>-2254581</v>
      </c>
      <c r="H1690" s="17" t="s">
        <v>3054</v>
      </c>
      <c r="I1690" s="26" t="s">
        <v>531</v>
      </c>
      <c r="J1690" s="26" t="s">
        <v>1099</v>
      </c>
      <c r="K1690" s="27" t="s">
        <v>377</v>
      </c>
      <c r="M1690" s="31">
        <v>1680</v>
      </c>
    </row>
    <row r="1691" spans="1:13" x14ac:dyDescent="0.3">
      <c r="A1691" s="34">
        <v>42529</v>
      </c>
      <c r="B1691" s="26" t="s">
        <v>329</v>
      </c>
      <c r="C1691" s="31" t="s">
        <v>17</v>
      </c>
      <c r="D1691" s="36" t="s">
        <v>20</v>
      </c>
      <c r="F1691" s="41">
        <v>5000</v>
      </c>
      <c r="G1691" s="19">
        <f t="shared" si="26"/>
        <v>-2259581</v>
      </c>
      <c r="H1691" s="17" t="s">
        <v>3054</v>
      </c>
      <c r="I1691" s="26" t="s">
        <v>531</v>
      </c>
      <c r="J1691" s="26" t="s">
        <v>1099</v>
      </c>
      <c r="K1691" s="27" t="s">
        <v>377</v>
      </c>
      <c r="M1691" s="26">
        <v>1681</v>
      </c>
    </row>
    <row r="1692" spans="1:13" x14ac:dyDescent="0.3">
      <c r="A1692" s="34">
        <v>42529</v>
      </c>
      <c r="B1692" s="26" t="s">
        <v>1193</v>
      </c>
      <c r="C1692" s="28" t="s">
        <v>12</v>
      </c>
      <c r="D1692" s="36" t="s">
        <v>20</v>
      </c>
      <c r="E1692" s="19"/>
      <c r="F1692" s="41">
        <v>1000</v>
      </c>
      <c r="G1692" s="19">
        <f t="shared" si="26"/>
        <v>-2260581</v>
      </c>
      <c r="H1692" s="27" t="s">
        <v>3055</v>
      </c>
      <c r="I1692" s="26" t="s">
        <v>531</v>
      </c>
      <c r="J1692" s="26" t="s">
        <v>1099</v>
      </c>
      <c r="K1692" s="27" t="s">
        <v>377</v>
      </c>
      <c r="M1692" s="26">
        <v>1682</v>
      </c>
    </row>
    <row r="1693" spans="1:13" x14ac:dyDescent="0.3">
      <c r="A1693" s="34">
        <v>42529</v>
      </c>
      <c r="B1693" s="27" t="s">
        <v>1194</v>
      </c>
      <c r="C1693" s="36" t="s">
        <v>1153</v>
      </c>
      <c r="D1693" s="36" t="s">
        <v>20</v>
      </c>
      <c r="F1693" s="41">
        <v>2000</v>
      </c>
      <c r="G1693" s="19">
        <f t="shared" si="26"/>
        <v>-2262581</v>
      </c>
      <c r="H1693" s="27" t="s">
        <v>3055</v>
      </c>
      <c r="I1693" s="26" t="s">
        <v>531</v>
      </c>
      <c r="J1693" s="26" t="s">
        <v>1099</v>
      </c>
      <c r="K1693" s="27" t="s">
        <v>377</v>
      </c>
      <c r="M1693" s="26">
        <v>1683</v>
      </c>
    </row>
    <row r="1694" spans="1:13" x14ac:dyDescent="0.3">
      <c r="A1694" s="34">
        <v>42529</v>
      </c>
      <c r="B1694" s="26" t="s">
        <v>1195</v>
      </c>
      <c r="C1694" s="28" t="s">
        <v>12</v>
      </c>
      <c r="D1694" s="36" t="s">
        <v>20</v>
      </c>
      <c r="E1694" s="19"/>
      <c r="F1694" s="41">
        <v>1000</v>
      </c>
      <c r="G1694" s="19">
        <f t="shared" si="26"/>
        <v>-2263581</v>
      </c>
      <c r="H1694" s="27" t="s">
        <v>3055</v>
      </c>
      <c r="I1694" s="26" t="s">
        <v>531</v>
      </c>
      <c r="J1694" s="26" t="s">
        <v>1099</v>
      </c>
      <c r="K1694" s="27" t="s">
        <v>377</v>
      </c>
      <c r="M1694" s="26">
        <v>1684</v>
      </c>
    </row>
    <row r="1695" spans="1:13" x14ac:dyDescent="0.3">
      <c r="A1695" s="34">
        <v>42529</v>
      </c>
      <c r="B1695" s="27" t="s">
        <v>1196</v>
      </c>
      <c r="C1695" s="36" t="s">
        <v>1153</v>
      </c>
      <c r="D1695" s="36" t="s">
        <v>20</v>
      </c>
      <c r="F1695" s="41">
        <v>3600</v>
      </c>
      <c r="G1695" s="19">
        <f t="shared" si="26"/>
        <v>-2267181</v>
      </c>
      <c r="H1695" s="27" t="s">
        <v>3055</v>
      </c>
      <c r="I1695" s="26" t="s">
        <v>531</v>
      </c>
      <c r="J1695" s="26" t="s">
        <v>1099</v>
      </c>
      <c r="K1695" s="27" t="s">
        <v>377</v>
      </c>
      <c r="M1695" s="26">
        <v>1685</v>
      </c>
    </row>
    <row r="1696" spans="1:13" x14ac:dyDescent="0.3">
      <c r="A1696" s="34">
        <v>42529</v>
      </c>
      <c r="B1696" s="26" t="s">
        <v>1197</v>
      </c>
      <c r="C1696" s="28" t="s">
        <v>12</v>
      </c>
      <c r="D1696" s="36" t="s">
        <v>20</v>
      </c>
      <c r="F1696" s="41">
        <v>2000</v>
      </c>
      <c r="G1696" s="19">
        <f t="shared" si="26"/>
        <v>-2269181</v>
      </c>
      <c r="H1696" s="27" t="s">
        <v>3055</v>
      </c>
      <c r="I1696" s="26" t="s">
        <v>531</v>
      </c>
      <c r="J1696" s="26" t="s">
        <v>1099</v>
      </c>
      <c r="K1696" s="27" t="s">
        <v>377</v>
      </c>
      <c r="M1696" s="26">
        <v>1686</v>
      </c>
    </row>
    <row r="1697" spans="1:13" x14ac:dyDescent="0.3">
      <c r="A1697" s="34">
        <v>42529</v>
      </c>
      <c r="B1697" s="26" t="s">
        <v>1198</v>
      </c>
      <c r="C1697" s="36" t="s">
        <v>1153</v>
      </c>
      <c r="D1697" s="36" t="s">
        <v>20</v>
      </c>
      <c r="F1697" s="41">
        <v>4100</v>
      </c>
      <c r="G1697" s="19">
        <f t="shared" si="26"/>
        <v>-2273281</v>
      </c>
      <c r="H1697" s="27" t="s">
        <v>3055</v>
      </c>
      <c r="I1697" s="26" t="s">
        <v>531</v>
      </c>
      <c r="J1697" s="26" t="s">
        <v>1099</v>
      </c>
      <c r="K1697" s="27" t="s">
        <v>377</v>
      </c>
      <c r="M1697" s="31">
        <v>1687</v>
      </c>
    </row>
    <row r="1698" spans="1:13" x14ac:dyDescent="0.3">
      <c r="A1698" s="34">
        <v>42529</v>
      </c>
      <c r="B1698" s="26" t="s">
        <v>1199</v>
      </c>
      <c r="C1698" s="36" t="s">
        <v>1153</v>
      </c>
      <c r="D1698" s="36" t="s">
        <v>20</v>
      </c>
      <c r="F1698" s="41">
        <v>2000</v>
      </c>
      <c r="G1698" s="19">
        <f t="shared" si="26"/>
        <v>-2275281</v>
      </c>
      <c r="H1698" s="27" t="s">
        <v>3055</v>
      </c>
      <c r="I1698" s="26" t="s">
        <v>531</v>
      </c>
      <c r="J1698" s="26" t="s">
        <v>1099</v>
      </c>
      <c r="K1698" s="27" t="s">
        <v>377</v>
      </c>
      <c r="M1698" s="31">
        <v>1688</v>
      </c>
    </row>
    <row r="1699" spans="1:13" x14ac:dyDescent="0.3">
      <c r="A1699" s="34">
        <v>42529</v>
      </c>
      <c r="B1699" s="26" t="s">
        <v>1177</v>
      </c>
      <c r="C1699" s="28" t="s">
        <v>12</v>
      </c>
      <c r="D1699" s="36" t="s">
        <v>20</v>
      </c>
      <c r="F1699" s="41">
        <v>1000</v>
      </c>
      <c r="G1699" s="19">
        <f t="shared" si="26"/>
        <v>-2276281</v>
      </c>
      <c r="H1699" s="27" t="s">
        <v>3055</v>
      </c>
      <c r="I1699" s="26" t="s">
        <v>531</v>
      </c>
      <c r="J1699" s="26" t="s">
        <v>1099</v>
      </c>
      <c r="K1699" s="27" t="s">
        <v>377</v>
      </c>
      <c r="M1699" s="26">
        <v>1689</v>
      </c>
    </row>
    <row r="1700" spans="1:13" x14ac:dyDescent="0.3">
      <c r="A1700" s="34">
        <v>42529</v>
      </c>
      <c r="B1700" s="26" t="s">
        <v>1200</v>
      </c>
      <c r="C1700" s="36" t="s">
        <v>1153</v>
      </c>
      <c r="D1700" s="36" t="s">
        <v>20</v>
      </c>
      <c r="E1700" s="19"/>
      <c r="F1700" s="41">
        <v>2900</v>
      </c>
      <c r="G1700" s="19">
        <f t="shared" si="26"/>
        <v>-2279181</v>
      </c>
      <c r="H1700" s="27" t="s">
        <v>3055</v>
      </c>
      <c r="I1700" s="26" t="s">
        <v>531</v>
      </c>
      <c r="J1700" s="26" t="s">
        <v>1099</v>
      </c>
      <c r="K1700" s="27" t="s">
        <v>377</v>
      </c>
      <c r="M1700" s="26">
        <v>1690</v>
      </c>
    </row>
    <row r="1701" spans="1:13" ht="13.9" x14ac:dyDescent="0.25">
      <c r="A1701" s="34">
        <v>42529</v>
      </c>
      <c r="B1701" s="26" t="s">
        <v>1179</v>
      </c>
      <c r="C1701" s="26" t="s">
        <v>22</v>
      </c>
      <c r="D1701" s="36" t="s">
        <v>20</v>
      </c>
      <c r="F1701" s="41">
        <v>3000</v>
      </c>
      <c r="G1701" s="19">
        <f t="shared" si="26"/>
        <v>-2282181</v>
      </c>
      <c r="H1701" s="27" t="s">
        <v>3055</v>
      </c>
      <c r="I1701" s="26" t="s">
        <v>787</v>
      </c>
      <c r="J1701" s="26" t="s">
        <v>1099</v>
      </c>
      <c r="K1701" s="27" t="s">
        <v>377</v>
      </c>
      <c r="M1701" s="26">
        <v>1691</v>
      </c>
    </row>
    <row r="1702" spans="1:13" x14ac:dyDescent="0.3">
      <c r="A1702" s="34">
        <v>42529</v>
      </c>
      <c r="B1702" s="26" t="s">
        <v>1201</v>
      </c>
      <c r="C1702" s="28" t="s">
        <v>12</v>
      </c>
      <c r="D1702" s="36" t="s">
        <v>20</v>
      </c>
      <c r="E1702" s="19"/>
      <c r="F1702" s="41">
        <v>1000</v>
      </c>
      <c r="G1702" s="19">
        <f t="shared" si="26"/>
        <v>-2283181</v>
      </c>
      <c r="H1702" s="27" t="s">
        <v>3055</v>
      </c>
      <c r="I1702" s="26" t="s">
        <v>531</v>
      </c>
      <c r="J1702" s="26" t="s">
        <v>1099</v>
      </c>
      <c r="K1702" s="27" t="s">
        <v>377</v>
      </c>
      <c r="M1702" s="26">
        <v>1692</v>
      </c>
    </row>
    <row r="1703" spans="1:13" x14ac:dyDescent="0.3">
      <c r="A1703" s="34">
        <v>42529</v>
      </c>
      <c r="B1703" s="33" t="s">
        <v>1202</v>
      </c>
      <c r="C1703" s="28" t="s">
        <v>12</v>
      </c>
      <c r="D1703" s="36" t="s">
        <v>20</v>
      </c>
      <c r="F1703" s="41">
        <v>1000</v>
      </c>
      <c r="G1703" s="19">
        <f t="shared" si="26"/>
        <v>-2284181</v>
      </c>
      <c r="H1703" s="26" t="s">
        <v>933</v>
      </c>
      <c r="I1703" s="26" t="s">
        <v>531</v>
      </c>
      <c r="J1703" s="26" t="s">
        <v>1099</v>
      </c>
      <c r="K1703" s="27" t="s">
        <v>377</v>
      </c>
      <c r="M1703" s="26">
        <v>1693</v>
      </c>
    </row>
    <row r="1704" spans="1:13" x14ac:dyDescent="0.3">
      <c r="A1704" s="34">
        <v>42529</v>
      </c>
      <c r="B1704" s="35" t="s">
        <v>1203</v>
      </c>
      <c r="C1704" s="28" t="s">
        <v>12</v>
      </c>
      <c r="D1704" s="36" t="s">
        <v>20</v>
      </c>
      <c r="F1704" s="41">
        <v>5000</v>
      </c>
      <c r="G1704" s="19">
        <f t="shared" si="26"/>
        <v>-2289181</v>
      </c>
      <c r="H1704" s="26" t="s">
        <v>933</v>
      </c>
      <c r="I1704" s="26" t="s">
        <v>531</v>
      </c>
      <c r="J1704" s="26" t="s">
        <v>1099</v>
      </c>
      <c r="K1704" s="27" t="s">
        <v>377</v>
      </c>
      <c r="M1704" s="26">
        <v>1694</v>
      </c>
    </row>
    <row r="1705" spans="1:13" x14ac:dyDescent="0.3">
      <c r="A1705" s="34">
        <v>42529</v>
      </c>
      <c r="B1705" s="35" t="s">
        <v>1204</v>
      </c>
      <c r="C1705" s="28" t="s">
        <v>12</v>
      </c>
      <c r="D1705" s="36" t="s">
        <v>20</v>
      </c>
      <c r="F1705" s="41">
        <v>1000</v>
      </c>
      <c r="G1705" s="19">
        <f t="shared" si="26"/>
        <v>-2290181</v>
      </c>
      <c r="H1705" s="26" t="s">
        <v>933</v>
      </c>
      <c r="I1705" s="26" t="s">
        <v>531</v>
      </c>
      <c r="J1705" s="26" t="s">
        <v>1099</v>
      </c>
      <c r="K1705" s="27" t="s">
        <v>377</v>
      </c>
      <c r="M1705" s="31">
        <v>1695</v>
      </c>
    </row>
    <row r="1706" spans="1:13" x14ac:dyDescent="0.3">
      <c r="A1706" s="34">
        <v>42529</v>
      </c>
      <c r="B1706" s="36" t="s">
        <v>1118</v>
      </c>
      <c r="C1706" s="31" t="s">
        <v>17</v>
      </c>
      <c r="D1706" s="36" t="s">
        <v>20</v>
      </c>
      <c r="F1706" s="42">
        <v>5000</v>
      </c>
      <c r="G1706" s="19">
        <f t="shared" si="26"/>
        <v>-2295181</v>
      </c>
      <c r="H1706" s="26" t="s">
        <v>933</v>
      </c>
      <c r="I1706" s="26" t="s">
        <v>531</v>
      </c>
      <c r="J1706" s="26" t="s">
        <v>1099</v>
      </c>
      <c r="K1706" s="27" t="s">
        <v>377</v>
      </c>
      <c r="M1706" s="31">
        <v>1696</v>
      </c>
    </row>
    <row r="1707" spans="1:13" ht="13.9" x14ac:dyDescent="0.25">
      <c r="A1707" s="34">
        <v>42529</v>
      </c>
      <c r="B1707" s="26" t="s">
        <v>1141</v>
      </c>
      <c r="C1707" s="31" t="s">
        <v>17</v>
      </c>
      <c r="D1707" s="36" t="s">
        <v>20</v>
      </c>
      <c r="F1707" s="41">
        <v>15000</v>
      </c>
      <c r="G1707" s="19">
        <f t="shared" si="26"/>
        <v>-2310181</v>
      </c>
      <c r="H1707" s="26" t="s">
        <v>933</v>
      </c>
      <c r="I1707" s="20" t="s">
        <v>229</v>
      </c>
      <c r="J1707" s="26" t="s">
        <v>1099</v>
      </c>
      <c r="K1707" s="27" t="s">
        <v>377</v>
      </c>
      <c r="M1707" s="26">
        <v>1697</v>
      </c>
    </row>
    <row r="1708" spans="1:13" x14ac:dyDescent="0.3">
      <c r="A1708" s="34">
        <v>42529</v>
      </c>
      <c r="B1708" s="26" t="s">
        <v>1205</v>
      </c>
      <c r="C1708" s="28" t="s">
        <v>12</v>
      </c>
      <c r="D1708" s="36" t="s">
        <v>20</v>
      </c>
      <c r="F1708" s="41">
        <v>1400</v>
      </c>
      <c r="G1708" s="19">
        <f t="shared" si="26"/>
        <v>-2311581</v>
      </c>
      <c r="H1708" s="26" t="s">
        <v>933</v>
      </c>
      <c r="I1708" s="26" t="s">
        <v>531</v>
      </c>
      <c r="J1708" s="26" t="s">
        <v>1099</v>
      </c>
      <c r="K1708" s="27" t="s">
        <v>377</v>
      </c>
      <c r="M1708" s="26">
        <v>1698</v>
      </c>
    </row>
    <row r="1709" spans="1:13" x14ac:dyDescent="0.3">
      <c r="A1709" s="34">
        <v>42529</v>
      </c>
      <c r="B1709" s="26" t="s">
        <v>1057</v>
      </c>
      <c r="C1709" s="28" t="s">
        <v>12</v>
      </c>
      <c r="D1709" s="31" t="s">
        <v>18</v>
      </c>
      <c r="F1709" s="41">
        <v>300</v>
      </c>
      <c r="G1709" s="19">
        <f t="shared" si="26"/>
        <v>-2311881</v>
      </c>
      <c r="H1709" s="26" t="s">
        <v>903</v>
      </c>
      <c r="I1709" s="26" t="s">
        <v>531</v>
      </c>
      <c r="J1709" s="36" t="s">
        <v>1823</v>
      </c>
      <c r="K1709" s="26" t="s">
        <v>377</v>
      </c>
      <c r="M1709" s="26">
        <v>1699</v>
      </c>
    </row>
    <row r="1710" spans="1:13" x14ac:dyDescent="0.3">
      <c r="A1710" s="34">
        <v>42529</v>
      </c>
      <c r="B1710" s="26" t="s">
        <v>1206</v>
      </c>
      <c r="C1710" s="28" t="s">
        <v>12</v>
      </c>
      <c r="D1710" s="31" t="s">
        <v>18</v>
      </c>
      <c r="F1710" s="41">
        <v>150</v>
      </c>
      <c r="G1710" s="19">
        <f t="shared" si="26"/>
        <v>-2312031</v>
      </c>
      <c r="H1710" s="26" t="s">
        <v>903</v>
      </c>
      <c r="I1710" s="26" t="s">
        <v>531</v>
      </c>
      <c r="J1710" s="36" t="s">
        <v>1823</v>
      </c>
      <c r="K1710" s="26" t="s">
        <v>377</v>
      </c>
      <c r="M1710" s="26">
        <v>1700</v>
      </c>
    </row>
    <row r="1711" spans="1:13" x14ac:dyDescent="0.3">
      <c r="A1711" s="34">
        <v>42529</v>
      </c>
      <c r="B1711" s="26" t="s">
        <v>1104</v>
      </c>
      <c r="C1711" s="28" t="s">
        <v>12</v>
      </c>
      <c r="D1711" s="31" t="s">
        <v>18</v>
      </c>
      <c r="F1711" s="41">
        <v>150</v>
      </c>
      <c r="G1711" s="19">
        <f t="shared" si="26"/>
        <v>-2312181</v>
      </c>
      <c r="H1711" s="26" t="s">
        <v>903</v>
      </c>
      <c r="I1711" s="26" t="s">
        <v>531</v>
      </c>
      <c r="J1711" s="36" t="s">
        <v>1823</v>
      </c>
      <c r="K1711" s="26" t="s">
        <v>377</v>
      </c>
      <c r="M1711" s="26">
        <v>1701</v>
      </c>
    </row>
    <row r="1712" spans="1:13" x14ac:dyDescent="0.3">
      <c r="A1712" s="34">
        <v>42529</v>
      </c>
      <c r="B1712" s="26" t="s">
        <v>1034</v>
      </c>
      <c r="C1712" s="28" t="s">
        <v>12</v>
      </c>
      <c r="D1712" s="31" t="s">
        <v>18</v>
      </c>
      <c r="F1712" s="41">
        <v>300</v>
      </c>
      <c r="G1712" s="19">
        <f t="shared" si="26"/>
        <v>-2312481</v>
      </c>
      <c r="H1712" s="26" t="s">
        <v>903</v>
      </c>
      <c r="I1712" s="26" t="s">
        <v>531</v>
      </c>
      <c r="J1712" s="36" t="s">
        <v>1823</v>
      </c>
      <c r="K1712" s="26" t="s">
        <v>377</v>
      </c>
      <c r="M1712" s="26">
        <v>1702</v>
      </c>
    </row>
    <row r="1713" spans="1:13" ht="13.9" x14ac:dyDescent="0.25">
      <c r="A1713" s="34">
        <v>42529</v>
      </c>
      <c r="B1713" s="35" t="s">
        <v>1108</v>
      </c>
      <c r="C1713" s="35" t="s">
        <v>22</v>
      </c>
      <c r="D1713" s="36" t="s">
        <v>20</v>
      </c>
      <c r="F1713" s="41">
        <v>2000</v>
      </c>
      <c r="G1713" s="19">
        <f t="shared" si="26"/>
        <v>-2314481</v>
      </c>
      <c r="H1713" s="33" t="s">
        <v>21</v>
      </c>
      <c r="I1713" s="26" t="s">
        <v>1109</v>
      </c>
      <c r="J1713" s="26" t="s">
        <v>1099</v>
      </c>
      <c r="K1713" s="27" t="s">
        <v>377</v>
      </c>
      <c r="M1713" s="31">
        <v>1703</v>
      </c>
    </row>
    <row r="1714" spans="1:13" ht="13.9" x14ac:dyDescent="0.25">
      <c r="A1714" s="34">
        <v>42529</v>
      </c>
      <c r="B1714" s="35" t="s">
        <v>1207</v>
      </c>
      <c r="C1714" s="28" t="s">
        <v>12</v>
      </c>
      <c r="D1714" s="36" t="s">
        <v>20</v>
      </c>
      <c r="F1714" s="41">
        <v>5150</v>
      </c>
      <c r="G1714" s="19">
        <f t="shared" si="26"/>
        <v>-2319631</v>
      </c>
      <c r="H1714" s="33" t="s">
        <v>21</v>
      </c>
      <c r="I1714" s="26" t="s">
        <v>1111</v>
      </c>
      <c r="J1714" s="26" t="s">
        <v>1099</v>
      </c>
      <c r="K1714" s="27" t="s">
        <v>377</v>
      </c>
      <c r="M1714" s="31">
        <v>1704</v>
      </c>
    </row>
    <row r="1715" spans="1:13" x14ac:dyDescent="0.3">
      <c r="A1715" s="34">
        <v>42529</v>
      </c>
      <c r="B1715" s="27" t="s">
        <v>647</v>
      </c>
      <c r="C1715" s="27" t="s">
        <v>22</v>
      </c>
      <c r="D1715" s="31" t="s">
        <v>18</v>
      </c>
      <c r="F1715" s="41">
        <v>1000</v>
      </c>
      <c r="G1715" s="19">
        <f t="shared" si="26"/>
        <v>-2320631</v>
      </c>
      <c r="H1715" s="31" t="s">
        <v>23</v>
      </c>
      <c r="I1715" s="27" t="s">
        <v>1122</v>
      </c>
      <c r="J1715" s="36" t="s">
        <v>1823</v>
      </c>
      <c r="K1715" s="26" t="s">
        <v>377</v>
      </c>
      <c r="M1715" s="26">
        <v>1705</v>
      </c>
    </row>
    <row r="1716" spans="1:13" ht="13.9" x14ac:dyDescent="0.25">
      <c r="A1716" s="34">
        <v>42530</v>
      </c>
      <c r="B1716" s="37" t="s">
        <v>1513</v>
      </c>
      <c r="C1716" s="26" t="s">
        <v>9</v>
      </c>
      <c r="D1716" s="28" t="s">
        <v>10</v>
      </c>
      <c r="E1716" s="38"/>
      <c r="F1716" s="38">
        <v>2000</v>
      </c>
      <c r="G1716" s="19">
        <f t="shared" si="26"/>
        <v>-2322631</v>
      </c>
      <c r="H1716" s="17" t="s">
        <v>267</v>
      </c>
      <c r="I1716" s="37" t="s">
        <v>412</v>
      </c>
      <c r="J1716" s="26" t="s">
        <v>1099</v>
      </c>
      <c r="K1716" s="37" t="s">
        <v>377</v>
      </c>
      <c r="M1716" s="26">
        <v>1706</v>
      </c>
    </row>
    <row r="1717" spans="1:13" ht="13.9" x14ac:dyDescent="0.25">
      <c r="A1717" s="34">
        <v>42530</v>
      </c>
      <c r="B1717" s="37" t="s">
        <v>1513</v>
      </c>
      <c r="C1717" s="26" t="s">
        <v>9</v>
      </c>
      <c r="D1717" s="28" t="s">
        <v>10</v>
      </c>
      <c r="E1717" s="38"/>
      <c r="F1717" s="38">
        <v>2000</v>
      </c>
      <c r="G1717" s="19">
        <f t="shared" si="26"/>
        <v>-2324631</v>
      </c>
      <c r="H1717" s="17" t="s">
        <v>267</v>
      </c>
      <c r="I1717" s="37" t="s">
        <v>412</v>
      </c>
      <c r="J1717" s="26" t="s">
        <v>1099</v>
      </c>
      <c r="K1717" s="37" t="s">
        <v>377</v>
      </c>
      <c r="L1717" s="31"/>
      <c r="M1717" s="26">
        <v>1707</v>
      </c>
    </row>
    <row r="1718" spans="1:13" x14ac:dyDescent="0.3">
      <c r="A1718" s="34">
        <v>42530</v>
      </c>
      <c r="B1718" s="26" t="s">
        <v>811</v>
      </c>
      <c r="C1718" s="26" t="s">
        <v>22</v>
      </c>
      <c r="D1718" s="31" t="s">
        <v>18</v>
      </c>
      <c r="F1718" s="41">
        <v>2000</v>
      </c>
      <c r="G1718" s="19">
        <f t="shared" si="26"/>
        <v>-2326631</v>
      </c>
      <c r="H1718" s="31" t="s">
        <v>795</v>
      </c>
      <c r="I1718" s="26" t="s">
        <v>1101</v>
      </c>
      <c r="J1718" s="26" t="s">
        <v>1099</v>
      </c>
      <c r="K1718" s="37" t="s">
        <v>377</v>
      </c>
      <c r="M1718" s="26">
        <v>1708</v>
      </c>
    </row>
    <row r="1719" spans="1:13" x14ac:dyDescent="0.3">
      <c r="A1719" s="34">
        <v>42530</v>
      </c>
      <c r="B1719" s="26" t="s">
        <v>1208</v>
      </c>
      <c r="C1719" s="28" t="s">
        <v>12</v>
      </c>
      <c r="D1719" s="31" t="s">
        <v>18</v>
      </c>
      <c r="F1719" s="41">
        <v>1000</v>
      </c>
      <c r="G1719" s="19">
        <f t="shared" si="26"/>
        <v>-2327631</v>
      </c>
      <c r="H1719" s="31" t="s">
        <v>795</v>
      </c>
      <c r="I1719" s="26" t="s">
        <v>1123</v>
      </c>
      <c r="J1719" s="26" t="s">
        <v>1099</v>
      </c>
      <c r="K1719" s="37" t="s">
        <v>377</v>
      </c>
      <c r="M1719" s="26">
        <v>1709</v>
      </c>
    </row>
    <row r="1720" spans="1:13" x14ac:dyDescent="0.3">
      <c r="A1720" s="34">
        <v>42530</v>
      </c>
      <c r="B1720" s="26" t="s">
        <v>1209</v>
      </c>
      <c r="C1720" s="28" t="s">
        <v>12</v>
      </c>
      <c r="D1720" s="31" t="s">
        <v>18</v>
      </c>
      <c r="F1720" s="41">
        <v>1000</v>
      </c>
      <c r="G1720" s="19">
        <f t="shared" si="26"/>
        <v>-2328631</v>
      </c>
      <c r="H1720" s="31" t="s">
        <v>795</v>
      </c>
      <c r="I1720" s="26" t="s">
        <v>1123</v>
      </c>
      <c r="J1720" s="26" t="s">
        <v>1099</v>
      </c>
      <c r="K1720" s="37" t="s">
        <v>377</v>
      </c>
      <c r="M1720" s="26">
        <v>1710</v>
      </c>
    </row>
    <row r="1721" spans="1:13" x14ac:dyDescent="0.3">
      <c r="A1721" s="34">
        <v>42530</v>
      </c>
      <c r="B1721" s="26" t="s">
        <v>317</v>
      </c>
      <c r="C1721" s="26" t="s">
        <v>22</v>
      </c>
      <c r="D1721" s="36" t="s">
        <v>20</v>
      </c>
      <c r="F1721" s="41">
        <v>3000</v>
      </c>
      <c r="G1721" s="19">
        <f t="shared" si="26"/>
        <v>-2331631</v>
      </c>
      <c r="H1721" s="17" t="s">
        <v>3054</v>
      </c>
      <c r="I1721" s="26" t="s">
        <v>531</v>
      </c>
      <c r="J1721" s="26" t="s">
        <v>1099</v>
      </c>
      <c r="K1721" s="27" t="s">
        <v>377</v>
      </c>
      <c r="M1721" s="31">
        <v>1711</v>
      </c>
    </row>
    <row r="1722" spans="1:13" x14ac:dyDescent="0.3">
      <c r="A1722" s="34">
        <v>42530</v>
      </c>
      <c r="B1722" s="26" t="s">
        <v>1012</v>
      </c>
      <c r="C1722" s="28" t="s">
        <v>12</v>
      </c>
      <c r="D1722" s="36" t="s">
        <v>20</v>
      </c>
      <c r="F1722" s="41">
        <v>1000</v>
      </c>
      <c r="G1722" s="19">
        <f t="shared" si="26"/>
        <v>-2332631</v>
      </c>
      <c r="H1722" s="17" t="s">
        <v>3054</v>
      </c>
      <c r="I1722" s="26" t="s">
        <v>531</v>
      </c>
      <c r="J1722" s="26" t="s">
        <v>1099</v>
      </c>
      <c r="K1722" s="27" t="s">
        <v>377</v>
      </c>
      <c r="M1722" s="31">
        <v>1712</v>
      </c>
    </row>
    <row r="1723" spans="1:13" x14ac:dyDescent="0.3">
      <c r="A1723" s="34">
        <v>42530</v>
      </c>
      <c r="B1723" s="26" t="s">
        <v>1210</v>
      </c>
      <c r="C1723" s="28" t="s">
        <v>12</v>
      </c>
      <c r="D1723" s="36" t="s">
        <v>20</v>
      </c>
      <c r="F1723" s="41">
        <v>1000</v>
      </c>
      <c r="G1723" s="19">
        <f t="shared" si="26"/>
        <v>-2333631</v>
      </c>
      <c r="H1723" s="17" t="s">
        <v>3054</v>
      </c>
      <c r="I1723" s="26" t="s">
        <v>531</v>
      </c>
      <c r="J1723" s="26" t="s">
        <v>1099</v>
      </c>
      <c r="K1723" s="27" t="s">
        <v>377</v>
      </c>
      <c r="M1723" s="26">
        <v>1713</v>
      </c>
    </row>
    <row r="1724" spans="1:13" x14ac:dyDescent="0.3">
      <c r="A1724" s="34">
        <v>42530</v>
      </c>
      <c r="B1724" s="26" t="s">
        <v>329</v>
      </c>
      <c r="C1724" s="31" t="s">
        <v>17</v>
      </c>
      <c r="D1724" s="36" t="s">
        <v>20</v>
      </c>
      <c r="F1724" s="41">
        <v>5000</v>
      </c>
      <c r="G1724" s="19">
        <f t="shared" si="26"/>
        <v>-2338631</v>
      </c>
      <c r="H1724" s="17" t="s">
        <v>3054</v>
      </c>
      <c r="I1724" s="26" t="s">
        <v>531</v>
      </c>
      <c r="J1724" s="26" t="s">
        <v>1099</v>
      </c>
      <c r="K1724" s="27" t="s">
        <v>377</v>
      </c>
      <c r="M1724" s="26">
        <v>1714</v>
      </c>
    </row>
    <row r="1725" spans="1:13" s="31" customFormat="1" ht="15" customHeight="1" x14ac:dyDescent="0.3">
      <c r="A1725" s="34">
        <v>42530</v>
      </c>
      <c r="B1725" s="26" t="s">
        <v>1211</v>
      </c>
      <c r="C1725" s="28" t="s">
        <v>12</v>
      </c>
      <c r="D1725" s="36" t="s">
        <v>20</v>
      </c>
      <c r="E1725" s="41"/>
      <c r="F1725" s="41">
        <v>1500</v>
      </c>
      <c r="G1725" s="19">
        <f t="shared" si="26"/>
        <v>-2340131</v>
      </c>
      <c r="H1725" s="17" t="s">
        <v>3054</v>
      </c>
      <c r="I1725" s="26" t="s">
        <v>531</v>
      </c>
      <c r="J1725" s="26" t="s">
        <v>1099</v>
      </c>
      <c r="K1725" s="27" t="s">
        <v>377</v>
      </c>
      <c r="L1725" s="26"/>
      <c r="M1725" s="26">
        <v>1715</v>
      </c>
    </row>
    <row r="1726" spans="1:13" x14ac:dyDescent="0.3">
      <c r="A1726" s="34">
        <v>42530</v>
      </c>
      <c r="B1726" s="26" t="s">
        <v>1025</v>
      </c>
      <c r="C1726" s="28" t="s">
        <v>12</v>
      </c>
      <c r="D1726" s="36" t="s">
        <v>20</v>
      </c>
      <c r="F1726" s="41">
        <v>1500</v>
      </c>
      <c r="G1726" s="19">
        <f t="shared" si="26"/>
        <v>-2341631</v>
      </c>
      <c r="H1726" s="17" t="s">
        <v>3054</v>
      </c>
      <c r="I1726" s="26" t="s">
        <v>531</v>
      </c>
      <c r="J1726" s="26" t="s">
        <v>1099</v>
      </c>
      <c r="K1726" s="27" t="s">
        <v>377</v>
      </c>
      <c r="M1726" s="26">
        <v>1716</v>
      </c>
    </row>
    <row r="1727" spans="1:13" x14ac:dyDescent="0.3">
      <c r="A1727" s="34">
        <v>42530</v>
      </c>
      <c r="B1727" s="26" t="s">
        <v>1212</v>
      </c>
      <c r="C1727" s="28" t="s">
        <v>12</v>
      </c>
      <c r="D1727" s="36" t="s">
        <v>20</v>
      </c>
      <c r="F1727" s="41">
        <v>1500</v>
      </c>
      <c r="G1727" s="19">
        <f t="shared" si="26"/>
        <v>-2343131</v>
      </c>
      <c r="H1727" s="27" t="s">
        <v>3055</v>
      </c>
      <c r="I1727" s="26" t="s">
        <v>531</v>
      </c>
      <c r="J1727" s="26" t="s">
        <v>1099</v>
      </c>
      <c r="K1727" s="27" t="s">
        <v>377</v>
      </c>
      <c r="M1727" s="26">
        <v>1717</v>
      </c>
    </row>
    <row r="1728" spans="1:13" x14ac:dyDescent="0.3">
      <c r="A1728" s="34">
        <v>42530</v>
      </c>
      <c r="B1728" s="27" t="s">
        <v>1213</v>
      </c>
      <c r="C1728" s="36" t="s">
        <v>1153</v>
      </c>
      <c r="D1728" s="36" t="s">
        <v>20</v>
      </c>
      <c r="F1728" s="41">
        <v>4700</v>
      </c>
      <c r="G1728" s="19">
        <f t="shared" si="26"/>
        <v>-2347831</v>
      </c>
      <c r="H1728" s="27" t="s">
        <v>3055</v>
      </c>
      <c r="I1728" s="26" t="s">
        <v>531</v>
      </c>
      <c r="J1728" s="26" t="s">
        <v>1099</v>
      </c>
      <c r="K1728" s="27" t="s">
        <v>377</v>
      </c>
      <c r="M1728" s="26">
        <v>1718</v>
      </c>
    </row>
    <row r="1729" spans="1:13" x14ac:dyDescent="0.3">
      <c r="A1729" s="34">
        <v>42530</v>
      </c>
      <c r="B1729" s="26" t="s">
        <v>1214</v>
      </c>
      <c r="C1729" s="28" t="s">
        <v>12</v>
      </c>
      <c r="D1729" s="36" t="s">
        <v>20</v>
      </c>
      <c r="F1729" s="41">
        <v>1000</v>
      </c>
      <c r="G1729" s="19">
        <f t="shared" si="26"/>
        <v>-2348831</v>
      </c>
      <c r="H1729" s="27" t="s">
        <v>3055</v>
      </c>
      <c r="I1729" s="26" t="s">
        <v>531</v>
      </c>
      <c r="J1729" s="26" t="s">
        <v>1099</v>
      </c>
      <c r="K1729" s="27" t="s">
        <v>377</v>
      </c>
      <c r="M1729" s="31">
        <v>1719</v>
      </c>
    </row>
    <row r="1730" spans="1:13" x14ac:dyDescent="0.3">
      <c r="A1730" s="34">
        <v>42530</v>
      </c>
      <c r="B1730" s="26" t="s">
        <v>1215</v>
      </c>
      <c r="C1730" s="36" t="s">
        <v>1153</v>
      </c>
      <c r="D1730" s="36" t="s">
        <v>20</v>
      </c>
      <c r="F1730" s="41">
        <v>8750</v>
      </c>
      <c r="G1730" s="19">
        <f t="shared" si="26"/>
        <v>-2357581</v>
      </c>
      <c r="H1730" s="27" t="s">
        <v>3055</v>
      </c>
      <c r="I1730" s="26" t="s">
        <v>531</v>
      </c>
      <c r="J1730" s="26" t="s">
        <v>1099</v>
      </c>
      <c r="K1730" s="27" t="s">
        <v>377</v>
      </c>
      <c r="M1730" s="31">
        <v>1720</v>
      </c>
    </row>
    <row r="1731" spans="1:13" x14ac:dyDescent="0.3">
      <c r="A1731" s="34">
        <v>42530</v>
      </c>
      <c r="B1731" s="26" t="s">
        <v>1216</v>
      </c>
      <c r="C1731" s="36" t="s">
        <v>1153</v>
      </c>
      <c r="D1731" s="36" t="s">
        <v>20</v>
      </c>
      <c r="F1731" s="41">
        <v>4000</v>
      </c>
      <c r="G1731" s="19">
        <f t="shared" si="26"/>
        <v>-2361581</v>
      </c>
      <c r="H1731" s="27" t="s">
        <v>3055</v>
      </c>
      <c r="I1731" s="26" t="s">
        <v>531</v>
      </c>
      <c r="J1731" s="26" t="s">
        <v>1099</v>
      </c>
      <c r="K1731" s="27" t="s">
        <v>377</v>
      </c>
      <c r="M1731" s="26">
        <v>1721</v>
      </c>
    </row>
    <row r="1732" spans="1:13" x14ac:dyDescent="0.3">
      <c r="A1732" s="34">
        <v>42530</v>
      </c>
      <c r="B1732" s="27" t="s">
        <v>1217</v>
      </c>
      <c r="C1732" s="36" t="s">
        <v>1153</v>
      </c>
      <c r="D1732" s="36" t="s">
        <v>20</v>
      </c>
      <c r="F1732" s="41">
        <v>5000</v>
      </c>
      <c r="G1732" s="19">
        <f t="shared" si="26"/>
        <v>-2366581</v>
      </c>
      <c r="H1732" s="27" t="s">
        <v>3055</v>
      </c>
      <c r="I1732" s="26" t="s">
        <v>531</v>
      </c>
      <c r="J1732" s="26" t="s">
        <v>1099</v>
      </c>
      <c r="K1732" s="27" t="s">
        <v>377</v>
      </c>
      <c r="M1732" s="26">
        <v>1722</v>
      </c>
    </row>
    <row r="1733" spans="1:13" x14ac:dyDescent="0.3">
      <c r="A1733" s="34">
        <v>42530</v>
      </c>
      <c r="B1733" s="26" t="s">
        <v>1218</v>
      </c>
      <c r="C1733" s="28" t="s">
        <v>12</v>
      </c>
      <c r="D1733" s="36" t="s">
        <v>20</v>
      </c>
      <c r="E1733" s="19"/>
      <c r="F1733" s="41">
        <v>1500</v>
      </c>
      <c r="G1733" s="19">
        <f t="shared" si="26"/>
        <v>-2368081</v>
      </c>
      <c r="H1733" s="27" t="s">
        <v>3055</v>
      </c>
      <c r="I1733" s="26" t="s">
        <v>531</v>
      </c>
      <c r="J1733" s="26" t="s">
        <v>1099</v>
      </c>
      <c r="K1733" s="27" t="s">
        <v>377</v>
      </c>
      <c r="M1733" s="26">
        <v>1723</v>
      </c>
    </row>
    <row r="1734" spans="1:13" ht="13.9" x14ac:dyDescent="0.25">
      <c r="A1734" s="34">
        <v>42530</v>
      </c>
      <c r="B1734" s="26" t="s">
        <v>1179</v>
      </c>
      <c r="C1734" s="26" t="s">
        <v>22</v>
      </c>
      <c r="D1734" s="36" t="s">
        <v>20</v>
      </c>
      <c r="F1734" s="41">
        <v>3000</v>
      </c>
      <c r="G1734" s="19">
        <f t="shared" si="26"/>
        <v>-2371081</v>
      </c>
      <c r="H1734" s="27" t="s">
        <v>3055</v>
      </c>
      <c r="I1734" s="26" t="s">
        <v>787</v>
      </c>
      <c r="J1734" s="26" t="s">
        <v>1099</v>
      </c>
      <c r="K1734" s="27" t="s">
        <v>377</v>
      </c>
      <c r="M1734" s="26">
        <v>1724</v>
      </c>
    </row>
    <row r="1735" spans="1:13" x14ac:dyDescent="0.3">
      <c r="A1735" s="34">
        <v>42530</v>
      </c>
      <c r="B1735" s="26" t="s">
        <v>1219</v>
      </c>
      <c r="C1735" s="28" t="s">
        <v>12</v>
      </c>
      <c r="D1735" s="36" t="s">
        <v>20</v>
      </c>
      <c r="F1735" s="41">
        <v>2000</v>
      </c>
      <c r="G1735" s="19">
        <f t="shared" si="26"/>
        <v>-2373081</v>
      </c>
      <c r="H1735" s="27" t="s">
        <v>3055</v>
      </c>
      <c r="I1735" s="26" t="s">
        <v>531</v>
      </c>
      <c r="J1735" s="26" t="s">
        <v>1099</v>
      </c>
      <c r="K1735" s="27" t="s">
        <v>377</v>
      </c>
      <c r="M1735" s="26">
        <v>1725</v>
      </c>
    </row>
    <row r="1736" spans="1:13" x14ac:dyDescent="0.3">
      <c r="A1736" s="34">
        <v>42530</v>
      </c>
      <c r="B1736" s="33" t="s">
        <v>1220</v>
      </c>
      <c r="C1736" s="28" t="s">
        <v>12</v>
      </c>
      <c r="D1736" s="36" t="s">
        <v>20</v>
      </c>
      <c r="F1736" s="41">
        <v>11000</v>
      </c>
      <c r="G1736" s="19">
        <f t="shared" si="26"/>
        <v>-2384081</v>
      </c>
      <c r="H1736" s="26" t="s">
        <v>933</v>
      </c>
      <c r="I1736" s="26" t="s">
        <v>531</v>
      </c>
      <c r="J1736" s="26" t="s">
        <v>1099</v>
      </c>
      <c r="K1736" s="27" t="s">
        <v>377</v>
      </c>
      <c r="M1736" s="26">
        <v>1726</v>
      </c>
    </row>
    <row r="1737" spans="1:13" x14ac:dyDescent="0.3">
      <c r="A1737" s="34">
        <v>42530</v>
      </c>
      <c r="B1737" s="33" t="s">
        <v>1221</v>
      </c>
      <c r="C1737" s="28" t="s">
        <v>12</v>
      </c>
      <c r="D1737" s="36" t="s">
        <v>20</v>
      </c>
      <c r="F1737" s="41">
        <v>700</v>
      </c>
      <c r="G1737" s="19">
        <f t="shared" si="26"/>
        <v>-2384781</v>
      </c>
      <c r="H1737" s="26" t="s">
        <v>933</v>
      </c>
      <c r="I1737" s="26" t="s">
        <v>531</v>
      </c>
      <c r="J1737" s="26" t="s">
        <v>1099</v>
      </c>
      <c r="K1737" s="27" t="s">
        <v>377</v>
      </c>
      <c r="M1737" s="31">
        <v>1727</v>
      </c>
    </row>
    <row r="1738" spans="1:13" x14ac:dyDescent="0.3">
      <c r="A1738" s="34">
        <v>42530</v>
      </c>
      <c r="B1738" s="32" t="s">
        <v>1222</v>
      </c>
      <c r="C1738" s="28" t="s">
        <v>12</v>
      </c>
      <c r="D1738" s="36" t="s">
        <v>20</v>
      </c>
      <c r="F1738" s="41">
        <v>1000</v>
      </c>
      <c r="G1738" s="19">
        <f t="shared" si="26"/>
        <v>-2385781</v>
      </c>
      <c r="H1738" s="26" t="s">
        <v>933</v>
      </c>
      <c r="I1738" s="26" t="s">
        <v>531</v>
      </c>
      <c r="J1738" s="26" t="s">
        <v>1099</v>
      </c>
      <c r="K1738" s="27" t="s">
        <v>377</v>
      </c>
      <c r="M1738" s="31">
        <v>1728</v>
      </c>
    </row>
    <row r="1739" spans="1:13" x14ac:dyDescent="0.3">
      <c r="A1739" s="34">
        <v>42530</v>
      </c>
      <c r="B1739" s="26" t="s">
        <v>1057</v>
      </c>
      <c r="C1739" s="28" t="s">
        <v>12</v>
      </c>
      <c r="D1739" s="31" t="s">
        <v>18</v>
      </c>
      <c r="F1739" s="41">
        <v>300</v>
      </c>
      <c r="G1739" s="19">
        <f t="shared" si="26"/>
        <v>-2386081</v>
      </c>
      <c r="H1739" s="26" t="s">
        <v>903</v>
      </c>
      <c r="I1739" s="26" t="s">
        <v>531</v>
      </c>
      <c r="J1739" s="36" t="s">
        <v>1823</v>
      </c>
      <c r="K1739" s="26" t="s">
        <v>377</v>
      </c>
      <c r="M1739" s="26">
        <v>1729</v>
      </c>
    </row>
    <row r="1740" spans="1:13" x14ac:dyDescent="0.3">
      <c r="A1740" s="34">
        <v>42530</v>
      </c>
      <c r="B1740" s="26" t="s">
        <v>1034</v>
      </c>
      <c r="C1740" s="28" t="s">
        <v>12</v>
      </c>
      <c r="D1740" s="31" t="s">
        <v>18</v>
      </c>
      <c r="F1740" s="41">
        <v>300</v>
      </c>
      <c r="G1740" s="19">
        <f t="shared" si="26"/>
        <v>-2386381</v>
      </c>
      <c r="H1740" s="26" t="s">
        <v>903</v>
      </c>
      <c r="I1740" s="26" t="s">
        <v>531</v>
      </c>
      <c r="J1740" s="36" t="s">
        <v>1823</v>
      </c>
      <c r="K1740" s="26" t="s">
        <v>377</v>
      </c>
      <c r="M1740" s="26">
        <v>1730</v>
      </c>
    </row>
    <row r="1741" spans="1:13" ht="13.9" x14ac:dyDescent="0.25">
      <c r="A1741" s="34">
        <v>42530</v>
      </c>
      <c r="B1741" s="35" t="s">
        <v>1108</v>
      </c>
      <c r="C1741" s="35" t="s">
        <v>22</v>
      </c>
      <c r="D1741" s="36" t="s">
        <v>20</v>
      </c>
      <c r="F1741" s="41">
        <v>2000</v>
      </c>
      <c r="G1741" s="19">
        <f t="shared" ref="G1741:G1804" si="27">+G1740+E1741-F1741</f>
        <v>-2388381</v>
      </c>
      <c r="H1741" s="33" t="s">
        <v>21</v>
      </c>
      <c r="I1741" s="26" t="s">
        <v>1109</v>
      </c>
      <c r="J1741" s="26" t="s">
        <v>1099</v>
      </c>
      <c r="K1741" s="27" t="s">
        <v>377</v>
      </c>
      <c r="M1741" s="26">
        <v>1731</v>
      </c>
    </row>
    <row r="1742" spans="1:13" x14ac:dyDescent="0.3">
      <c r="A1742" s="34">
        <v>42530</v>
      </c>
      <c r="B1742" s="27" t="s">
        <v>647</v>
      </c>
      <c r="C1742" s="27" t="s">
        <v>22</v>
      </c>
      <c r="D1742" s="31" t="s">
        <v>18</v>
      </c>
      <c r="F1742" s="41">
        <v>1000</v>
      </c>
      <c r="G1742" s="19">
        <f t="shared" si="27"/>
        <v>-2389381</v>
      </c>
      <c r="H1742" s="31" t="s">
        <v>23</v>
      </c>
      <c r="I1742" s="27" t="s">
        <v>1122</v>
      </c>
      <c r="J1742" s="36" t="s">
        <v>1823</v>
      </c>
      <c r="K1742" s="26" t="s">
        <v>377</v>
      </c>
      <c r="M1742" s="26">
        <v>1732</v>
      </c>
    </row>
    <row r="1743" spans="1:13" x14ac:dyDescent="0.3">
      <c r="A1743" s="34">
        <v>42531</v>
      </c>
      <c r="B1743" s="26" t="s">
        <v>317</v>
      </c>
      <c r="C1743" s="26" t="s">
        <v>22</v>
      </c>
      <c r="D1743" s="36" t="s">
        <v>20</v>
      </c>
      <c r="F1743" s="41">
        <v>3000</v>
      </c>
      <c r="G1743" s="19">
        <f t="shared" si="27"/>
        <v>-2392381</v>
      </c>
      <c r="H1743" s="17" t="s">
        <v>3054</v>
      </c>
      <c r="I1743" s="26" t="s">
        <v>531</v>
      </c>
      <c r="J1743" s="26" t="s">
        <v>1099</v>
      </c>
      <c r="K1743" s="27" t="s">
        <v>377</v>
      </c>
      <c r="M1743" s="26">
        <v>1733</v>
      </c>
    </row>
    <row r="1744" spans="1:13" x14ac:dyDescent="0.3">
      <c r="A1744" s="34">
        <v>42531</v>
      </c>
      <c r="B1744" s="26" t="s">
        <v>1223</v>
      </c>
      <c r="C1744" s="28" t="s">
        <v>12</v>
      </c>
      <c r="D1744" s="36" t="s">
        <v>20</v>
      </c>
      <c r="F1744" s="41">
        <v>1500</v>
      </c>
      <c r="G1744" s="19">
        <f t="shared" si="27"/>
        <v>-2393881</v>
      </c>
      <c r="H1744" s="17" t="s">
        <v>3054</v>
      </c>
      <c r="I1744" s="26" t="s">
        <v>531</v>
      </c>
      <c r="J1744" s="26" t="s">
        <v>1099</v>
      </c>
      <c r="K1744" s="27" t="s">
        <v>377</v>
      </c>
      <c r="M1744" s="26">
        <v>1734</v>
      </c>
    </row>
    <row r="1745" spans="1:13" x14ac:dyDescent="0.3">
      <c r="A1745" s="34">
        <v>42531</v>
      </c>
      <c r="B1745" s="26" t="s">
        <v>1224</v>
      </c>
      <c r="C1745" s="26" t="s">
        <v>22</v>
      </c>
      <c r="D1745" s="36" t="s">
        <v>20</v>
      </c>
      <c r="F1745" s="41">
        <v>1000</v>
      </c>
      <c r="G1745" s="19">
        <f t="shared" si="27"/>
        <v>-2394881</v>
      </c>
      <c r="H1745" s="17" t="s">
        <v>3054</v>
      </c>
      <c r="I1745" s="26" t="s">
        <v>531</v>
      </c>
      <c r="J1745" s="26" t="s">
        <v>1099</v>
      </c>
      <c r="K1745" s="27" t="s">
        <v>377</v>
      </c>
      <c r="M1745" s="31">
        <v>1735</v>
      </c>
    </row>
    <row r="1746" spans="1:13" x14ac:dyDescent="0.3">
      <c r="A1746" s="34">
        <v>42531</v>
      </c>
      <c r="B1746" s="26" t="s">
        <v>329</v>
      </c>
      <c r="C1746" s="31" t="s">
        <v>17</v>
      </c>
      <c r="D1746" s="36" t="s">
        <v>20</v>
      </c>
      <c r="F1746" s="41">
        <v>5000</v>
      </c>
      <c r="G1746" s="19">
        <f t="shared" si="27"/>
        <v>-2399881</v>
      </c>
      <c r="H1746" s="17" t="s">
        <v>3054</v>
      </c>
      <c r="I1746" s="26" t="s">
        <v>531</v>
      </c>
      <c r="J1746" s="26" t="s">
        <v>1099</v>
      </c>
      <c r="K1746" s="27" t="s">
        <v>377</v>
      </c>
      <c r="M1746" s="31">
        <v>1736</v>
      </c>
    </row>
    <row r="1747" spans="1:13" x14ac:dyDescent="0.3">
      <c r="A1747" s="34">
        <v>42531</v>
      </c>
      <c r="B1747" s="26" t="s">
        <v>1225</v>
      </c>
      <c r="C1747" s="28" t="s">
        <v>12</v>
      </c>
      <c r="D1747" s="36" t="s">
        <v>20</v>
      </c>
      <c r="F1747" s="41">
        <v>1500</v>
      </c>
      <c r="G1747" s="19">
        <f t="shared" si="27"/>
        <v>-2401381</v>
      </c>
      <c r="H1747" s="17" t="s">
        <v>3054</v>
      </c>
      <c r="I1747" s="26" t="s">
        <v>531</v>
      </c>
      <c r="J1747" s="26" t="s">
        <v>1099</v>
      </c>
      <c r="K1747" s="27" t="s">
        <v>377</v>
      </c>
      <c r="M1747" s="26">
        <v>1737</v>
      </c>
    </row>
    <row r="1748" spans="1:13" x14ac:dyDescent="0.3">
      <c r="A1748" s="34">
        <v>42531</v>
      </c>
      <c r="B1748" s="26" t="s">
        <v>1226</v>
      </c>
      <c r="C1748" s="28" t="s">
        <v>12</v>
      </c>
      <c r="D1748" s="36" t="s">
        <v>20</v>
      </c>
      <c r="F1748" s="41">
        <v>2000</v>
      </c>
      <c r="G1748" s="19">
        <f t="shared" si="27"/>
        <v>-2403381</v>
      </c>
      <c r="H1748" s="17" t="s">
        <v>3054</v>
      </c>
      <c r="I1748" s="26" t="s">
        <v>531</v>
      </c>
      <c r="J1748" s="26" t="s">
        <v>1099</v>
      </c>
      <c r="K1748" s="27" t="s">
        <v>377</v>
      </c>
      <c r="M1748" s="26">
        <v>1738</v>
      </c>
    </row>
    <row r="1749" spans="1:13" x14ac:dyDescent="0.3">
      <c r="A1749" s="34">
        <v>42531</v>
      </c>
      <c r="B1749" s="26" t="s">
        <v>1227</v>
      </c>
      <c r="C1749" s="28" t="s">
        <v>12</v>
      </c>
      <c r="D1749" s="36" t="s">
        <v>20</v>
      </c>
      <c r="F1749" s="41">
        <v>2000</v>
      </c>
      <c r="G1749" s="19">
        <f t="shared" si="27"/>
        <v>-2405381</v>
      </c>
      <c r="H1749" s="17" t="s">
        <v>3054</v>
      </c>
      <c r="I1749" s="26" t="s">
        <v>531</v>
      </c>
      <c r="J1749" s="26" t="s">
        <v>1099</v>
      </c>
      <c r="K1749" s="27" t="s">
        <v>377</v>
      </c>
      <c r="M1749" s="26">
        <v>1739</v>
      </c>
    </row>
    <row r="1750" spans="1:13" x14ac:dyDescent="0.3">
      <c r="A1750" s="34">
        <v>42531</v>
      </c>
      <c r="B1750" s="26" t="s">
        <v>1228</v>
      </c>
      <c r="C1750" s="28" t="s">
        <v>12</v>
      </c>
      <c r="D1750" s="36" t="s">
        <v>20</v>
      </c>
      <c r="F1750" s="41">
        <v>2000</v>
      </c>
      <c r="G1750" s="19">
        <f t="shared" si="27"/>
        <v>-2407381</v>
      </c>
      <c r="H1750" s="17" t="s">
        <v>3054</v>
      </c>
      <c r="I1750" s="26" t="s">
        <v>531</v>
      </c>
      <c r="J1750" s="26" t="s">
        <v>1099</v>
      </c>
      <c r="K1750" s="27" t="s">
        <v>377</v>
      </c>
      <c r="M1750" s="26">
        <v>1740</v>
      </c>
    </row>
    <row r="1751" spans="1:13" x14ac:dyDescent="0.3">
      <c r="A1751" s="34">
        <v>42531</v>
      </c>
      <c r="B1751" s="26" t="s">
        <v>1229</v>
      </c>
      <c r="C1751" s="36" t="s">
        <v>1153</v>
      </c>
      <c r="D1751" s="36" t="s">
        <v>20</v>
      </c>
      <c r="F1751" s="41">
        <v>2000</v>
      </c>
      <c r="G1751" s="19">
        <f t="shared" si="27"/>
        <v>-2409381</v>
      </c>
      <c r="H1751" s="17" t="s">
        <v>3054</v>
      </c>
      <c r="I1751" s="26" t="s">
        <v>531</v>
      </c>
      <c r="J1751" s="26" t="s">
        <v>1099</v>
      </c>
      <c r="K1751" s="27" t="s">
        <v>377</v>
      </c>
      <c r="M1751" s="26">
        <v>1741</v>
      </c>
    </row>
    <row r="1752" spans="1:13" x14ac:dyDescent="0.3">
      <c r="A1752" s="34">
        <v>42531</v>
      </c>
      <c r="B1752" s="26" t="s">
        <v>1230</v>
      </c>
      <c r="C1752" s="28" t="s">
        <v>12</v>
      </c>
      <c r="D1752" s="36" t="s">
        <v>20</v>
      </c>
      <c r="F1752" s="41">
        <v>1000</v>
      </c>
      <c r="G1752" s="19">
        <f t="shared" si="27"/>
        <v>-2410381</v>
      </c>
      <c r="H1752" s="17" t="s">
        <v>3054</v>
      </c>
      <c r="I1752" s="26" t="s">
        <v>531</v>
      </c>
      <c r="J1752" s="26" t="s">
        <v>1099</v>
      </c>
      <c r="K1752" s="27" t="s">
        <v>377</v>
      </c>
      <c r="M1752" s="26">
        <v>1742</v>
      </c>
    </row>
    <row r="1753" spans="1:13" x14ac:dyDescent="0.3">
      <c r="A1753" s="34">
        <v>42531</v>
      </c>
      <c r="B1753" s="26" t="s">
        <v>1231</v>
      </c>
      <c r="C1753" s="28" t="s">
        <v>12</v>
      </c>
      <c r="D1753" s="31" t="s">
        <v>18</v>
      </c>
      <c r="F1753" s="41">
        <v>1000</v>
      </c>
      <c r="G1753" s="19">
        <f t="shared" si="27"/>
        <v>-2411381</v>
      </c>
      <c r="H1753" s="26" t="s">
        <v>903</v>
      </c>
      <c r="I1753" s="26" t="s">
        <v>531</v>
      </c>
      <c r="J1753" s="36" t="s">
        <v>1823</v>
      </c>
      <c r="K1753" s="26" t="s">
        <v>377</v>
      </c>
      <c r="M1753" s="31">
        <v>1743</v>
      </c>
    </row>
    <row r="1754" spans="1:13" ht="17.25" customHeight="1" x14ac:dyDescent="0.3">
      <c r="A1754" s="34">
        <v>42531</v>
      </c>
      <c r="B1754" s="26" t="s">
        <v>1232</v>
      </c>
      <c r="C1754" s="28" t="s">
        <v>12</v>
      </c>
      <c r="D1754" s="31" t="s">
        <v>18</v>
      </c>
      <c r="F1754" s="41">
        <v>1000</v>
      </c>
      <c r="G1754" s="19">
        <f t="shared" si="27"/>
        <v>-2412381</v>
      </c>
      <c r="H1754" s="26" t="s">
        <v>903</v>
      </c>
      <c r="I1754" s="26" t="s">
        <v>531</v>
      </c>
      <c r="J1754" s="36" t="s">
        <v>1823</v>
      </c>
      <c r="K1754" s="26" t="s">
        <v>377</v>
      </c>
      <c r="M1754" s="31">
        <v>1744</v>
      </c>
    </row>
    <row r="1755" spans="1:13" ht="17.25" customHeight="1" x14ac:dyDescent="0.3">
      <c r="A1755" s="34">
        <v>42531</v>
      </c>
      <c r="B1755" s="26" t="s">
        <v>1233</v>
      </c>
      <c r="C1755" s="28" t="s">
        <v>12</v>
      </c>
      <c r="D1755" s="31" t="s">
        <v>18</v>
      </c>
      <c r="F1755" s="41">
        <v>1000</v>
      </c>
      <c r="G1755" s="19">
        <f t="shared" si="27"/>
        <v>-2413381</v>
      </c>
      <c r="H1755" s="26" t="s">
        <v>903</v>
      </c>
      <c r="I1755" s="26" t="s">
        <v>531</v>
      </c>
      <c r="J1755" s="36" t="s">
        <v>1823</v>
      </c>
      <c r="K1755" s="26" t="s">
        <v>377</v>
      </c>
      <c r="M1755" s="26">
        <v>1745</v>
      </c>
    </row>
    <row r="1756" spans="1:13" ht="17.25" customHeight="1" x14ac:dyDescent="0.25">
      <c r="A1756" s="34">
        <v>42531</v>
      </c>
      <c r="B1756" s="26" t="s">
        <v>1234</v>
      </c>
      <c r="C1756" s="27" t="s">
        <v>1509</v>
      </c>
      <c r="D1756" s="36" t="s">
        <v>13</v>
      </c>
      <c r="F1756" s="41">
        <v>42850</v>
      </c>
      <c r="G1756" s="19">
        <f t="shared" si="27"/>
        <v>-2456231</v>
      </c>
      <c r="H1756" s="26" t="s">
        <v>903</v>
      </c>
      <c r="I1756" s="26" t="s">
        <v>229</v>
      </c>
      <c r="J1756" s="36" t="s">
        <v>1823</v>
      </c>
      <c r="K1756" s="26" t="s">
        <v>377</v>
      </c>
      <c r="M1756" s="26">
        <v>1746</v>
      </c>
    </row>
    <row r="1757" spans="1:13" ht="17.25" customHeight="1" x14ac:dyDescent="0.25">
      <c r="A1757" s="34">
        <v>42531</v>
      </c>
      <c r="B1757" s="26" t="s">
        <v>1235</v>
      </c>
      <c r="C1757" s="27" t="s">
        <v>1509</v>
      </c>
      <c r="D1757" s="31" t="s">
        <v>18</v>
      </c>
      <c r="F1757" s="41">
        <v>42850</v>
      </c>
      <c r="G1757" s="19">
        <f t="shared" si="27"/>
        <v>-2499081</v>
      </c>
      <c r="H1757" s="26" t="s">
        <v>903</v>
      </c>
      <c r="I1757" s="26" t="s">
        <v>229</v>
      </c>
      <c r="J1757" s="36" t="s">
        <v>1823</v>
      </c>
      <c r="K1757" s="26" t="s">
        <v>377</v>
      </c>
      <c r="M1757" s="26">
        <v>1747</v>
      </c>
    </row>
    <row r="1758" spans="1:13" ht="17.25" customHeight="1" x14ac:dyDescent="0.3">
      <c r="A1758" s="34">
        <v>42531</v>
      </c>
      <c r="B1758" s="26" t="s">
        <v>1232</v>
      </c>
      <c r="C1758" s="28" t="s">
        <v>12</v>
      </c>
      <c r="D1758" s="31" t="s">
        <v>18</v>
      </c>
      <c r="F1758" s="41">
        <v>1000</v>
      </c>
      <c r="G1758" s="19">
        <f t="shared" si="27"/>
        <v>-2500081</v>
      </c>
      <c r="H1758" s="26" t="s">
        <v>903</v>
      </c>
      <c r="I1758" s="26" t="s">
        <v>531</v>
      </c>
      <c r="J1758" s="36" t="s">
        <v>1823</v>
      </c>
      <c r="K1758" s="26" t="s">
        <v>377</v>
      </c>
      <c r="M1758" s="26">
        <v>1748</v>
      </c>
    </row>
    <row r="1759" spans="1:13" ht="17.25" customHeight="1" x14ac:dyDescent="0.3">
      <c r="A1759" s="34">
        <v>42531</v>
      </c>
      <c r="B1759" s="26" t="s">
        <v>1034</v>
      </c>
      <c r="C1759" s="28" t="s">
        <v>12</v>
      </c>
      <c r="D1759" s="31" t="s">
        <v>18</v>
      </c>
      <c r="F1759" s="41">
        <v>300</v>
      </c>
      <c r="G1759" s="19">
        <f t="shared" si="27"/>
        <v>-2500381</v>
      </c>
      <c r="H1759" s="26" t="s">
        <v>903</v>
      </c>
      <c r="I1759" s="26" t="s">
        <v>531</v>
      </c>
      <c r="J1759" s="36" t="s">
        <v>1823</v>
      </c>
      <c r="K1759" s="26" t="s">
        <v>377</v>
      </c>
      <c r="M1759" s="26">
        <v>1749</v>
      </c>
    </row>
    <row r="1760" spans="1:13" ht="17.25" customHeight="1" x14ac:dyDescent="0.3">
      <c r="A1760" s="34">
        <v>42531</v>
      </c>
      <c r="B1760" s="26" t="s">
        <v>1231</v>
      </c>
      <c r="C1760" s="28" t="s">
        <v>12</v>
      </c>
      <c r="D1760" s="31" t="s">
        <v>18</v>
      </c>
      <c r="F1760" s="41">
        <v>1000</v>
      </c>
      <c r="G1760" s="19">
        <f t="shared" si="27"/>
        <v>-2501381</v>
      </c>
      <c r="H1760" s="26" t="s">
        <v>903</v>
      </c>
      <c r="I1760" s="26" t="s">
        <v>531</v>
      </c>
      <c r="J1760" s="36" t="s">
        <v>1823</v>
      </c>
      <c r="K1760" s="26" t="s">
        <v>377</v>
      </c>
      <c r="M1760" s="26">
        <v>1750</v>
      </c>
    </row>
    <row r="1761" spans="1:13" x14ac:dyDescent="0.3">
      <c r="A1761" s="34">
        <v>42531</v>
      </c>
      <c r="B1761" s="26" t="s">
        <v>930</v>
      </c>
      <c r="C1761" s="26" t="s">
        <v>22</v>
      </c>
      <c r="D1761" s="31" t="s">
        <v>18</v>
      </c>
      <c r="F1761" s="41">
        <v>1000</v>
      </c>
      <c r="G1761" s="19">
        <f t="shared" si="27"/>
        <v>-2502381</v>
      </c>
      <c r="H1761" s="26" t="s">
        <v>903</v>
      </c>
      <c r="I1761" s="26" t="s">
        <v>531</v>
      </c>
      <c r="J1761" s="36" t="s">
        <v>1823</v>
      </c>
      <c r="K1761" s="26" t="s">
        <v>377</v>
      </c>
      <c r="M1761" s="31">
        <v>1751</v>
      </c>
    </row>
    <row r="1762" spans="1:13" x14ac:dyDescent="0.3">
      <c r="A1762" s="34">
        <v>42531</v>
      </c>
      <c r="B1762" s="26" t="s">
        <v>1236</v>
      </c>
      <c r="C1762" s="31" t="s">
        <v>35</v>
      </c>
      <c r="D1762" s="31" t="s">
        <v>18</v>
      </c>
      <c r="F1762" s="41">
        <v>2500</v>
      </c>
      <c r="G1762" s="19">
        <f t="shared" si="27"/>
        <v>-2504881</v>
      </c>
      <c r="H1762" s="26" t="s">
        <v>903</v>
      </c>
      <c r="I1762" s="26" t="s">
        <v>531</v>
      </c>
      <c r="J1762" s="36" t="s">
        <v>1823</v>
      </c>
      <c r="K1762" s="26" t="s">
        <v>377</v>
      </c>
      <c r="M1762" s="31">
        <v>1752</v>
      </c>
    </row>
    <row r="1763" spans="1:13" x14ac:dyDescent="0.3">
      <c r="A1763" s="34">
        <v>42531</v>
      </c>
      <c r="B1763" s="26" t="s">
        <v>3071</v>
      </c>
      <c r="C1763" s="31" t="s">
        <v>27</v>
      </c>
      <c r="D1763" s="36" t="s">
        <v>20</v>
      </c>
      <c r="F1763" s="41">
        <v>2000</v>
      </c>
      <c r="G1763" s="19">
        <f t="shared" si="27"/>
        <v>-2506881</v>
      </c>
      <c r="H1763" s="26" t="s">
        <v>903</v>
      </c>
      <c r="I1763" s="26" t="s">
        <v>531</v>
      </c>
      <c r="J1763" s="26" t="s">
        <v>1099</v>
      </c>
      <c r="K1763" s="27" t="s">
        <v>377</v>
      </c>
      <c r="M1763" s="26">
        <v>1753</v>
      </c>
    </row>
    <row r="1764" spans="1:13" ht="13.9" x14ac:dyDescent="0.25">
      <c r="A1764" s="34">
        <v>42531</v>
      </c>
      <c r="B1764" s="35" t="s">
        <v>1108</v>
      </c>
      <c r="C1764" s="35" t="s">
        <v>22</v>
      </c>
      <c r="D1764" s="36" t="s">
        <v>20</v>
      </c>
      <c r="F1764" s="41">
        <v>2000</v>
      </c>
      <c r="G1764" s="19">
        <f t="shared" si="27"/>
        <v>-2508881</v>
      </c>
      <c r="H1764" s="33" t="s">
        <v>21</v>
      </c>
      <c r="I1764" s="26" t="s">
        <v>1109</v>
      </c>
      <c r="J1764" s="26" t="s">
        <v>1099</v>
      </c>
      <c r="K1764" s="27" t="s">
        <v>377</v>
      </c>
      <c r="M1764" s="26">
        <v>1754</v>
      </c>
    </row>
    <row r="1765" spans="1:13" ht="13.9" x14ac:dyDescent="0.25">
      <c r="A1765" s="34">
        <v>42531</v>
      </c>
      <c r="B1765" s="26" t="s">
        <v>1244</v>
      </c>
      <c r="C1765" s="26" t="s">
        <v>22</v>
      </c>
      <c r="D1765" s="36" t="s">
        <v>13</v>
      </c>
      <c r="F1765" s="41">
        <v>1000</v>
      </c>
      <c r="G1765" s="19">
        <f t="shared" si="27"/>
        <v>-2509881</v>
      </c>
      <c r="H1765" s="36" t="s">
        <v>26</v>
      </c>
      <c r="I1765" s="26" t="s">
        <v>1245</v>
      </c>
      <c r="J1765" s="26" t="s">
        <v>1099</v>
      </c>
      <c r="K1765" s="37" t="s">
        <v>377</v>
      </c>
      <c r="M1765" s="26">
        <v>1755</v>
      </c>
    </row>
    <row r="1766" spans="1:13" x14ac:dyDescent="0.3">
      <c r="A1766" s="34">
        <v>42531</v>
      </c>
      <c r="B1766" s="37" t="s">
        <v>1246</v>
      </c>
      <c r="C1766" s="28" t="s">
        <v>12</v>
      </c>
      <c r="D1766" s="36" t="s">
        <v>13</v>
      </c>
      <c r="E1766" s="38"/>
      <c r="F1766" s="38">
        <v>500</v>
      </c>
      <c r="G1766" s="19">
        <f t="shared" si="27"/>
        <v>-2510381</v>
      </c>
      <c r="H1766" s="17" t="s">
        <v>267</v>
      </c>
      <c r="I1766" s="37" t="s">
        <v>531</v>
      </c>
      <c r="J1766" s="26" t="s">
        <v>1099</v>
      </c>
      <c r="K1766" s="37" t="s">
        <v>377</v>
      </c>
      <c r="M1766" s="26">
        <v>1756</v>
      </c>
    </row>
    <row r="1767" spans="1:13" x14ac:dyDescent="0.3">
      <c r="A1767" s="34">
        <v>42531</v>
      </c>
      <c r="B1767" s="26" t="s">
        <v>317</v>
      </c>
      <c r="C1767" s="26" t="s">
        <v>22</v>
      </c>
      <c r="D1767" s="36" t="s">
        <v>20</v>
      </c>
      <c r="F1767" s="41">
        <v>3000</v>
      </c>
      <c r="G1767" s="19">
        <f t="shared" si="27"/>
        <v>-2513381</v>
      </c>
      <c r="H1767" s="17" t="s">
        <v>3054</v>
      </c>
      <c r="I1767" s="26" t="s">
        <v>531</v>
      </c>
      <c r="J1767" s="26" t="s">
        <v>1099</v>
      </c>
      <c r="K1767" s="27" t="s">
        <v>377</v>
      </c>
      <c r="M1767" s="26">
        <v>1757</v>
      </c>
    </row>
    <row r="1768" spans="1:13" x14ac:dyDescent="0.3">
      <c r="A1768" s="34">
        <v>42531</v>
      </c>
      <c r="B1768" s="26" t="s">
        <v>1223</v>
      </c>
      <c r="C1768" s="28" t="s">
        <v>12</v>
      </c>
      <c r="D1768" s="36" t="s">
        <v>20</v>
      </c>
      <c r="F1768" s="41">
        <v>1500</v>
      </c>
      <c r="G1768" s="19">
        <f t="shared" si="27"/>
        <v>-2514881</v>
      </c>
      <c r="H1768" s="17" t="s">
        <v>3054</v>
      </c>
      <c r="I1768" s="26" t="s">
        <v>531</v>
      </c>
      <c r="J1768" s="26" t="s">
        <v>1099</v>
      </c>
      <c r="K1768" s="27" t="s">
        <v>377</v>
      </c>
      <c r="M1768" s="26">
        <v>1758</v>
      </c>
    </row>
    <row r="1769" spans="1:13" x14ac:dyDescent="0.3">
      <c r="A1769" s="34">
        <v>42531</v>
      </c>
      <c r="B1769" s="26" t="s">
        <v>1224</v>
      </c>
      <c r="C1769" s="26" t="s">
        <v>22</v>
      </c>
      <c r="D1769" s="36" t="s">
        <v>20</v>
      </c>
      <c r="F1769" s="41">
        <v>1000</v>
      </c>
      <c r="G1769" s="19">
        <f t="shared" si="27"/>
        <v>-2515881</v>
      </c>
      <c r="H1769" s="17" t="s">
        <v>3054</v>
      </c>
      <c r="I1769" s="26" t="s">
        <v>531</v>
      </c>
      <c r="J1769" s="26" t="s">
        <v>1099</v>
      </c>
      <c r="K1769" s="27" t="s">
        <v>377</v>
      </c>
      <c r="M1769" s="31">
        <v>1759</v>
      </c>
    </row>
    <row r="1770" spans="1:13" x14ac:dyDescent="0.3">
      <c r="A1770" s="34">
        <v>42531</v>
      </c>
      <c r="B1770" s="26" t="s">
        <v>329</v>
      </c>
      <c r="C1770" s="31" t="s">
        <v>17</v>
      </c>
      <c r="D1770" s="36" t="s">
        <v>20</v>
      </c>
      <c r="F1770" s="41">
        <v>5000</v>
      </c>
      <c r="G1770" s="19">
        <f t="shared" si="27"/>
        <v>-2520881</v>
      </c>
      <c r="H1770" s="17" t="s">
        <v>3054</v>
      </c>
      <c r="I1770" s="26" t="s">
        <v>531</v>
      </c>
      <c r="J1770" s="26" t="s">
        <v>1099</v>
      </c>
      <c r="K1770" s="27" t="s">
        <v>377</v>
      </c>
      <c r="M1770" s="31">
        <v>1760</v>
      </c>
    </row>
    <row r="1771" spans="1:13" x14ac:dyDescent="0.3">
      <c r="A1771" s="34">
        <v>42531</v>
      </c>
      <c r="B1771" s="26" t="s">
        <v>1225</v>
      </c>
      <c r="C1771" s="28" t="s">
        <v>12</v>
      </c>
      <c r="D1771" s="36" t="s">
        <v>20</v>
      </c>
      <c r="F1771" s="41">
        <v>1500</v>
      </c>
      <c r="G1771" s="19">
        <f t="shared" si="27"/>
        <v>-2522381</v>
      </c>
      <c r="H1771" s="17" t="s">
        <v>3054</v>
      </c>
      <c r="I1771" s="26" t="s">
        <v>531</v>
      </c>
      <c r="J1771" s="26" t="s">
        <v>1099</v>
      </c>
      <c r="K1771" s="27" t="s">
        <v>377</v>
      </c>
      <c r="M1771" s="26">
        <v>1761</v>
      </c>
    </row>
    <row r="1772" spans="1:13" x14ac:dyDescent="0.3">
      <c r="A1772" s="34">
        <v>42531</v>
      </c>
      <c r="B1772" s="26" t="s">
        <v>1226</v>
      </c>
      <c r="C1772" s="28" t="s">
        <v>12</v>
      </c>
      <c r="D1772" s="36" t="s">
        <v>20</v>
      </c>
      <c r="F1772" s="41">
        <v>2000</v>
      </c>
      <c r="G1772" s="19">
        <f t="shared" si="27"/>
        <v>-2524381</v>
      </c>
      <c r="H1772" s="17" t="s">
        <v>3054</v>
      </c>
      <c r="I1772" s="26" t="s">
        <v>531</v>
      </c>
      <c r="J1772" s="26" t="s">
        <v>1099</v>
      </c>
      <c r="K1772" s="27" t="s">
        <v>377</v>
      </c>
      <c r="M1772" s="26">
        <v>1762</v>
      </c>
    </row>
    <row r="1773" spans="1:13" ht="17.25" customHeight="1" x14ac:dyDescent="0.3">
      <c r="A1773" s="34">
        <v>42531</v>
      </c>
      <c r="B1773" s="26" t="s">
        <v>1227</v>
      </c>
      <c r="C1773" s="28" t="s">
        <v>12</v>
      </c>
      <c r="D1773" s="36" t="s">
        <v>20</v>
      </c>
      <c r="F1773" s="41">
        <v>2000</v>
      </c>
      <c r="G1773" s="19">
        <f t="shared" si="27"/>
        <v>-2526381</v>
      </c>
      <c r="H1773" s="17" t="s">
        <v>3054</v>
      </c>
      <c r="I1773" s="26" t="s">
        <v>531</v>
      </c>
      <c r="J1773" s="26" t="s">
        <v>1099</v>
      </c>
      <c r="K1773" s="27" t="s">
        <v>377</v>
      </c>
      <c r="M1773" s="26">
        <v>1763</v>
      </c>
    </row>
    <row r="1774" spans="1:13" ht="17.25" customHeight="1" x14ac:dyDescent="0.3">
      <c r="A1774" s="34">
        <v>42531</v>
      </c>
      <c r="B1774" s="26" t="s">
        <v>1228</v>
      </c>
      <c r="C1774" s="28" t="s">
        <v>12</v>
      </c>
      <c r="D1774" s="36" t="s">
        <v>20</v>
      </c>
      <c r="F1774" s="41">
        <v>2000</v>
      </c>
      <c r="G1774" s="19">
        <f t="shared" si="27"/>
        <v>-2528381</v>
      </c>
      <c r="H1774" s="17" t="s">
        <v>3054</v>
      </c>
      <c r="I1774" s="26" t="s">
        <v>531</v>
      </c>
      <c r="J1774" s="26" t="s">
        <v>1099</v>
      </c>
      <c r="K1774" s="27" t="s">
        <v>377</v>
      </c>
      <c r="M1774" s="26">
        <v>1764</v>
      </c>
    </row>
    <row r="1775" spans="1:13" ht="17.25" customHeight="1" x14ac:dyDescent="0.3">
      <c r="A1775" s="34">
        <v>42531</v>
      </c>
      <c r="B1775" s="26" t="s">
        <v>1229</v>
      </c>
      <c r="C1775" s="36" t="s">
        <v>1153</v>
      </c>
      <c r="D1775" s="36" t="s">
        <v>20</v>
      </c>
      <c r="F1775" s="41">
        <v>2000</v>
      </c>
      <c r="G1775" s="19">
        <f t="shared" si="27"/>
        <v>-2530381</v>
      </c>
      <c r="H1775" s="17" t="s">
        <v>3054</v>
      </c>
      <c r="I1775" s="26" t="s">
        <v>531</v>
      </c>
      <c r="J1775" s="26" t="s">
        <v>1099</v>
      </c>
      <c r="K1775" s="27" t="s">
        <v>377</v>
      </c>
      <c r="M1775" s="26">
        <v>1765</v>
      </c>
    </row>
    <row r="1776" spans="1:13" ht="17.25" customHeight="1" x14ac:dyDescent="0.3">
      <c r="A1776" s="34">
        <v>42531</v>
      </c>
      <c r="B1776" s="26" t="s">
        <v>1230</v>
      </c>
      <c r="C1776" s="28" t="s">
        <v>12</v>
      </c>
      <c r="D1776" s="36" t="s">
        <v>20</v>
      </c>
      <c r="F1776" s="41">
        <v>1000</v>
      </c>
      <c r="G1776" s="19">
        <f t="shared" si="27"/>
        <v>-2531381</v>
      </c>
      <c r="H1776" s="17" t="s">
        <v>3054</v>
      </c>
      <c r="I1776" s="26" t="s">
        <v>531</v>
      </c>
      <c r="J1776" s="26" t="s">
        <v>1099</v>
      </c>
      <c r="K1776" s="27" t="s">
        <v>377</v>
      </c>
      <c r="M1776" s="26">
        <v>1766</v>
      </c>
    </row>
    <row r="1777" spans="1:13" ht="17.25" customHeight="1" x14ac:dyDescent="0.3">
      <c r="A1777" s="34">
        <v>42531</v>
      </c>
      <c r="B1777" s="27" t="s">
        <v>1247</v>
      </c>
      <c r="C1777" s="28" t="s">
        <v>12</v>
      </c>
      <c r="D1777" s="36" t="s">
        <v>20</v>
      </c>
      <c r="F1777" s="41">
        <v>2000</v>
      </c>
      <c r="G1777" s="19">
        <f t="shared" si="27"/>
        <v>-2533381</v>
      </c>
      <c r="H1777" s="27" t="s">
        <v>3055</v>
      </c>
      <c r="I1777" s="26" t="s">
        <v>531</v>
      </c>
      <c r="J1777" s="26" t="s">
        <v>1099</v>
      </c>
      <c r="K1777" s="27" t="s">
        <v>377</v>
      </c>
      <c r="M1777" s="31">
        <v>1767</v>
      </c>
    </row>
    <row r="1778" spans="1:13" ht="17.25" customHeight="1" x14ac:dyDescent="0.3">
      <c r="A1778" s="34">
        <v>42531</v>
      </c>
      <c r="B1778" s="26" t="s">
        <v>1248</v>
      </c>
      <c r="C1778" s="36" t="s">
        <v>1153</v>
      </c>
      <c r="D1778" s="36" t="s">
        <v>20</v>
      </c>
      <c r="F1778" s="41">
        <v>4700</v>
      </c>
      <c r="G1778" s="19">
        <f t="shared" si="27"/>
        <v>-2538081</v>
      </c>
      <c r="H1778" s="27" t="s">
        <v>3055</v>
      </c>
      <c r="I1778" s="26" t="s">
        <v>531</v>
      </c>
      <c r="J1778" s="26" t="s">
        <v>1099</v>
      </c>
      <c r="K1778" s="27" t="s">
        <v>377</v>
      </c>
      <c r="M1778" s="31">
        <v>1768</v>
      </c>
    </row>
    <row r="1779" spans="1:13" ht="17.25" customHeight="1" x14ac:dyDescent="0.3">
      <c r="A1779" s="34">
        <v>42531</v>
      </c>
      <c r="B1779" s="27" t="s">
        <v>1249</v>
      </c>
      <c r="C1779" s="36" t="s">
        <v>1153</v>
      </c>
      <c r="D1779" s="36" t="s">
        <v>20</v>
      </c>
      <c r="F1779" s="41">
        <v>2000</v>
      </c>
      <c r="G1779" s="19">
        <f t="shared" si="27"/>
        <v>-2540081</v>
      </c>
      <c r="H1779" s="27" t="s">
        <v>3055</v>
      </c>
      <c r="I1779" s="26" t="s">
        <v>531</v>
      </c>
      <c r="J1779" s="26" t="s">
        <v>1099</v>
      </c>
      <c r="K1779" s="27" t="s">
        <v>377</v>
      </c>
      <c r="M1779" s="26">
        <v>1769</v>
      </c>
    </row>
    <row r="1780" spans="1:13" ht="17.25" customHeight="1" x14ac:dyDescent="0.3">
      <c r="A1780" s="34">
        <v>42531</v>
      </c>
      <c r="B1780" s="26" t="s">
        <v>1250</v>
      </c>
      <c r="C1780" s="28" t="s">
        <v>12</v>
      </c>
      <c r="D1780" s="36" t="s">
        <v>20</v>
      </c>
      <c r="F1780" s="41">
        <v>1500</v>
      </c>
      <c r="G1780" s="19">
        <f t="shared" si="27"/>
        <v>-2541581</v>
      </c>
      <c r="H1780" s="27" t="s">
        <v>3055</v>
      </c>
      <c r="I1780" s="26" t="s">
        <v>531</v>
      </c>
      <c r="J1780" s="26" t="s">
        <v>1099</v>
      </c>
      <c r="K1780" s="27" t="s">
        <v>377</v>
      </c>
      <c r="M1780" s="26">
        <v>1770</v>
      </c>
    </row>
    <row r="1781" spans="1:13" ht="17.25" customHeight="1" x14ac:dyDescent="0.25">
      <c r="A1781" s="34">
        <v>42531</v>
      </c>
      <c r="B1781" s="26" t="s">
        <v>1179</v>
      </c>
      <c r="C1781" s="26" t="s">
        <v>22</v>
      </c>
      <c r="D1781" s="36" t="s">
        <v>20</v>
      </c>
      <c r="F1781" s="41">
        <v>5000</v>
      </c>
      <c r="G1781" s="19">
        <f t="shared" si="27"/>
        <v>-2546581</v>
      </c>
      <c r="H1781" s="27" t="s">
        <v>3055</v>
      </c>
      <c r="I1781" s="26" t="s">
        <v>787</v>
      </c>
      <c r="J1781" s="26" t="s">
        <v>1099</v>
      </c>
      <c r="K1781" s="27" t="s">
        <v>377</v>
      </c>
      <c r="M1781" s="26">
        <v>1771</v>
      </c>
    </row>
    <row r="1782" spans="1:13" x14ac:dyDescent="0.3">
      <c r="A1782" s="34">
        <v>42532</v>
      </c>
      <c r="B1782" s="26" t="s">
        <v>1514</v>
      </c>
      <c r="C1782" s="28" t="s">
        <v>16</v>
      </c>
      <c r="D1782" s="28" t="s">
        <v>10</v>
      </c>
      <c r="F1782" s="41">
        <v>20000</v>
      </c>
      <c r="G1782" s="19">
        <f t="shared" si="27"/>
        <v>-2566581</v>
      </c>
      <c r="H1782" s="26" t="s">
        <v>14</v>
      </c>
      <c r="I1782" s="26" t="s">
        <v>1252</v>
      </c>
      <c r="J1782" s="26" t="s">
        <v>1099</v>
      </c>
      <c r="K1782" s="37" t="s">
        <v>377</v>
      </c>
      <c r="M1782" s="26">
        <v>1772</v>
      </c>
    </row>
    <row r="1783" spans="1:13" ht="15" customHeight="1" x14ac:dyDescent="0.3">
      <c r="A1783" s="34">
        <v>42532</v>
      </c>
      <c r="B1783" s="26" t="s">
        <v>317</v>
      </c>
      <c r="C1783" s="26" t="s">
        <v>22</v>
      </c>
      <c r="D1783" s="36" t="s">
        <v>20</v>
      </c>
      <c r="F1783" s="41">
        <v>3000</v>
      </c>
      <c r="G1783" s="19">
        <f t="shared" si="27"/>
        <v>-2569581</v>
      </c>
      <c r="H1783" s="17" t="s">
        <v>3054</v>
      </c>
      <c r="I1783" s="26" t="s">
        <v>531</v>
      </c>
      <c r="J1783" s="26" t="s">
        <v>1099</v>
      </c>
      <c r="K1783" s="27" t="s">
        <v>377</v>
      </c>
      <c r="M1783" s="26">
        <v>1773</v>
      </c>
    </row>
    <row r="1784" spans="1:13" x14ac:dyDescent="0.3">
      <c r="A1784" s="34">
        <v>42532</v>
      </c>
      <c r="B1784" s="26" t="s">
        <v>329</v>
      </c>
      <c r="C1784" s="31" t="s">
        <v>17</v>
      </c>
      <c r="D1784" s="36" t="s">
        <v>20</v>
      </c>
      <c r="F1784" s="41">
        <v>5000</v>
      </c>
      <c r="G1784" s="19">
        <f t="shared" si="27"/>
        <v>-2574581</v>
      </c>
      <c r="H1784" s="17" t="s">
        <v>3054</v>
      </c>
      <c r="I1784" s="26" t="s">
        <v>531</v>
      </c>
      <c r="J1784" s="26" t="s">
        <v>1099</v>
      </c>
      <c r="K1784" s="27" t="s">
        <v>377</v>
      </c>
      <c r="M1784" s="26">
        <v>1774</v>
      </c>
    </row>
    <row r="1785" spans="1:13" x14ac:dyDescent="0.3">
      <c r="A1785" s="34">
        <v>42532</v>
      </c>
      <c r="B1785" s="26" t="s">
        <v>1237</v>
      </c>
      <c r="C1785" s="28" t="s">
        <v>12</v>
      </c>
      <c r="D1785" s="36" t="s">
        <v>20</v>
      </c>
      <c r="F1785" s="41">
        <v>1000</v>
      </c>
      <c r="G1785" s="19">
        <f t="shared" si="27"/>
        <v>-2575581</v>
      </c>
      <c r="H1785" s="17" t="s">
        <v>3054</v>
      </c>
      <c r="I1785" s="26" t="s">
        <v>531</v>
      </c>
      <c r="J1785" s="26" t="s">
        <v>1099</v>
      </c>
      <c r="K1785" s="27" t="s">
        <v>377</v>
      </c>
      <c r="M1785" s="31">
        <v>1775</v>
      </c>
    </row>
    <row r="1786" spans="1:13" x14ac:dyDescent="0.3">
      <c r="A1786" s="34">
        <v>42532</v>
      </c>
      <c r="B1786" s="26" t="s">
        <v>1238</v>
      </c>
      <c r="C1786" s="28" t="s">
        <v>12</v>
      </c>
      <c r="D1786" s="36" t="s">
        <v>20</v>
      </c>
      <c r="F1786" s="41">
        <v>2500</v>
      </c>
      <c r="G1786" s="19">
        <f t="shared" si="27"/>
        <v>-2578081</v>
      </c>
      <c r="H1786" s="17" t="s">
        <v>3054</v>
      </c>
      <c r="I1786" s="26" t="s">
        <v>531</v>
      </c>
      <c r="J1786" s="26" t="s">
        <v>1099</v>
      </c>
      <c r="K1786" s="27" t="s">
        <v>377</v>
      </c>
      <c r="M1786" s="31">
        <v>1776</v>
      </c>
    </row>
    <row r="1787" spans="1:13" ht="17.25" customHeight="1" x14ac:dyDescent="0.3">
      <c r="A1787" s="34">
        <v>42532</v>
      </c>
      <c r="B1787" s="26" t="s">
        <v>1239</v>
      </c>
      <c r="C1787" s="28" t="s">
        <v>12</v>
      </c>
      <c r="D1787" s="36" t="s">
        <v>20</v>
      </c>
      <c r="F1787" s="41">
        <v>1500</v>
      </c>
      <c r="G1787" s="19">
        <f t="shared" si="27"/>
        <v>-2579581</v>
      </c>
      <c r="H1787" s="17" t="s">
        <v>3054</v>
      </c>
      <c r="I1787" s="26" t="s">
        <v>531</v>
      </c>
      <c r="J1787" s="26" t="s">
        <v>1099</v>
      </c>
      <c r="K1787" s="27" t="s">
        <v>377</v>
      </c>
      <c r="M1787" s="26">
        <v>1777</v>
      </c>
    </row>
    <row r="1788" spans="1:13" ht="17.25" customHeight="1" x14ac:dyDescent="0.3">
      <c r="A1788" s="34">
        <v>42532</v>
      </c>
      <c r="B1788" s="26" t="s">
        <v>1240</v>
      </c>
      <c r="C1788" s="28" t="s">
        <v>12</v>
      </c>
      <c r="D1788" s="36" t="s">
        <v>20</v>
      </c>
      <c r="F1788" s="41">
        <v>2000</v>
      </c>
      <c r="G1788" s="19">
        <f t="shared" si="27"/>
        <v>-2581581</v>
      </c>
      <c r="H1788" s="17" t="s">
        <v>3054</v>
      </c>
      <c r="I1788" s="26" t="s">
        <v>531</v>
      </c>
      <c r="J1788" s="26" t="s">
        <v>1099</v>
      </c>
      <c r="K1788" s="27" t="s">
        <v>377</v>
      </c>
      <c r="M1788" s="26">
        <v>1778</v>
      </c>
    </row>
    <row r="1789" spans="1:13" ht="17.25" customHeight="1" x14ac:dyDescent="0.3">
      <c r="A1789" s="34">
        <v>42532</v>
      </c>
      <c r="B1789" s="26" t="s">
        <v>1241</v>
      </c>
      <c r="C1789" s="28" t="s">
        <v>12</v>
      </c>
      <c r="D1789" s="36" t="s">
        <v>20</v>
      </c>
      <c r="F1789" s="41">
        <v>2000</v>
      </c>
      <c r="G1789" s="19">
        <f t="shared" si="27"/>
        <v>-2583581</v>
      </c>
      <c r="H1789" s="17" t="s">
        <v>3054</v>
      </c>
      <c r="I1789" s="26" t="s">
        <v>531</v>
      </c>
      <c r="J1789" s="26" t="s">
        <v>1099</v>
      </c>
      <c r="K1789" s="27" t="s">
        <v>377</v>
      </c>
      <c r="M1789" s="26">
        <v>1779</v>
      </c>
    </row>
    <row r="1790" spans="1:13" ht="17.25" customHeight="1" x14ac:dyDescent="0.3">
      <c r="A1790" s="34">
        <v>42532</v>
      </c>
      <c r="B1790" s="26" t="s">
        <v>1242</v>
      </c>
      <c r="C1790" s="28" t="s">
        <v>12</v>
      </c>
      <c r="D1790" s="36" t="s">
        <v>20</v>
      </c>
      <c r="F1790" s="41">
        <v>2000</v>
      </c>
      <c r="G1790" s="19">
        <f t="shared" si="27"/>
        <v>-2585581</v>
      </c>
      <c r="H1790" s="17" t="s">
        <v>3054</v>
      </c>
      <c r="I1790" s="26" t="s">
        <v>531</v>
      </c>
      <c r="J1790" s="26" t="s">
        <v>1099</v>
      </c>
      <c r="K1790" s="27" t="s">
        <v>377</v>
      </c>
      <c r="M1790" s="26">
        <v>1780</v>
      </c>
    </row>
    <row r="1791" spans="1:13" ht="17.25" customHeight="1" x14ac:dyDescent="0.3">
      <c r="A1791" s="34">
        <v>42532</v>
      </c>
      <c r="B1791" s="26" t="s">
        <v>1243</v>
      </c>
      <c r="C1791" s="28" t="s">
        <v>12</v>
      </c>
      <c r="D1791" s="36" t="s">
        <v>20</v>
      </c>
      <c r="F1791" s="41">
        <v>1000</v>
      </c>
      <c r="G1791" s="19">
        <f t="shared" si="27"/>
        <v>-2586581</v>
      </c>
      <c r="H1791" s="17" t="s">
        <v>3054</v>
      </c>
      <c r="I1791" s="26" t="s">
        <v>531</v>
      </c>
      <c r="J1791" s="26" t="s">
        <v>1099</v>
      </c>
      <c r="K1791" s="27" t="s">
        <v>377</v>
      </c>
      <c r="M1791" s="26">
        <v>1781</v>
      </c>
    </row>
    <row r="1792" spans="1:13" ht="17.25" customHeight="1" x14ac:dyDescent="0.25">
      <c r="A1792" s="34">
        <v>42532</v>
      </c>
      <c r="B1792" s="34" t="s">
        <v>1251</v>
      </c>
      <c r="C1792" s="28" t="s">
        <v>12</v>
      </c>
      <c r="D1792" s="36" t="s">
        <v>13</v>
      </c>
      <c r="F1792" s="41">
        <v>4000</v>
      </c>
      <c r="G1792" s="19">
        <f t="shared" si="27"/>
        <v>-2590581</v>
      </c>
      <c r="H1792" s="36" t="s">
        <v>26</v>
      </c>
      <c r="I1792" s="36" t="s">
        <v>1112</v>
      </c>
      <c r="J1792" s="26" t="s">
        <v>1099</v>
      </c>
      <c r="K1792" s="37" t="s">
        <v>377</v>
      </c>
      <c r="M1792" s="26">
        <v>1782</v>
      </c>
    </row>
    <row r="1793" spans="1:13" ht="17.25" customHeight="1" x14ac:dyDescent="0.3">
      <c r="A1793" s="34">
        <v>42532</v>
      </c>
      <c r="B1793" s="26" t="s">
        <v>1514</v>
      </c>
      <c r="C1793" s="28" t="s">
        <v>16</v>
      </c>
      <c r="D1793" s="28" t="s">
        <v>10</v>
      </c>
      <c r="F1793" s="41">
        <v>20000</v>
      </c>
      <c r="G1793" s="19">
        <f t="shared" si="27"/>
        <v>-2610581</v>
      </c>
      <c r="H1793" s="26" t="s">
        <v>14</v>
      </c>
      <c r="I1793" s="26" t="s">
        <v>1252</v>
      </c>
      <c r="J1793" s="26" t="s">
        <v>1099</v>
      </c>
      <c r="K1793" s="37" t="s">
        <v>377</v>
      </c>
      <c r="L1793" s="31"/>
      <c r="M1793" s="31">
        <v>1783</v>
      </c>
    </row>
    <row r="1794" spans="1:13" x14ac:dyDescent="0.3">
      <c r="A1794" s="34">
        <v>42532</v>
      </c>
      <c r="B1794" s="37" t="s">
        <v>1253</v>
      </c>
      <c r="C1794" s="27" t="s">
        <v>34</v>
      </c>
      <c r="D1794" s="37" t="s">
        <v>1254</v>
      </c>
      <c r="E1794" s="38"/>
      <c r="F1794" s="38">
        <v>40000</v>
      </c>
      <c r="G1794" s="19">
        <f t="shared" si="27"/>
        <v>-2650581</v>
      </c>
      <c r="H1794" s="17" t="s">
        <v>267</v>
      </c>
      <c r="I1794" s="37" t="s">
        <v>412</v>
      </c>
      <c r="J1794" s="26" t="s">
        <v>1099</v>
      </c>
      <c r="K1794" s="37" t="s">
        <v>377</v>
      </c>
      <c r="M1794" s="31">
        <v>1784</v>
      </c>
    </row>
    <row r="1795" spans="1:13" x14ac:dyDescent="0.3">
      <c r="A1795" s="34">
        <v>42532</v>
      </c>
      <c r="B1795" s="37" t="s">
        <v>1255</v>
      </c>
      <c r="C1795" s="28" t="s">
        <v>12</v>
      </c>
      <c r="D1795" s="37" t="s">
        <v>1254</v>
      </c>
      <c r="E1795" s="38"/>
      <c r="F1795" s="38">
        <v>4000</v>
      </c>
      <c r="G1795" s="19">
        <f t="shared" si="27"/>
        <v>-2654581</v>
      </c>
      <c r="H1795" s="17" t="s">
        <v>267</v>
      </c>
      <c r="I1795" s="37" t="s">
        <v>531</v>
      </c>
      <c r="J1795" s="26" t="s">
        <v>1099</v>
      </c>
      <c r="K1795" s="37" t="s">
        <v>377</v>
      </c>
      <c r="M1795" s="26">
        <v>1785</v>
      </c>
    </row>
    <row r="1796" spans="1:13" x14ac:dyDescent="0.3">
      <c r="A1796" s="34">
        <v>42532</v>
      </c>
      <c r="B1796" s="26" t="s">
        <v>317</v>
      </c>
      <c r="C1796" s="26" t="s">
        <v>22</v>
      </c>
      <c r="D1796" s="36" t="s">
        <v>20</v>
      </c>
      <c r="F1796" s="41">
        <v>3000</v>
      </c>
      <c r="G1796" s="19">
        <f t="shared" si="27"/>
        <v>-2657581</v>
      </c>
      <c r="H1796" s="17" t="s">
        <v>3054</v>
      </c>
      <c r="I1796" s="26" t="s">
        <v>531</v>
      </c>
      <c r="J1796" s="26" t="s">
        <v>1099</v>
      </c>
      <c r="K1796" s="27" t="s">
        <v>377</v>
      </c>
      <c r="M1796" s="26">
        <v>1786</v>
      </c>
    </row>
    <row r="1797" spans="1:13" x14ac:dyDescent="0.3">
      <c r="A1797" s="34">
        <v>42532</v>
      </c>
      <c r="B1797" s="26" t="s">
        <v>329</v>
      </c>
      <c r="C1797" s="31" t="s">
        <v>17</v>
      </c>
      <c r="D1797" s="36" t="s">
        <v>20</v>
      </c>
      <c r="F1797" s="41">
        <v>5000</v>
      </c>
      <c r="G1797" s="19">
        <f t="shared" si="27"/>
        <v>-2662581</v>
      </c>
      <c r="H1797" s="17" t="s">
        <v>3054</v>
      </c>
      <c r="I1797" s="26" t="s">
        <v>531</v>
      </c>
      <c r="J1797" s="26" t="s">
        <v>1099</v>
      </c>
      <c r="K1797" s="27" t="s">
        <v>377</v>
      </c>
      <c r="M1797" s="26">
        <v>1787</v>
      </c>
    </row>
    <row r="1798" spans="1:13" x14ac:dyDescent="0.3">
      <c r="A1798" s="34">
        <v>42532</v>
      </c>
      <c r="B1798" s="26" t="s">
        <v>1237</v>
      </c>
      <c r="C1798" s="28" t="s">
        <v>12</v>
      </c>
      <c r="D1798" s="36" t="s">
        <v>20</v>
      </c>
      <c r="F1798" s="41">
        <v>1000</v>
      </c>
      <c r="G1798" s="19">
        <f t="shared" si="27"/>
        <v>-2663581</v>
      </c>
      <c r="H1798" s="17" t="s">
        <v>3054</v>
      </c>
      <c r="I1798" s="26" t="s">
        <v>531</v>
      </c>
      <c r="J1798" s="26" t="s">
        <v>1099</v>
      </c>
      <c r="K1798" s="27" t="s">
        <v>377</v>
      </c>
      <c r="M1798" s="26">
        <v>1788</v>
      </c>
    </row>
    <row r="1799" spans="1:13" x14ac:dyDescent="0.3">
      <c r="A1799" s="34">
        <v>42532</v>
      </c>
      <c r="B1799" s="26" t="s">
        <v>1238</v>
      </c>
      <c r="C1799" s="28" t="s">
        <v>12</v>
      </c>
      <c r="D1799" s="36" t="s">
        <v>20</v>
      </c>
      <c r="F1799" s="41">
        <v>2500</v>
      </c>
      <c r="G1799" s="19">
        <f t="shared" si="27"/>
        <v>-2666081</v>
      </c>
      <c r="H1799" s="17" t="s">
        <v>3054</v>
      </c>
      <c r="I1799" s="26" t="s">
        <v>531</v>
      </c>
      <c r="J1799" s="26" t="s">
        <v>1099</v>
      </c>
      <c r="K1799" s="27" t="s">
        <v>377</v>
      </c>
      <c r="M1799" s="26">
        <v>1789</v>
      </c>
    </row>
    <row r="1800" spans="1:13" s="31" customFormat="1" x14ac:dyDescent="0.3">
      <c r="A1800" s="34">
        <v>42532</v>
      </c>
      <c r="B1800" s="26" t="s">
        <v>1239</v>
      </c>
      <c r="C1800" s="28" t="s">
        <v>12</v>
      </c>
      <c r="D1800" s="36" t="s">
        <v>20</v>
      </c>
      <c r="E1800" s="41"/>
      <c r="F1800" s="41">
        <v>1500</v>
      </c>
      <c r="G1800" s="19">
        <f t="shared" si="27"/>
        <v>-2667581</v>
      </c>
      <c r="H1800" s="17" t="s">
        <v>3054</v>
      </c>
      <c r="I1800" s="26" t="s">
        <v>531</v>
      </c>
      <c r="J1800" s="26" t="s">
        <v>1099</v>
      </c>
      <c r="K1800" s="27" t="s">
        <v>377</v>
      </c>
      <c r="L1800" s="26"/>
      <c r="M1800" s="26">
        <v>1790</v>
      </c>
    </row>
    <row r="1801" spans="1:13" x14ac:dyDescent="0.3">
      <c r="A1801" s="34">
        <v>42532</v>
      </c>
      <c r="B1801" s="26" t="s">
        <v>1240</v>
      </c>
      <c r="C1801" s="28" t="s">
        <v>12</v>
      </c>
      <c r="D1801" s="36" t="s">
        <v>20</v>
      </c>
      <c r="F1801" s="41">
        <v>2000</v>
      </c>
      <c r="G1801" s="19">
        <f t="shared" si="27"/>
        <v>-2669581</v>
      </c>
      <c r="H1801" s="17" t="s">
        <v>3054</v>
      </c>
      <c r="I1801" s="26" t="s">
        <v>531</v>
      </c>
      <c r="J1801" s="26" t="s">
        <v>1099</v>
      </c>
      <c r="K1801" s="27" t="s">
        <v>377</v>
      </c>
      <c r="M1801" s="31">
        <v>1791</v>
      </c>
    </row>
    <row r="1802" spans="1:13" x14ac:dyDescent="0.3">
      <c r="A1802" s="34">
        <v>42532</v>
      </c>
      <c r="B1802" s="26" t="s">
        <v>1241</v>
      </c>
      <c r="C1802" s="28" t="s">
        <v>12</v>
      </c>
      <c r="D1802" s="36" t="s">
        <v>20</v>
      </c>
      <c r="F1802" s="41">
        <v>2000</v>
      </c>
      <c r="G1802" s="19">
        <f t="shared" si="27"/>
        <v>-2671581</v>
      </c>
      <c r="H1802" s="17" t="s">
        <v>3054</v>
      </c>
      <c r="I1802" s="26" t="s">
        <v>531</v>
      </c>
      <c r="J1802" s="26" t="s">
        <v>1099</v>
      </c>
      <c r="K1802" s="27" t="s">
        <v>377</v>
      </c>
      <c r="M1802" s="31">
        <v>1792</v>
      </c>
    </row>
    <row r="1803" spans="1:13" ht="17.25" customHeight="1" x14ac:dyDescent="0.3">
      <c r="A1803" s="34">
        <v>42532</v>
      </c>
      <c r="B1803" s="26" t="s">
        <v>1242</v>
      </c>
      <c r="C1803" s="28" t="s">
        <v>12</v>
      </c>
      <c r="D1803" s="36" t="s">
        <v>20</v>
      </c>
      <c r="F1803" s="41">
        <v>2000</v>
      </c>
      <c r="G1803" s="19">
        <f t="shared" si="27"/>
        <v>-2673581</v>
      </c>
      <c r="H1803" s="17" t="s">
        <v>3054</v>
      </c>
      <c r="I1803" s="26" t="s">
        <v>531</v>
      </c>
      <c r="J1803" s="26" t="s">
        <v>1099</v>
      </c>
      <c r="K1803" s="27" t="s">
        <v>377</v>
      </c>
      <c r="M1803" s="26">
        <v>1793</v>
      </c>
    </row>
    <row r="1804" spans="1:13" ht="17.25" customHeight="1" x14ac:dyDescent="0.3">
      <c r="A1804" s="34">
        <v>42532</v>
      </c>
      <c r="B1804" s="26" t="s">
        <v>1243</v>
      </c>
      <c r="C1804" s="28" t="s">
        <v>12</v>
      </c>
      <c r="D1804" s="36" t="s">
        <v>20</v>
      </c>
      <c r="F1804" s="41">
        <v>1000</v>
      </c>
      <c r="G1804" s="19">
        <f t="shared" si="27"/>
        <v>-2674581</v>
      </c>
      <c r="H1804" s="17" t="s">
        <v>3054</v>
      </c>
      <c r="I1804" s="26" t="s">
        <v>531</v>
      </c>
      <c r="J1804" s="26" t="s">
        <v>1099</v>
      </c>
      <c r="K1804" s="27" t="s">
        <v>377</v>
      </c>
      <c r="M1804" s="26">
        <v>1794</v>
      </c>
    </row>
    <row r="1805" spans="1:13" ht="17.25" customHeight="1" x14ac:dyDescent="0.3">
      <c r="A1805" s="34">
        <v>42532</v>
      </c>
      <c r="B1805" s="26" t="s">
        <v>1256</v>
      </c>
      <c r="C1805" s="28" t="s">
        <v>12</v>
      </c>
      <c r="D1805" s="36" t="s">
        <v>20</v>
      </c>
      <c r="F1805" s="41">
        <v>1000</v>
      </c>
      <c r="G1805" s="19">
        <f t="shared" ref="G1805:G1868" si="28">+G1804+E1805-F1805</f>
        <v>-2675581</v>
      </c>
      <c r="H1805" s="27" t="s">
        <v>3055</v>
      </c>
      <c r="I1805" s="26" t="s">
        <v>531</v>
      </c>
      <c r="J1805" s="26" t="s">
        <v>1099</v>
      </c>
      <c r="K1805" s="27" t="s">
        <v>377</v>
      </c>
      <c r="M1805" s="26">
        <v>1795</v>
      </c>
    </row>
    <row r="1806" spans="1:13" ht="17.25" customHeight="1" x14ac:dyDescent="0.3">
      <c r="A1806" s="34">
        <v>42532</v>
      </c>
      <c r="B1806" s="26" t="s">
        <v>1257</v>
      </c>
      <c r="C1806" s="36" t="s">
        <v>1153</v>
      </c>
      <c r="D1806" s="36" t="s">
        <v>20</v>
      </c>
      <c r="F1806" s="41">
        <v>9000</v>
      </c>
      <c r="G1806" s="19">
        <f t="shared" si="28"/>
        <v>-2684581</v>
      </c>
      <c r="H1806" s="27" t="s">
        <v>3055</v>
      </c>
      <c r="I1806" s="26" t="s">
        <v>531</v>
      </c>
      <c r="J1806" s="26" t="s">
        <v>1099</v>
      </c>
      <c r="K1806" s="27" t="s">
        <v>377</v>
      </c>
      <c r="M1806" s="26">
        <v>1796</v>
      </c>
    </row>
    <row r="1807" spans="1:13" ht="17.25" customHeight="1" x14ac:dyDescent="0.3">
      <c r="A1807" s="34">
        <v>42532</v>
      </c>
      <c r="B1807" s="26" t="s">
        <v>1258</v>
      </c>
      <c r="C1807" s="28" t="s">
        <v>12</v>
      </c>
      <c r="D1807" s="36" t="s">
        <v>20</v>
      </c>
      <c r="F1807" s="41">
        <v>1000</v>
      </c>
      <c r="G1807" s="19">
        <f t="shared" si="28"/>
        <v>-2685581</v>
      </c>
      <c r="H1807" s="27" t="s">
        <v>3055</v>
      </c>
      <c r="I1807" s="26" t="s">
        <v>531</v>
      </c>
      <c r="J1807" s="26" t="s">
        <v>1099</v>
      </c>
      <c r="K1807" s="27" t="s">
        <v>377</v>
      </c>
      <c r="M1807" s="26">
        <v>1797</v>
      </c>
    </row>
    <row r="1808" spans="1:13" ht="17.25" customHeight="1" x14ac:dyDescent="0.3">
      <c r="A1808" s="34">
        <v>42532</v>
      </c>
      <c r="B1808" s="26" t="s">
        <v>1259</v>
      </c>
      <c r="C1808" s="28" t="s">
        <v>12</v>
      </c>
      <c r="D1808" s="36" t="s">
        <v>20</v>
      </c>
      <c r="F1808" s="41">
        <v>2000</v>
      </c>
      <c r="G1808" s="19">
        <f t="shared" si="28"/>
        <v>-2687581</v>
      </c>
      <c r="H1808" s="27" t="s">
        <v>3055</v>
      </c>
      <c r="I1808" s="26" t="s">
        <v>531</v>
      </c>
      <c r="J1808" s="26" t="s">
        <v>1099</v>
      </c>
      <c r="K1808" s="27" t="s">
        <v>377</v>
      </c>
      <c r="M1808" s="26">
        <v>1798</v>
      </c>
    </row>
    <row r="1809" spans="1:13" ht="17.25" customHeight="1" x14ac:dyDescent="0.25">
      <c r="A1809" s="34">
        <v>42532</v>
      </c>
      <c r="B1809" s="26" t="s">
        <v>1179</v>
      </c>
      <c r="C1809" s="26" t="s">
        <v>22</v>
      </c>
      <c r="D1809" s="36" t="s">
        <v>20</v>
      </c>
      <c r="F1809" s="41">
        <v>3000</v>
      </c>
      <c r="G1809" s="19">
        <f t="shared" si="28"/>
        <v>-2690581</v>
      </c>
      <c r="H1809" s="27" t="s">
        <v>3055</v>
      </c>
      <c r="I1809" s="26" t="s">
        <v>787</v>
      </c>
      <c r="J1809" s="26" t="s">
        <v>1099</v>
      </c>
      <c r="K1809" s="27" t="s">
        <v>377</v>
      </c>
      <c r="M1809" s="31">
        <v>1799</v>
      </c>
    </row>
    <row r="1810" spans="1:13" ht="17.25" customHeight="1" x14ac:dyDescent="0.3">
      <c r="A1810" s="34">
        <v>42532</v>
      </c>
      <c r="B1810" s="26" t="s">
        <v>1260</v>
      </c>
      <c r="C1810" s="31" t="s">
        <v>17</v>
      </c>
      <c r="D1810" s="36" t="s">
        <v>20</v>
      </c>
      <c r="E1810" s="19"/>
      <c r="F1810" s="41">
        <v>20000</v>
      </c>
      <c r="G1810" s="19">
        <f t="shared" si="28"/>
        <v>-2710581</v>
      </c>
      <c r="H1810" s="27" t="s">
        <v>3055</v>
      </c>
      <c r="I1810" s="26" t="s">
        <v>787</v>
      </c>
      <c r="J1810" s="26" t="s">
        <v>1099</v>
      </c>
      <c r="K1810" s="27" t="s">
        <v>377</v>
      </c>
      <c r="M1810" s="31">
        <v>1800</v>
      </c>
    </row>
    <row r="1811" spans="1:13" ht="17.25" customHeight="1" x14ac:dyDescent="0.3">
      <c r="A1811" s="34">
        <v>42532</v>
      </c>
      <c r="B1811" s="27" t="s">
        <v>1261</v>
      </c>
      <c r="C1811" s="28" t="s">
        <v>12</v>
      </c>
      <c r="D1811" s="31" t="s">
        <v>18</v>
      </c>
      <c r="F1811" s="41">
        <v>4000</v>
      </c>
      <c r="G1811" s="19">
        <f t="shared" si="28"/>
        <v>-2714581</v>
      </c>
      <c r="H1811" s="31" t="s">
        <v>23</v>
      </c>
      <c r="I1811" s="27" t="s">
        <v>1121</v>
      </c>
      <c r="J1811" s="36" t="s">
        <v>1823</v>
      </c>
      <c r="K1811" s="26" t="s">
        <v>377</v>
      </c>
      <c r="M1811" s="26">
        <v>1801</v>
      </c>
    </row>
    <row r="1812" spans="1:13" x14ac:dyDescent="0.3">
      <c r="A1812" s="34">
        <v>42532</v>
      </c>
      <c r="B1812" s="27" t="s">
        <v>1262</v>
      </c>
      <c r="C1812" s="28" t="s">
        <v>12</v>
      </c>
      <c r="D1812" s="31" t="s">
        <v>18</v>
      </c>
      <c r="F1812" s="41">
        <v>6000</v>
      </c>
      <c r="G1812" s="19">
        <f t="shared" si="28"/>
        <v>-2720581</v>
      </c>
      <c r="H1812" s="31" t="s">
        <v>23</v>
      </c>
      <c r="I1812" s="27" t="s">
        <v>1121</v>
      </c>
      <c r="J1812" s="36" t="s">
        <v>1823</v>
      </c>
      <c r="K1812" s="26" t="s">
        <v>377</v>
      </c>
      <c r="M1812" s="26">
        <v>1802</v>
      </c>
    </row>
    <row r="1813" spans="1:13" x14ac:dyDescent="0.3">
      <c r="A1813" s="34">
        <v>42532</v>
      </c>
      <c r="B1813" s="27" t="s">
        <v>702</v>
      </c>
      <c r="C1813" s="28" t="s">
        <v>12</v>
      </c>
      <c r="D1813" s="31" t="s">
        <v>18</v>
      </c>
      <c r="F1813" s="41">
        <v>39950</v>
      </c>
      <c r="G1813" s="19">
        <f t="shared" si="28"/>
        <v>-2760531</v>
      </c>
      <c r="H1813" s="31" t="s">
        <v>23</v>
      </c>
      <c r="I1813" s="27" t="s">
        <v>1121</v>
      </c>
      <c r="J1813" s="36" t="s">
        <v>1823</v>
      </c>
      <c r="K1813" s="26" t="s">
        <v>377</v>
      </c>
      <c r="M1813" s="26">
        <v>1803</v>
      </c>
    </row>
    <row r="1814" spans="1:13" x14ac:dyDescent="0.3">
      <c r="A1814" s="34">
        <v>42532</v>
      </c>
      <c r="B1814" s="27" t="s">
        <v>647</v>
      </c>
      <c r="C1814" s="27" t="s">
        <v>22</v>
      </c>
      <c r="D1814" s="31" t="s">
        <v>18</v>
      </c>
      <c r="F1814" s="41">
        <v>2000</v>
      </c>
      <c r="G1814" s="19">
        <f t="shared" si="28"/>
        <v>-2762531</v>
      </c>
      <c r="H1814" s="31" t="s">
        <v>23</v>
      </c>
      <c r="I1814" s="27" t="s">
        <v>1122</v>
      </c>
      <c r="J1814" s="36" t="s">
        <v>1823</v>
      </c>
      <c r="K1814" s="26" t="s">
        <v>377</v>
      </c>
      <c r="M1814" s="26">
        <v>1804</v>
      </c>
    </row>
    <row r="1815" spans="1:13" x14ac:dyDescent="0.3">
      <c r="A1815" s="34">
        <v>42532</v>
      </c>
      <c r="B1815" s="33" t="s">
        <v>28</v>
      </c>
      <c r="C1815" s="31" t="s">
        <v>17</v>
      </c>
      <c r="D1815" s="31" t="s">
        <v>18</v>
      </c>
      <c r="F1815" s="41">
        <v>5000</v>
      </c>
      <c r="G1815" s="19">
        <f t="shared" si="28"/>
        <v>-2767531</v>
      </c>
      <c r="H1815" s="31" t="s">
        <v>23</v>
      </c>
      <c r="I1815" s="27" t="s">
        <v>1263</v>
      </c>
      <c r="J1815" s="36" t="s">
        <v>1823</v>
      </c>
      <c r="K1815" s="26" t="s">
        <v>377</v>
      </c>
      <c r="M1815" s="26">
        <v>1805</v>
      </c>
    </row>
    <row r="1816" spans="1:13" x14ac:dyDescent="0.3">
      <c r="A1816" s="34">
        <v>42532</v>
      </c>
      <c r="B1816" s="33" t="s">
        <v>28</v>
      </c>
      <c r="C1816" s="33" t="s">
        <v>3871</v>
      </c>
      <c r="D1816" s="31" t="s">
        <v>18</v>
      </c>
      <c r="F1816" s="41">
        <v>5000</v>
      </c>
      <c r="G1816" s="19">
        <f t="shared" si="28"/>
        <v>-2772531</v>
      </c>
      <c r="H1816" s="31" t="s">
        <v>23</v>
      </c>
      <c r="I1816" s="27" t="s">
        <v>1263</v>
      </c>
      <c r="J1816" s="36" t="s">
        <v>1823</v>
      </c>
      <c r="K1816" s="26" t="s">
        <v>377</v>
      </c>
      <c r="M1816" s="26">
        <v>1806</v>
      </c>
    </row>
    <row r="1817" spans="1:13" x14ac:dyDescent="0.3">
      <c r="A1817" s="34">
        <v>42533</v>
      </c>
      <c r="B1817" s="26" t="s">
        <v>1264</v>
      </c>
      <c r="C1817" s="28" t="s">
        <v>12</v>
      </c>
      <c r="D1817" s="36" t="s">
        <v>20</v>
      </c>
      <c r="F1817" s="41">
        <v>1000</v>
      </c>
      <c r="G1817" s="19">
        <f t="shared" si="28"/>
        <v>-2773531</v>
      </c>
      <c r="H1817" s="17" t="s">
        <v>3054</v>
      </c>
      <c r="I1817" s="26" t="s">
        <v>531</v>
      </c>
      <c r="J1817" s="26" t="s">
        <v>1099</v>
      </c>
      <c r="K1817" s="27" t="s">
        <v>377</v>
      </c>
      <c r="M1817" s="31">
        <v>1807</v>
      </c>
    </row>
    <row r="1818" spans="1:13" x14ac:dyDescent="0.3">
      <c r="A1818" s="34">
        <v>42533</v>
      </c>
      <c r="B1818" s="26" t="s">
        <v>317</v>
      </c>
      <c r="C1818" s="26" t="s">
        <v>22</v>
      </c>
      <c r="D1818" s="36" t="s">
        <v>20</v>
      </c>
      <c r="F1818" s="41">
        <v>2000</v>
      </c>
      <c r="G1818" s="19">
        <f t="shared" si="28"/>
        <v>-2775531</v>
      </c>
      <c r="H1818" s="17" t="s">
        <v>3054</v>
      </c>
      <c r="I1818" s="26" t="s">
        <v>531</v>
      </c>
      <c r="J1818" s="26" t="s">
        <v>1099</v>
      </c>
      <c r="K1818" s="27" t="s">
        <v>377</v>
      </c>
      <c r="M1818" s="31">
        <v>1808</v>
      </c>
    </row>
    <row r="1819" spans="1:13" x14ac:dyDescent="0.3">
      <c r="A1819" s="34">
        <v>42533</v>
      </c>
      <c r="B1819" s="26" t="s">
        <v>1265</v>
      </c>
      <c r="C1819" s="28" t="s">
        <v>12</v>
      </c>
      <c r="D1819" s="36" t="s">
        <v>20</v>
      </c>
      <c r="F1819" s="41">
        <v>2000</v>
      </c>
      <c r="G1819" s="19">
        <f t="shared" si="28"/>
        <v>-2777531</v>
      </c>
      <c r="H1819" s="17" t="s">
        <v>3054</v>
      </c>
      <c r="I1819" s="26" t="s">
        <v>531</v>
      </c>
      <c r="J1819" s="26" t="s">
        <v>1099</v>
      </c>
      <c r="K1819" s="27" t="s">
        <v>377</v>
      </c>
      <c r="M1819" s="26">
        <v>1809</v>
      </c>
    </row>
    <row r="1820" spans="1:13" x14ac:dyDescent="0.3">
      <c r="A1820" s="34">
        <v>42533</v>
      </c>
      <c r="B1820" s="27" t="s">
        <v>1266</v>
      </c>
      <c r="C1820" s="31" t="s">
        <v>17</v>
      </c>
      <c r="D1820" s="36" t="s">
        <v>20</v>
      </c>
      <c r="F1820" s="41">
        <v>75000</v>
      </c>
      <c r="G1820" s="19">
        <f t="shared" si="28"/>
        <v>-2852531</v>
      </c>
      <c r="H1820" s="27" t="s">
        <v>3055</v>
      </c>
      <c r="I1820" s="26" t="s">
        <v>787</v>
      </c>
      <c r="J1820" s="26" t="s">
        <v>1099</v>
      </c>
      <c r="K1820" s="27" t="s">
        <v>377</v>
      </c>
      <c r="M1820" s="26">
        <v>1810</v>
      </c>
    </row>
    <row r="1821" spans="1:13" ht="13.9" x14ac:dyDescent="0.25">
      <c r="A1821" s="34">
        <v>42533</v>
      </c>
      <c r="B1821" s="26" t="s">
        <v>3072</v>
      </c>
      <c r="C1821" s="28" t="s">
        <v>12</v>
      </c>
      <c r="D1821" s="36" t="s">
        <v>20</v>
      </c>
      <c r="F1821" s="41">
        <v>80000</v>
      </c>
      <c r="G1821" s="19">
        <f t="shared" si="28"/>
        <v>-2932531</v>
      </c>
      <c r="H1821" s="27" t="s">
        <v>3055</v>
      </c>
      <c r="I1821" s="26" t="s">
        <v>787</v>
      </c>
      <c r="J1821" s="26" t="s">
        <v>1099</v>
      </c>
      <c r="K1821" s="27" t="s">
        <v>377</v>
      </c>
      <c r="M1821" s="26">
        <v>1811</v>
      </c>
    </row>
    <row r="1822" spans="1:13" x14ac:dyDescent="0.3">
      <c r="A1822" s="34">
        <v>42533</v>
      </c>
      <c r="B1822" s="27" t="s">
        <v>1267</v>
      </c>
      <c r="C1822" s="28" t="s">
        <v>12</v>
      </c>
      <c r="D1822" s="36" t="s">
        <v>20</v>
      </c>
      <c r="F1822" s="41">
        <v>2000</v>
      </c>
      <c r="G1822" s="19">
        <f t="shared" si="28"/>
        <v>-2934531</v>
      </c>
      <c r="H1822" s="27" t="s">
        <v>3055</v>
      </c>
      <c r="I1822" s="26" t="s">
        <v>531</v>
      </c>
      <c r="J1822" s="26" t="s">
        <v>1099</v>
      </c>
      <c r="K1822" s="27" t="s">
        <v>377</v>
      </c>
      <c r="M1822" s="26">
        <v>1812</v>
      </c>
    </row>
    <row r="1823" spans="1:13" x14ac:dyDescent="0.3">
      <c r="A1823" s="34">
        <v>42533</v>
      </c>
      <c r="B1823" s="26" t="s">
        <v>1150</v>
      </c>
      <c r="C1823" s="28" t="s">
        <v>12</v>
      </c>
      <c r="D1823" s="36" t="s">
        <v>20</v>
      </c>
      <c r="F1823" s="41">
        <v>1000</v>
      </c>
      <c r="G1823" s="19">
        <f t="shared" si="28"/>
        <v>-2935531</v>
      </c>
      <c r="H1823" s="27" t="s">
        <v>3055</v>
      </c>
      <c r="I1823" s="26" t="s">
        <v>531</v>
      </c>
      <c r="J1823" s="26" t="s">
        <v>1099</v>
      </c>
      <c r="K1823" s="27" t="s">
        <v>377</v>
      </c>
      <c r="M1823" s="26">
        <v>1813</v>
      </c>
    </row>
    <row r="1824" spans="1:13" ht="17.25" customHeight="1" x14ac:dyDescent="0.3">
      <c r="A1824" s="34">
        <v>42533</v>
      </c>
      <c r="B1824" s="26" t="s">
        <v>1268</v>
      </c>
      <c r="C1824" s="28" t="s">
        <v>12</v>
      </c>
      <c r="D1824" s="36" t="s">
        <v>20</v>
      </c>
      <c r="F1824" s="41">
        <v>1000</v>
      </c>
      <c r="G1824" s="19">
        <f t="shared" si="28"/>
        <v>-2936531</v>
      </c>
      <c r="H1824" s="27" t="s">
        <v>3055</v>
      </c>
      <c r="I1824" s="26" t="s">
        <v>531</v>
      </c>
      <c r="J1824" s="26" t="s">
        <v>1099</v>
      </c>
      <c r="K1824" s="27" t="s">
        <v>377</v>
      </c>
      <c r="M1824" s="26">
        <v>1814</v>
      </c>
    </row>
    <row r="1825" spans="1:13" ht="17.25" customHeight="1" x14ac:dyDescent="0.25">
      <c r="A1825" s="34">
        <v>42533</v>
      </c>
      <c r="B1825" s="26" t="s">
        <v>1179</v>
      </c>
      <c r="C1825" s="26" t="s">
        <v>22</v>
      </c>
      <c r="D1825" s="36" t="s">
        <v>20</v>
      </c>
      <c r="F1825" s="41">
        <v>2000</v>
      </c>
      <c r="G1825" s="19">
        <f t="shared" si="28"/>
        <v>-2938531</v>
      </c>
      <c r="H1825" s="27" t="s">
        <v>3055</v>
      </c>
      <c r="I1825" s="26" t="s">
        <v>787</v>
      </c>
      <c r="J1825" s="26" t="s">
        <v>1099</v>
      </c>
      <c r="K1825" s="27" t="s">
        <v>377</v>
      </c>
      <c r="M1825" s="31">
        <v>1815</v>
      </c>
    </row>
    <row r="1826" spans="1:13" ht="17.25" customHeight="1" x14ac:dyDescent="0.25">
      <c r="A1826" s="34">
        <v>42533</v>
      </c>
      <c r="B1826" s="35" t="s">
        <v>1108</v>
      </c>
      <c r="C1826" s="35" t="s">
        <v>22</v>
      </c>
      <c r="D1826" s="36" t="s">
        <v>20</v>
      </c>
      <c r="F1826" s="41">
        <v>1000</v>
      </c>
      <c r="G1826" s="19">
        <f t="shared" si="28"/>
        <v>-2939531</v>
      </c>
      <c r="H1826" s="33" t="s">
        <v>21</v>
      </c>
      <c r="I1826" s="26" t="s">
        <v>1109</v>
      </c>
      <c r="J1826" s="26" t="s">
        <v>1099</v>
      </c>
      <c r="K1826" s="27" t="s">
        <v>377</v>
      </c>
      <c r="M1826" s="31">
        <v>1816</v>
      </c>
    </row>
    <row r="1827" spans="1:13" x14ac:dyDescent="0.3">
      <c r="A1827" s="34">
        <v>42533</v>
      </c>
      <c r="B1827" s="35" t="s">
        <v>1269</v>
      </c>
      <c r="C1827" s="28" t="s">
        <v>12</v>
      </c>
      <c r="D1827" s="31" t="s">
        <v>18</v>
      </c>
      <c r="F1827" s="41">
        <v>1000</v>
      </c>
      <c r="G1827" s="19">
        <f t="shared" si="28"/>
        <v>-2940531</v>
      </c>
      <c r="H1827" s="31" t="s">
        <v>23</v>
      </c>
      <c r="I1827" s="27" t="s">
        <v>1121</v>
      </c>
      <c r="J1827" s="36" t="s">
        <v>1823</v>
      </c>
      <c r="K1827" s="26" t="s">
        <v>377</v>
      </c>
      <c r="M1827" s="26">
        <v>1817</v>
      </c>
    </row>
    <row r="1828" spans="1:13" x14ac:dyDescent="0.3">
      <c r="A1828" s="34">
        <v>42533</v>
      </c>
      <c r="B1828" s="59" t="s">
        <v>1270</v>
      </c>
      <c r="C1828" s="28" t="s">
        <v>12</v>
      </c>
      <c r="D1828" s="31" t="s">
        <v>18</v>
      </c>
      <c r="F1828" s="41">
        <v>5000</v>
      </c>
      <c r="G1828" s="19">
        <f t="shared" si="28"/>
        <v>-2945531</v>
      </c>
      <c r="H1828" s="31" t="s">
        <v>23</v>
      </c>
      <c r="I1828" s="27" t="s">
        <v>1121</v>
      </c>
      <c r="J1828" s="36" t="s">
        <v>1823</v>
      </c>
      <c r="K1828" s="26" t="s">
        <v>377</v>
      </c>
      <c r="M1828" s="26">
        <v>1818</v>
      </c>
    </row>
    <row r="1829" spans="1:13" x14ac:dyDescent="0.3">
      <c r="A1829" s="34">
        <v>42533</v>
      </c>
      <c r="B1829" s="33" t="s">
        <v>1271</v>
      </c>
      <c r="C1829" s="28" t="s">
        <v>12</v>
      </c>
      <c r="D1829" s="31" t="s">
        <v>18</v>
      </c>
      <c r="F1829" s="41">
        <v>6000</v>
      </c>
      <c r="G1829" s="19">
        <f t="shared" si="28"/>
        <v>-2951531</v>
      </c>
      <c r="H1829" s="31" t="s">
        <v>23</v>
      </c>
      <c r="I1829" s="27" t="s">
        <v>1121</v>
      </c>
      <c r="J1829" s="36" t="s">
        <v>1823</v>
      </c>
      <c r="K1829" s="26" t="s">
        <v>377</v>
      </c>
      <c r="M1829" s="26">
        <v>1819</v>
      </c>
    </row>
    <row r="1830" spans="1:13" x14ac:dyDescent="0.3">
      <c r="A1830" s="34">
        <v>42533</v>
      </c>
      <c r="B1830" s="33" t="s">
        <v>647</v>
      </c>
      <c r="C1830" s="33" t="s">
        <v>22</v>
      </c>
      <c r="D1830" s="31" t="s">
        <v>18</v>
      </c>
      <c r="F1830" s="41">
        <v>1000</v>
      </c>
      <c r="G1830" s="19">
        <f t="shared" si="28"/>
        <v>-2952531</v>
      </c>
      <c r="H1830" s="31" t="s">
        <v>23</v>
      </c>
      <c r="I1830" s="27" t="s">
        <v>1122</v>
      </c>
      <c r="J1830" s="36" t="s">
        <v>1823</v>
      </c>
      <c r="K1830" s="26" t="s">
        <v>377</v>
      </c>
      <c r="M1830" s="26">
        <v>1820</v>
      </c>
    </row>
    <row r="1831" spans="1:13" x14ac:dyDescent="0.3">
      <c r="A1831" s="34">
        <v>42533</v>
      </c>
      <c r="B1831" s="35" t="s">
        <v>28</v>
      </c>
      <c r="C1831" s="31" t="s">
        <v>17</v>
      </c>
      <c r="D1831" s="31" t="s">
        <v>18</v>
      </c>
      <c r="F1831" s="41">
        <v>5000</v>
      </c>
      <c r="G1831" s="19">
        <f t="shared" si="28"/>
        <v>-2957531</v>
      </c>
      <c r="H1831" s="31" t="s">
        <v>23</v>
      </c>
      <c r="I1831" s="27" t="s">
        <v>1263</v>
      </c>
      <c r="J1831" s="36" t="s">
        <v>1823</v>
      </c>
      <c r="K1831" s="26" t="s">
        <v>377</v>
      </c>
      <c r="M1831" s="26">
        <v>1821</v>
      </c>
    </row>
    <row r="1832" spans="1:13" ht="13.9" x14ac:dyDescent="0.25">
      <c r="A1832" s="34">
        <v>42534</v>
      </c>
      <c r="B1832" s="34" t="s">
        <v>1272</v>
      </c>
      <c r="C1832" s="28" t="s">
        <v>12</v>
      </c>
      <c r="D1832" s="36" t="s">
        <v>13</v>
      </c>
      <c r="F1832" s="41">
        <v>3500</v>
      </c>
      <c r="G1832" s="19">
        <f t="shared" si="28"/>
        <v>-2961031</v>
      </c>
      <c r="H1832" s="36" t="s">
        <v>26</v>
      </c>
      <c r="J1832" s="26" t="s">
        <v>1099</v>
      </c>
      <c r="K1832" s="37" t="s">
        <v>377</v>
      </c>
      <c r="M1832" s="26">
        <v>1822</v>
      </c>
    </row>
    <row r="1833" spans="1:13" ht="13.9" x14ac:dyDescent="0.25">
      <c r="A1833" s="34">
        <v>42534</v>
      </c>
      <c r="B1833" s="26" t="s">
        <v>1244</v>
      </c>
      <c r="C1833" s="26" t="s">
        <v>22</v>
      </c>
      <c r="D1833" s="36" t="s">
        <v>13</v>
      </c>
      <c r="F1833" s="41">
        <v>1000</v>
      </c>
      <c r="G1833" s="19">
        <f t="shared" si="28"/>
        <v>-2962031</v>
      </c>
      <c r="H1833" s="36" t="s">
        <v>26</v>
      </c>
      <c r="I1833" s="26" t="s">
        <v>1245</v>
      </c>
      <c r="J1833" s="26" t="s">
        <v>1099</v>
      </c>
      <c r="K1833" s="37" t="s">
        <v>377</v>
      </c>
      <c r="M1833" s="31">
        <v>1823</v>
      </c>
    </row>
    <row r="1834" spans="1:13" x14ac:dyDescent="0.3">
      <c r="A1834" s="34">
        <v>42534</v>
      </c>
      <c r="B1834" s="26" t="s">
        <v>811</v>
      </c>
      <c r="C1834" s="26" t="s">
        <v>22</v>
      </c>
      <c r="D1834" s="31" t="s">
        <v>18</v>
      </c>
      <c r="F1834" s="41">
        <v>2000</v>
      </c>
      <c r="G1834" s="19">
        <f t="shared" si="28"/>
        <v>-2964031</v>
      </c>
      <c r="H1834" s="31" t="s">
        <v>795</v>
      </c>
      <c r="I1834" s="26" t="s">
        <v>1101</v>
      </c>
      <c r="J1834" s="26" t="s">
        <v>1099</v>
      </c>
      <c r="K1834" s="37" t="s">
        <v>377</v>
      </c>
      <c r="M1834" s="31">
        <v>1824</v>
      </c>
    </row>
    <row r="1835" spans="1:13" x14ac:dyDescent="0.3">
      <c r="A1835" s="34">
        <v>42534</v>
      </c>
      <c r="B1835" s="26" t="s">
        <v>1273</v>
      </c>
      <c r="C1835" s="28" t="s">
        <v>12</v>
      </c>
      <c r="D1835" s="31" t="s">
        <v>18</v>
      </c>
      <c r="F1835" s="41">
        <v>1000</v>
      </c>
      <c r="G1835" s="19">
        <f t="shared" si="28"/>
        <v>-2965031</v>
      </c>
      <c r="H1835" s="31" t="s">
        <v>795</v>
      </c>
      <c r="I1835" s="26" t="s">
        <v>1123</v>
      </c>
      <c r="J1835" s="26" t="s">
        <v>1099</v>
      </c>
      <c r="K1835" s="37" t="s">
        <v>377</v>
      </c>
      <c r="M1835" s="26">
        <v>1825</v>
      </c>
    </row>
    <row r="1836" spans="1:13" x14ac:dyDescent="0.3">
      <c r="A1836" s="34">
        <v>42534</v>
      </c>
      <c r="B1836" s="26" t="s">
        <v>1274</v>
      </c>
      <c r="C1836" s="28" t="s">
        <v>12</v>
      </c>
      <c r="D1836" s="31" t="s">
        <v>18</v>
      </c>
      <c r="F1836" s="41">
        <v>1000</v>
      </c>
      <c r="G1836" s="19">
        <f t="shared" si="28"/>
        <v>-2966031</v>
      </c>
      <c r="H1836" s="31" t="s">
        <v>795</v>
      </c>
      <c r="I1836" s="26" t="s">
        <v>1123</v>
      </c>
      <c r="J1836" s="26" t="s">
        <v>1099</v>
      </c>
      <c r="K1836" s="37" t="s">
        <v>377</v>
      </c>
      <c r="M1836" s="26">
        <v>1826</v>
      </c>
    </row>
    <row r="1837" spans="1:13" x14ac:dyDescent="0.3">
      <c r="A1837" s="34">
        <v>42534</v>
      </c>
      <c r="B1837" s="26" t="s">
        <v>1005</v>
      </c>
      <c r="C1837" s="28" t="s">
        <v>12</v>
      </c>
      <c r="D1837" s="31" t="s">
        <v>18</v>
      </c>
      <c r="F1837" s="41">
        <v>1000</v>
      </c>
      <c r="G1837" s="19">
        <f t="shared" si="28"/>
        <v>-2967031</v>
      </c>
      <c r="H1837" s="31" t="s">
        <v>795</v>
      </c>
      <c r="I1837" s="26" t="s">
        <v>1123</v>
      </c>
      <c r="J1837" s="26" t="s">
        <v>1099</v>
      </c>
      <c r="K1837" s="37" t="s">
        <v>377</v>
      </c>
      <c r="M1837" s="26">
        <v>1827</v>
      </c>
    </row>
    <row r="1838" spans="1:13" x14ac:dyDescent="0.3">
      <c r="A1838" s="34">
        <v>42534</v>
      </c>
      <c r="B1838" s="26" t="s">
        <v>1275</v>
      </c>
      <c r="C1838" s="28" t="s">
        <v>12</v>
      </c>
      <c r="D1838" s="36" t="s">
        <v>20</v>
      </c>
      <c r="F1838" s="41">
        <v>2000</v>
      </c>
      <c r="G1838" s="19">
        <f t="shared" si="28"/>
        <v>-2969031</v>
      </c>
      <c r="H1838" s="17" t="s">
        <v>3054</v>
      </c>
      <c r="I1838" s="26" t="s">
        <v>531</v>
      </c>
      <c r="J1838" s="26" t="s">
        <v>1099</v>
      </c>
      <c r="K1838" s="27" t="s">
        <v>377</v>
      </c>
      <c r="M1838" s="26">
        <v>1828</v>
      </c>
    </row>
    <row r="1839" spans="1:13" x14ac:dyDescent="0.3">
      <c r="A1839" s="34">
        <v>42534</v>
      </c>
      <c r="B1839" s="26" t="s">
        <v>1276</v>
      </c>
      <c r="C1839" s="28" t="s">
        <v>12</v>
      </c>
      <c r="D1839" s="36" t="s">
        <v>20</v>
      </c>
      <c r="F1839" s="41">
        <v>1000</v>
      </c>
      <c r="G1839" s="19">
        <f t="shared" si="28"/>
        <v>-2970031</v>
      </c>
      <c r="H1839" s="17" t="s">
        <v>3054</v>
      </c>
      <c r="I1839" s="26" t="s">
        <v>531</v>
      </c>
      <c r="J1839" s="26" t="s">
        <v>1099</v>
      </c>
      <c r="K1839" s="27" t="s">
        <v>377</v>
      </c>
      <c r="M1839" s="26">
        <v>1829</v>
      </c>
    </row>
    <row r="1840" spans="1:13" x14ac:dyDescent="0.3">
      <c r="A1840" s="34">
        <v>42534</v>
      </c>
      <c r="B1840" s="26" t="s">
        <v>1277</v>
      </c>
      <c r="C1840" s="28" t="s">
        <v>12</v>
      </c>
      <c r="D1840" s="36" t="s">
        <v>20</v>
      </c>
      <c r="F1840" s="41">
        <v>1500</v>
      </c>
      <c r="G1840" s="19">
        <f t="shared" si="28"/>
        <v>-2971531</v>
      </c>
      <c r="H1840" s="17" t="s">
        <v>3054</v>
      </c>
      <c r="I1840" s="26" t="s">
        <v>531</v>
      </c>
      <c r="J1840" s="26" t="s">
        <v>1099</v>
      </c>
      <c r="K1840" s="27" t="s">
        <v>377</v>
      </c>
      <c r="M1840" s="26">
        <v>1830</v>
      </c>
    </row>
    <row r="1841" spans="1:13" x14ac:dyDescent="0.3">
      <c r="A1841" s="34">
        <v>42534</v>
      </c>
      <c r="B1841" s="26" t="s">
        <v>1278</v>
      </c>
      <c r="C1841" s="28" t="s">
        <v>12</v>
      </c>
      <c r="D1841" s="36" t="s">
        <v>20</v>
      </c>
      <c r="F1841" s="41">
        <v>1500</v>
      </c>
      <c r="G1841" s="19">
        <f t="shared" si="28"/>
        <v>-2973031</v>
      </c>
      <c r="H1841" s="17" t="s">
        <v>3054</v>
      </c>
      <c r="I1841" s="26" t="s">
        <v>531</v>
      </c>
      <c r="J1841" s="26" t="s">
        <v>1099</v>
      </c>
      <c r="K1841" s="27" t="s">
        <v>377</v>
      </c>
      <c r="M1841" s="31">
        <v>1831</v>
      </c>
    </row>
    <row r="1842" spans="1:13" x14ac:dyDescent="0.3">
      <c r="A1842" s="34">
        <v>42534</v>
      </c>
      <c r="B1842" s="26" t="s">
        <v>329</v>
      </c>
      <c r="C1842" s="31" t="s">
        <v>35</v>
      </c>
      <c r="D1842" s="36" t="s">
        <v>20</v>
      </c>
      <c r="F1842" s="41">
        <v>1500</v>
      </c>
      <c r="G1842" s="19">
        <f t="shared" si="28"/>
        <v>-2974531</v>
      </c>
      <c r="H1842" s="17" t="s">
        <v>3054</v>
      </c>
      <c r="I1842" s="26" t="s">
        <v>531</v>
      </c>
      <c r="J1842" s="26" t="s">
        <v>1099</v>
      </c>
      <c r="K1842" s="27" t="s">
        <v>377</v>
      </c>
      <c r="M1842" s="31">
        <v>1832</v>
      </c>
    </row>
    <row r="1843" spans="1:13" x14ac:dyDescent="0.3">
      <c r="A1843" s="34">
        <v>42534</v>
      </c>
      <c r="B1843" s="26" t="s">
        <v>317</v>
      </c>
      <c r="C1843" s="31" t="s">
        <v>27</v>
      </c>
      <c r="D1843" s="36" t="s">
        <v>20</v>
      </c>
      <c r="F1843" s="41">
        <v>1000</v>
      </c>
      <c r="G1843" s="19">
        <f t="shared" si="28"/>
        <v>-2975531</v>
      </c>
      <c r="H1843" s="17" t="s">
        <v>3054</v>
      </c>
      <c r="I1843" s="26" t="s">
        <v>531</v>
      </c>
      <c r="J1843" s="26" t="s">
        <v>1099</v>
      </c>
      <c r="K1843" s="27" t="s">
        <v>377</v>
      </c>
      <c r="M1843" s="26">
        <v>1833</v>
      </c>
    </row>
    <row r="1844" spans="1:13" x14ac:dyDescent="0.3">
      <c r="A1844" s="34">
        <v>42534</v>
      </c>
      <c r="B1844" s="27" t="s">
        <v>2582</v>
      </c>
      <c r="C1844" s="28" t="s">
        <v>12</v>
      </c>
      <c r="D1844" s="36" t="s">
        <v>20</v>
      </c>
      <c r="F1844" s="41">
        <v>2000</v>
      </c>
      <c r="G1844" s="19">
        <f t="shared" si="28"/>
        <v>-2977531</v>
      </c>
      <c r="H1844" s="27" t="s">
        <v>3055</v>
      </c>
      <c r="I1844" s="26" t="s">
        <v>531</v>
      </c>
      <c r="J1844" s="26" t="s">
        <v>1099</v>
      </c>
      <c r="K1844" s="27" t="s">
        <v>377</v>
      </c>
      <c r="M1844" s="26">
        <v>1834</v>
      </c>
    </row>
    <row r="1845" spans="1:13" ht="17.25" customHeight="1" x14ac:dyDescent="0.25">
      <c r="A1845" s="34">
        <v>42534</v>
      </c>
      <c r="B1845" s="26" t="s">
        <v>1179</v>
      </c>
      <c r="C1845" s="26" t="s">
        <v>22</v>
      </c>
      <c r="D1845" s="36" t="s">
        <v>20</v>
      </c>
      <c r="F1845" s="41">
        <v>3000</v>
      </c>
      <c r="G1845" s="19">
        <f t="shared" si="28"/>
        <v>-2980531</v>
      </c>
      <c r="H1845" s="27" t="s">
        <v>3055</v>
      </c>
      <c r="I1845" s="26" t="s">
        <v>787</v>
      </c>
      <c r="J1845" s="26" t="s">
        <v>1099</v>
      </c>
      <c r="K1845" s="27" t="s">
        <v>377</v>
      </c>
      <c r="M1845" s="26">
        <v>1835</v>
      </c>
    </row>
    <row r="1846" spans="1:13" ht="17.25" customHeight="1" x14ac:dyDescent="0.3">
      <c r="A1846" s="34">
        <v>42534</v>
      </c>
      <c r="B1846" s="26" t="s">
        <v>1279</v>
      </c>
      <c r="C1846" s="28" t="s">
        <v>12</v>
      </c>
      <c r="D1846" s="36" t="s">
        <v>20</v>
      </c>
      <c r="F1846" s="41">
        <v>1000</v>
      </c>
      <c r="G1846" s="19">
        <f t="shared" si="28"/>
        <v>-2981531</v>
      </c>
      <c r="H1846" s="27" t="s">
        <v>3055</v>
      </c>
      <c r="I1846" s="26" t="s">
        <v>531</v>
      </c>
      <c r="J1846" s="26" t="s">
        <v>1099</v>
      </c>
      <c r="K1846" s="27" t="s">
        <v>377</v>
      </c>
      <c r="M1846" s="26">
        <v>1836</v>
      </c>
    </row>
    <row r="1847" spans="1:13" ht="17.25" customHeight="1" x14ac:dyDescent="0.3">
      <c r="A1847" s="34">
        <v>42534</v>
      </c>
      <c r="B1847" s="26" t="s">
        <v>1280</v>
      </c>
      <c r="C1847" s="28" t="s">
        <v>12</v>
      </c>
      <c r="D1847" s="36" t="s">
        <v>20</v>
      </c>
      <c r="F1847" s="41">
        <v>1000</v>
      </c>
      <c r="G1847" s="19">
        <f t="shared" si="28"/>
        <v>-2982531</v>
      </c>
      <c r="H1847" s="27" t="s">
        <v>3055</v>
      </c>
      <c r="I1847" s="26" t="s">
        <v>531</v>
      </c>
      <c r="J1847" s="26" t="s">
        <v>1099</v>
      </c>
      <c r="K1847" s="27" t="s">
        <v>377</v>
      </c>
      <c r="M1847" s="26">
        <v>1837</v>
      </c>
    </row>
    <row r="1848" spans="1:13" ht="17.25" customHeight="1" x14ac:dyDescent="0.3">
      <c r="A1848" s="34">
        <v>42534</v>
      </c>
      <c r="B1848" s="26" t="s">
        <v>1281</v>
      </c>
      <c r="C1848" s="28" t="s">
        <v>12</v>
      </c>
      <c r="D1848" s="36" t="s">
        <v>20</v>
      </c>
      <c r="F1848" s="41">
        <v>1000</v>
      </c>
      <c r="G1848" s="19">
        <f t="shared" si="28"/>
        <v>-2983531</v>
      </c>
      <c r="H1848" s="27" t="s">
        <v>3055</v>
      </c>
      <c r="I1848" s="26" t="s">
        <v>531</v>
      </c>
      <c r="J1848" s="26" t="s">
        <v>1099</v>
      </c>
      <c r="K1848" s="27" t="s">
        <v>377</v>
      </c>
      <c r="M1848" s="26">
        <v>1838</v>
      </c>
    </row>
    <row r="1849" spans="1:13" ht="17.25" customHeight="1" x14ac:dyDescent="0.3">
      <c r="A1849" s="34">
        <v>42534</v>
      </c>
      <c r="B1849" s="32" t="s">
        <v>584</v>
      </c>
      <c r="C1849" s="28" t="s">
        <v>12</v>
      </c>
      <c r="D1849" s="36" t="s">
        <v>20</v>
      </c>
      <c r="F1849" s="41">
        <v>1000</v>
      </c>
      <c r="G1849" s="19">
        <f t="shared" si="28"/>
        <v>-2984531</v>
      </c>
      <c r="H1849" s="26" t="s">
        <v>933</v>
      </c>
      <c r="I1849" s="26" t="s">
        <v>531</v>
      </c>
      <c r="J1849" s="26" t="s">
        <v>1099</v>
      </c>
      <c r="K1849" s="27" t="s">
        <v>377</v>
      </c>
      <c r="M1849" s="31">
        <v>1839</v>
      </c>
    </row>
    <row r="1850" spans="1:13" ht="17.25" customHeight="1" x14ac:dyDescent="0.3">
      <c r="A1850" s="34">
        <v>42534</v>
      </c>
      <c r="B1850" s="32" t="s">
        <v>1282</v>
      </c>
      <c r="C1850" s="28" t="s">
        <v>12</v>
      </c>
      <c r="D1850" s="36" t="s">
        <v>20</v>
      </c>
      <c r="F1850" s="41">
        <v>2000</v>
      </c>
      <c r="G1850" s="19">
        <f t="shared" si="28"/>
        <v>-2986531</v>
      </c>
      <c r="H1850" s="26" t="s">
        <v>933</v>
      </c>
      <c r="I1850" s="26" t="s">
        <v>531</v>
      </c>
      <c r="J1850" s="26" t="s">
        <v>1099</v>
      </c>
      <c r="K1850" s="27" t="s">
        <v>377</v>
      </c>
      <c r="M1850" s="31">
        <v>1840</v>
      </c>
    </row>
    <row r="1851" spans="1:13" x14ac:dyDescent="0.3">
      <c r="A1851" s="34">
        <v>42534</v>
      </c>
      <c r="B1851" s="32" t="s">
        <v>1283</v>
      </c>
      <c r="C1851" s="28" t="s">
        <v>12</v>
      </c>
      <c r="D1851" s="36" t="s">
        <v>20</v>
      </c>
      <c r="E1851" s="43"/>
      <c r="F1851" s="42">
        <v>2000</v>
      </c>
      <c r="G1851" s="19">
        <f t="shared" si="28"/>
        <v>-2988531</v>
      </c>
      <c r="H1851" s="26" t="s">
        <v>933</v>
      </c>
      <c r="I1851" s="26" t="s">
        <v>531</v>
      </c>
      <c r="J1851" s="26" t="s">
        <v>1099</v>
      </c>
      <c r="K1851" s="27" t="s">
        <v>377</v>
      </c>
      <c r="M1851" s="26">
        <v>1841</v>
      </c>
    </row>
    <row r="1852" spans="1:13" ht="13.9" x14ac:dyDescent="0.25">
      <c r="A1852" s="34">
        <v>42534</v>
      </c>
      <c r="B1852" s="36" t="s">
        <v>932</v>
      </c>
      <c r="C1852" s="26" t="s">
        <v>22</v>
      </c>
      <c r="D1852" s="36" t="s">
        <v>20</v>
      </c>
      <c r="E1852" s="43"/>
      <c r="F1852" s="42">
        <v>2000</v>
      </c>
      <c r="G1852" s="19">
        <f t="shared" si="28"/>
        <v>-2990531</v>
      </c>
      <c r="H1852" s="26" t="s">
        <v>933</v>
      </c>
      <c r="I1852" s="20" t="s">
        <v>229</v>
      </c>
      <c r="J1852" s="26" t="s">
        <v>1099</v>
      </c>
      <c r="K1852" s="27" t="s">
        <v>377</v>
      </c>
      <c r="M1852" s="26">
        <v>1842</v>
      </c>
    </row>
    <row r="1853" spans="1:13" x14ac:dyDescent="0.3">
      <c r="A1853" s="34">
        <v>42534</v>
      </c>
      <c r="B1853" s="36" t="s">
        <v>967</v>
      </c>
      <c r="C1853" s="28" t="s">
        <v>12</v>
      </c>
      <c r="D1853" s="36" t="s">
        <v>20</v>
      </c>
      <c r="E1853" s="43"/>
      <c r="F1853" s="42">
        <v>1000</v>
      </c>
      <c r="G1853" s="19">
        <f t="shared" si="28"/>
        <v>-2991531</v>
      </c>
      <c r="H1853" s="26" t="s">
        <v>933</v>
      </c>
      <c r="I1853" s="26" t="s">
        <v>531</v>
      </c>
      <c r="J1853" s="26" t="s">
        <v>1099</v>
      </c>
      <c r="K1853" s="27" t="s">
        <v>377</v>
      </c>
      <c r="M1853" s="26">
        <v>1843</v>
      </c>
    </row>
    <row r="1854" spans="1:13" x14ac:dyDescent="0.3">
      <c r="A1854" s="34">
        <v>42534</v>
      </c>
      <c r="B1854" s="26" t="s">
        <v>1284</v>
      </c>
      <c r="C1854" s="28" t="s">
        <v>12</v>
      </c>
      <c r="D1854" s="31" t="s">
        <v>18</v>
      </c>
      <c r="F1854" s="41">
        <v>2500</v>
      </c>
      <c r="G1854" s="19">
        <f t="shared" si="28"/>
        <v>-2994031</v>
      </c>
      <c r="H1854" s="26" t="s">
        <v>903</v>
      </c>
      <c r="I1854" s="26" t="s">
        <v>531</v>
      </c>
      <c r="J1854" s="36" t="s">
        <v>1823</v>
      </c>
      <c r="K1854" s="26" t="s">
        <v>377</v>
      </c>
      <c r="M1854" s="26">
        <v>1844</v>
      </c>
    </row>
    <row r="1855" spans="1:13" ht="13.9" x14ac:dyDescent="0.25">
      <c r="A1855" s="34">
        <v>42534</v>
      </c>
      <c r="B1855" s="35" t="s">
        <v>1108</v>
      </c>
      <c r="C1855" s="35" t="s">
        <v>22</v>
      </c>
      <c r="D1855" s="36" t="s">
        <v>20</v>
      </c>
      <c r="F1855" s="41">
        <v>1000</v>
      </c>
      <c r="G1855" s="19">
        <f t="shared" si="28"/>
        <v>-2995031</v>
      </c>
      <c r="H1855" s="33" t="s">
        <v>21</v>
      </c>
      <c r="I1855" s="26" t="s">
        <v>1109</v>
      </c>
      <c r="J1855" s="26" t="s">
        <v>1099</v>
      </c>
      <c r="K1855" s="27" t="s">
        <v>377</v>
      </c>
      <c r="M1855" s="26">
        <v>1845</v>
      </c>
    </row>
    <row r="1856" spans="1:13" ht="13.9" x14ac:dyDescent="0.25">
      <c r="A1856" s="34">
        <v>42534</v>
      </c>
      <c r="B1856" s="35" t="s">
        <v>1285</v>
      </c>
      <c r="C1856" s="28" t="s">
        <v>12</v>
      </c>
      <c r="D1856" s="36" t="s">
        <v>20</v>
      </c>
      <c r="F1856" s="41">
        <v>4150</v>
      </c>
      <c r="G1856" s="19">
        <f t="shared" si="28"/>
        <v>-2999181</v>
      </c>
      <c r="H1856" s="33" t="s">
        <v>21</v>
      </c>
      <c r="I1856" s="26" t="s">
        <v>1111</v>
      </c>
      <c r="J1856" s="26" t="s">
        <v>1099</v>
      </c>
      <c r="K1856" s="27" t="s">
        <v>377</v>
      </c>
      <c r="M1856" s="26">
        <v>1846</v>
      </c>
    </row>
    <row r="1857" spans="1:13" x14ac:dyDescent="0.3">
      <c r="A1857" s="34">
        <v>42534</v>
      </c>
      <c r="B1857" s="27" t="s">
        <v>1286</v>
      </c>
      <c r="C1857" s="28" t="s">
        <v>12</v>
      </c>
      <c r="D1857" s="31" t="s">
        <v>18</v>
      </c>
      <c r="F1857" s="41">
        <v>5000</v>
      </c>
      <c r="G1857" s="19">
        <f t="shared" si="28"/>
        <v>-3004181</v>
      </c>
      <c r="H1857" s="31" t="s">
        <v>23</v>
      </c>
      <c r="I1857" s="27" t="s">
        <v>1121</v>
      </c>
      <c r="J1857" s="36" t="s">
        <v>1823</v>
      </c>
      <c r="K1857" s="26" t="s">
        <v>377</v>
      </c>
      <c r="M1857" s="31">
        <v>1847</v>
      </c>
    </row>
    <row r="1858" spans="1:13" x14ac:dyDescent="0.3">
      <c r="A1858" s="34">
        <v>42534</v>
      </c>
      <c r="B1858" s="27" t="s">
        <v>647</v>
      </c>
      <c r="C1858" s="27" t="s">
        <v>22</v>
      </c>
      <c r="D1858" s="31" t="s">
        <v>18</v>
      </c>
      <c r="F1858" s="41">
        <v>2000</v>
      </c>
      <c r="G1858" s="19">
        <f t="shared" si="28"/>
        <v>-3006181</v>
      </c>
      <c r="H1858" s="31" t="s">
        <v>23</v>
      </c>
      <c r="I1858" s="27" t="s">
        <v>1122</v>
      </c>
      <c r="J1858" s="36" t="s">
        <v>1823</v>
      </c>
      <c r="K1858" s="26" t="s">
        <v>377</v>
      </c>
      <c r="M1858" s="31">
        <v>1848</v>
      </c>
    </row>
    <row r="1859" spans="1:13" x14ac:dyDescent="0.3">
      <c r="A1859" s="34">
        <v>42534</v>
      </c>
      <c r="B1859" s="27" t="s">
        <v>28</v>
      </c>
      <c r="C1859" s="31" t="s">
        <v>17</v>
      </c>
      <c r="D1859" s="31" t="s">
        <v>18</v>
      </c>
      <c r="F1859" s="41">
        <v>5000</v>
      </c>
      <c r="G1859" s="19">
        <f t="shared" si="28"/>
        <v>-3011181</v>
      </c>
      <c r="H1859" s="31" t="s">
        <v>23</v>
      </c>
      <c r="I1859" s="27" t="s">
        <v>1263</v>
      </c>
      <c r="J1859" s="36" t="s">
        <v>1823</v>
      </c>
      <c r="K1859" s="26" t="s">
        <v>377</v>
      </c>
      <c r="M1859" s="26">
        <v>1849</v>
      </c>
    </row>
    <row r="1860" spans="1:13" x14ac:dyDescent="0.3">
      <c r="A1860" s="34">
        <v>42535</v>
      </c>
      <c r="B1860" s="26" t="s">
        <v>1510</v>
      </c>
      <c r="C1860" s="26" t="s">
        <v>35</v>
      </c>
      <c r="D1860" s="31" t="s">
        <v>18</v>
      </c>
      <c r="E1860" s="43"/>
      <c r="F1860" s="41">
        <v>230000</v>
      </c>
      <c r="G1860" s="19">
        <f t="shared" si="28"/>
        <v>-3241181</v>
      </c>
      <c r="H1860" s="26" t="s">
        <v>11</v>
      </c>
      <c r="I1860" s="26">
        <v>48</v>
      </c>
      <c r="J1860" s="26" t="s">
        <v>1099</v>
      </c>
      <c r="K1860" s="37" t="s">
        <v>377</v>
      </c>
      <c r="M1860" s="26">
        <v>1850</v>
      </c>
    </row>
    <row r="1861" spans="1:13" x14ac:dyDescent="0.3">
      <c r="A1861" s="34">
        <v>42535</v>
      </c>
      <c r="B1861" s="26" t="s">
        <v>1511</v>
      </c>
      <c r="C1861" s="26" t="s">
        <v>35</v>
      </c>
      <c r="D1861" s="31" t="s">
        <v>18</v>
      </c>
      <c r="E1861" s="43"/>
      <c r="F1861" s="41">
        <v>190000</v>
      </c>
      <c r="G1861" s="19">
        <f t="shared" si="28"/>
        <v>-3431181</v>
      </c>
      <c r="H1861" s="26" t="s">
        <v>11</v>
      </c>
      <c r="I1861" s="26">
        <v>48</v>
      </c>
      <c r="J1861" s="26" t="s">
        <v>1099</v>
      </c>
      <c r="K1861" s="37" t="s">
        <v>377</v>
      </c>
      <c r="M1861" s="26">
        <v>1851</v>
      </c>
    </row>
    <row r="1862" spans="1:13" ht="13.9" x14ac:dyDescent="0.25">
      <c r="A1862" s="34">
        <v>42535</v>
      </c>
      <c r="B1862" s="26" t="s">
        <v>1287</v>
      </c>
      <c r="C1862" s="26" t="s">
        <v>35</v>
      </c>
      <c r="D1862" s="36" t="s">
        <v>13</v>
      </c>
      <c r="E1862" s="43"/>
      <c r="F1862" s="41">
        <v>450000</v>
      </c>
      <c r="G1862" s="19">
        <f t="shared" si="28"/>
        <v>-3881181</v>
      </c>
      <c r="H1862" s="26" t="s">
        <v>11</v>
      </c>
      <c r="I1862" s="26">
        <v>48</v>
      </c>
      <c r="J1862" s="26" t="s">
        <v>1099</v>
      </c>
      <c r="K1862" s="37" t="s">
        <v>377</v>
      </c>
      <c r="M1862" s="26">
        <v>1852</v>
      </c>
    </row>
    <row r="1863" spans="1:13" ht="13.9" x14ac:dyDescent="0.25">
      <c r="A1863" s="34">
        <v>42535</v>
      </c>
      <c r="B1863" s="26" t="s">
        <v>1288</v>
      </c>
      <c r="C1863" s="26" t="s">
        <v>35</v>
      </c>
      <c r="D1863" s="36" t="s">
        <v>20</v>
      </c>
      <c r="E1863" s="43"/>
      <c r="F1863" s="41">
        <v>180000</v>
      </c>
      <c r="G1863" s="19">
        <f t="shared" si="28"/>
        <v>-4061181</v>
      </c>
      <c r="H1863" s="26" t="s">
        <v>11</v>
      </c>
      <c r="I1863" s="26">
        <v>48</v>
      </c>
      <c r="J1863" s="26" t="s">
        <v>1099</v>
      </c>
      <c r="K1863" s="27" t="s">
        <v>377</v>
      </c>
      <c r="M1863" s="26">
        <v>1853</v>
      </c>
    </row>
    <row r="1864" spans="1:13" ht="13.9" x14ac:dyDescent="0.25">
      <c r="A1864" s="34">
        <v>42535</v>
      </c>
      <c r="B1864" s="26" t="s">
        <v>1289</v>
      </c>
      <c r="C1864" s="26" t="s">
        <v>9</v>
      </c>
      <c r="D1864" s="28" t="s">
        <v>10</v>
      </c>
      <c r="E1864" s="43"/>
      <c r="F1864" s="41">
        <v>10701</v>
      </c>
      <c r="G1864" s="19">
        <f t="shared" si="28"/>
        <v>-4071882</v>
      </c>
      <c r="H1864" s="26" t="s">
        <v>11</v>
      </c>
      <c r="I1864" s="26">
        <v>49</v>
      </c>
      <c r="J1864" s="36" t="s">
        <v>1823</v>
      </c>
      <c r="K1864" s="26" t="s">
        <v>377</v>
      </c>
      <c r="M1864" s="26">
        <v>1854</v>
      </c>
    </row>
    <row r="1865" spans="1:13" ht="13.9" x14ac:dyDescent="0.25">
      <c r="A1865" s="34">
        <v>42535</v>
      </c>
      <c r="B1865" s="34" t="s">
        <v>1290</v>
      </c>
      <c r="C1865" s="28" t="s">
        <v>12</v>
      </c>
      <c r="D1865" s="36" t="s">
        <v>13</v>
      </c>
      <c r="F1865" s="41">
        <v>2500</v>
      </c>
      <c r="G1865" s="19">
        <f t="shared" si="28"/>
        <v>-4074382</v>
      </c>
      <c r="H1865" s="36" t="s">
        <v>26</v>
      </c>
      <c r="I1865" s="36" t="s">
        <v>1112</v>
      </c>
      <c r="J1865" s="26" t="s">
        <v>1099</v>
      </c>
      <c r="K1865" s="37" t="s">
        <v>377</v>
      </c>
      <c r="M1865" s="31">
        <v>1855</v>
      </c>
    </row>
    <row r="1866" spans="1:13" ht="13.9" x14ac:dyDescent="0.25">
      <c r="A1866" s="34">
        <v>42535</v>
      </c>
      <c r="B1866" s="34" t="s">
        <v>491</v>
      </c>
      <c r="C1866" s="28" t="s">
        <v>12</v>
      </c>
      <c r="D1866" s="36" t="s">
        <v>13</v>
      </c>
      <c r="F1866" s="41">
        <v>2500</v>
      </c>
      <c r="G1866" s="19">
        <f t="shared" si="28"/>
        <v>-4076882</v>
      </c>
      <c r="H1866" s="36" t="s">
        <v>26</v>
      </c>
      <c r="I1866" s="36" t="s">
        <v>1112</v>
      </c>
      <c r="J1866" s="26" t="s">
        <v>1099</v>
      </c>
      <c r="K1866" s="37" t="s">
        <v>377</v>
      </c>
      <c r="M1866" s="31">
        <v>1856</v>
      </c>
    </row>
    <row r="1867" spans="1:13" x14ac:dyDescent="0.3">
      <c r="A1867" s="34">
        <v>42535</v>
      </c>
      <c r="B1867" s="37" t="s">
        <v>1291</v>
      </c>
      <c r="C1867" s="28" t="s">
        <v>12</v>
      </c>
      <c r="D1867" s="37" t="s">
        <v>1254</v>
      </c>
      <c r="E1867" s="38"/>
      <c r="F1867" s="38">
        <v>2000</v>
      </c>
      <c r="G1867" s="19">
        <f t="shared" si="28"/>
        <v>-4078882</v>
      </c>
      <c r="H1867" s="17" t="s">
        <v>267</v>
      </c>
      <c r="I1867" s="37" t="s">
        <v>531</v>
      </c>
      <c r="J1867" s="26" t="s">
        <v>1099</v>
      </c>
      <c r="K1867" s="37" t="s">
        <v>377</v>
      </c>
      <c r="M1867" s="26">
        <v>1857</v>
      </c>
    </row>
    <row r="1868" spans="1:13" x14ac:dyDescent="0.3">
      <c r="A1868" s="34">
        <v>42535</v>
      </c>
      <c r="B1868" s="26" t="s">
        <v>811</v>
      </c>
      <c r="C1868" s="26" t="s">
        <v>22</v>
      </c>
      <c r="D1868" s="31" t="s">
        <v>18</v>
      </c>
      <c r="F1868" s="41">
        <v>2000</v>
      </c>
      <c r="G1868" s="19">
        <f t="shared" si="28"/>
        <v>-4080882</v>
      </c>
      <c r="H1868" s="31" t="s">
        <v>795</v>
      </c>
      <c r="I1868" s="26" t="s">
        <v>1101</v>
      </c>
      <c r="J1868" s="26" t="s">
        <v>1099</v>
      </c>
      <c r="K1868" s="37" t="s">
        <v>377</v>
      </c>
      <c r="M1868" s="26">
        <v>1858</v>
      </c>
    </row>
    <row r="1869" spans="1:13" x14ac:dyDescent="0.3">
      <c r="A1869" s="34">
        <v>42535</v>
      </c>
      <c r="B1869" s="26" t="s">
        <v>1273</v>
      </c>
      <c r="C1869" s="28" t="s">
        <v>12</v>
      </c>
      <c r="D1869" s="31" t="s">
        <v>18</v>
      </c>
      <c r="F1869" s="41">
        <v>1000</v>
      </c>
      <c r="G1869" s="19">
        <f t="shared" ref="G1869:G1932" si="29">+G1868+E1869-F1869</f>
        <v>-4081882</v>
      </c>
      <c r="H1869" s="31" t="s">
        <v>795</v>
      </c>
      <c r="I1869" s="26" t="s">
        <v>1123</v>
      </c>
      <c r="J1869" s="26" t="s">
        <v>1099</v>
      </c>
      <c r="K1869" s="37" t="s">
        <v>377</v>
      </c>
      <c r="M1869" s="26">
        <v>1859</v>
      </c>
    </row>
    <row r="1870" spans="1:13" x14ac:dyDescent="0.3">
      <c r="A1870" s="34">
        <v>42535</v>
      </c>
      <c r="B1870" s="26" t="s">
        <v>825</v>
      </c>
      <c r="C1870" s="28" t="s">
        <v>12</v>
      </c>
      <c r="D1870" s="31" t="s">
        <v>18</v>
      </c>
      <c r="F1870" s="41">
        <v>1000</v>
      </c>
      <c r="G1870" s="19">
        <f t="shared" si="29"/>
        <v>-4082882</v>
      </c>
      <c r="H1870" s="31" t="s">
        <v>795</v>
      </c>
      <c r="I1870" s="26" t="s">
        <v>1123</v>
      </c>
      <c r="J1870" s="26" t="s">
        <v>1099</v>
      </c>
      <c r="K1870" s="37" t="s">
        <v>377</v>
      </c>
      <c r="M1870" s="26">
        <v>1860</v>
      </c>
    </row>
    <row r="1871" spans="1:13" x14ac:dyDescent="0.3">
      <c r="A1871" s="34">
        <v>42535</v>
      </c>
      <c r="B1871" s="26" t="s">
        <v>876</v>
      </c>
      <c r="C1871" s="28" t="s">
        <v>12</v>
      </c>
      <c r="D1871" s="31" t="s">
        <v>18</v>
      </c>
      <c r="F1871" s="41">
        <v>1000</v>
      </c>
      <c r="G1871" s="19">
        <f t="shared" si="29"/>
        <v>-4083882</v>
      </c>
      <c r="H1871" s="31" t="s">
        <v>795</v>
      </c>
      <c r="I1871" s="26" t="s">
        <v>1123</v>
      </c>
      <c r="J1871" s="26" t="s">
        <v>1099</v>
      </c>
      <c r="K1871" s="37" t="s">
        <v>377</v>
      </c>
      <c r="M1871" s="26">
        <v>1861</v>
      </c>
    </row>
    <row r="1872" spans="1:13" x14ac:dyDescent="0.3">
      <c r="A1872" s="34">
        <v>42535</v>
      </c>
      <c r="B1872" s="26" t="s">
        <v>1292</v>
      </c>
      <c r="C1872" s="28" t="s">
        <v>12</v>
      </c>
      <c r="D1872" s="31" t="s">
        <v>18</v>
      </c>
      <c r="F1872" s="41">
        <v>1000</v>
      </c>
      <c r="G1872" s="19">
        <f t="shared" si="29"/>
        <v>-4084882</v>
      </c>
      <c r="H1872" s="31" t="s">
        <v>795</v>
      </c>
      <c r="I1872" s="26" t="s">
        <v>1123</v>
      </c>
      <c r="J1872" s="26" t="s">
        <v>1099</v>
      </c>
      <c r="K1872" s="37" t="s">
        <v>377</v>
      </c>
      <c r="M1872" s="26">
        <v>1862</v>
      </c>
    </row>
    <row r="1873" spans="1:13" x14ac:dyDescent="0.3">
      <c r="A1873" s="34">
        <v>42535</v>
      </c>
      <c r="B1873" s="26" t="s">
        <v>1293</v>
      </c>
      <c r="C1873" s="28" t="s">
        <v>12</v>
      </c>
      <c r="D1873" s="31" t="s">
        <v>18</v>
      </c>
      <c r="F1873" s="41">
        <v>1000</v>
      </c>
      <c r="G1873" s="19">
        <f t="shared" si="29"/>
        <v>-4085882</v>
      </c>
      <c r="H1873" s="31" t="s">
        <v>795</v>
      </c>
      <c r="I1873" s="26" t="s">
        <v>1123</v>
      </c>
      <c r="J1873" s="26" t="s">
        <v>1099</v>
      </c>
      <c r="K1873" s="37" t="s">
        <v>377</v>
      </c>
      <c r="M1873" s="31">
        <v>1863</v>
      </c>
    </row>
    <row r="1874" spans="1:13" x14ac:dyDescent="0.3">
      <c r="A1874" s="34">
        <v>42535</v>
      </c>
      <c r="B1874" s="26" t="s">
        <v>1128</v>
      </c>
      <c r="C1874" s="28" t="s">
        <v>12</v>
      </c>
      <c r="D1874" s="31" t="s">
        <v>18</v>
      </c>
      <c r="F1874" s="41">
        <v>1000</v>
      </c>
      <c r="G1874" s="19">
        <f t="shared" si="29"/>
        <v>-4086882</v>
      </c>
      <c r="H1874" s="31" t="s">
        <v>795</v>
      </c>
      <c r="I1874" s="26" t="s">
        <v>1123</v>
      </c>
      <c r="J1874" s="26" t="s">
        <v>1099</v>
      </c>
      <c r="K1874" s="37" t="s">
        <v>377</v>
      </c>
      <c r="M1874" s="31">
        <v>1864</v>
      </c>
    </row>
    <row r="1875" spans="1:13" x14ac:dyDescent="0.3">
      <c r="A1875" s="34">
        <v>42535</v>
      </c>
      <c r="B1875" s="26" t="s">
        <v>1294</v>
      </c>
      <c r="C1875" s="28" t="s">
        <v>12</v>
      </c>
      <c r="D1875" s="36" t="s">
        <v>20</v>
      </c>
      <c r="F1875" s="41">
        <v>1000</v>
      </c>
      <c r="G1875" s="19">
        <f t="shared" si="29"/>
        <v>-4087882</v>
      </c>
      <c r="H1875" s="17" t="s">
        <v>3054</v>
      </c>
      <c r="I1875" s="26" t="s">
        <v>531</v>
      </c>
      <c r="J1875" s="26" t="s">
        <v>1099</v>
      </c>
      <c r="K1875" s="27" t="s">
        <v>377</v>
      </c>
      <c r="M1875" s="26">
        <v>1865</v>
      </c>
    </row>
    <row r="1876" spans="1:13" x14ac:dyDescent="0.3">
      <c r="A1876" s="34">
        <v>42535</v>
      </c>
      <c r="B1876" s="26" t="s">
        <v>1295</v>
      </c>
      <c r="C1876" s="28" t="s">
        <v>12</v>
      </c>
      <c r="D1876" s="36" t="s">
        <v>20</v>
      </c>
      <c r="F1876" s="41">
        <v>1500</v>
      </c>
      <c r="G1876" s="19">
        <f t="shared" si="29"/>
        <v>-4089382</v>
      </c>
      <c r="H1876" s="17" t="s">
        <v>3054</v>
      </c>
      <c r="I1876" s="26" t="s">
        <v>531</v>
      </c>
      <c r="J1876" s="26" t="s">
        <v>1099</v>
      </c>
      <c r="K1876" s="27" t="s">
        <v>377</v>
      </c>
      <c r="M1876" s="26">
        <v>1866</v>
      </c>
    </row>
    <row r="1877" spans="1:13" x14ac:dyDescent="0.3">
      <c r="A1877" s="34">
        <v>42535</v>
      </c>
      <c r="B1877" s="26" t="s">
        <v>1296</v>
      </c>
      <c r="C1877" s="28" t="s">
        <v>12</v>
      </c>
      <c r="D1877" s="36" t="s">
        <v>20</v>
      </c>
      <c r="F1877" s="41">
        <v>1500</v>
      </c>
      <c r="G1877" s="19">
        <f t="shared" si="29"/>
        <v>-4090882</v>
      </c>
      <c r="H1877" s="17" t="s">
        <v>3054</v>
      </c>
      <c r="I1877" s="26" t="s">
        <v>531</v>
      </c>
      <c r="J1877" s="26" t="s">
        <v>1099</v>
      </c>
      <c r="K1877" s="27" t="s">
        <v>377</v>
      </c>
      <c r="M1877" s="26">
        <v>1867</v>
      </c>
    </row>
    <row r="1878" spans="1:13" x14ac:dyDescent="0.3">
      <c r="A1878" s="34">
        <v>42535</v>
      </c>
      <c r="B1878" s="26" t="s">
        <v>317</v>
      </c>
      <c r="C1878" s="26" t="s">
        <v>22</v>
      </c>
      <c r="D1878" s="36" t="s">
        <v>20</v>
      </c>
      <c r="F1878" s="41">
        <v>2000</v>
      </c>
      <c r="G1878" s="19">
        <f t="shared" si="29"/>
        <v>-4092882</v>
      </c>
      <c r="H1878" s="17" t="s">
        <v>3054</v>
      </c>
      <c r="I1878" s="26" t="s">
        <v>531</v>
      </c>
      <c r="J1878" s="26" t="s">
        <v>1099</v>
      </c>
      <c r="K1878" s="27" t="s">
        <v>377</v>
      </c>
      <c r="M1878" s="26">
        <v>1868</v>
      </c>
    </row>
    <row r="1879" spans="1:13" x14ac:dyDescent="0.3">
      <c r="A1879" s="34">
        <v>42535</v>
      </c>
      <c r="B1879" s="26" t="s">
        <v>329</v>
      </c>
      <c r="C1879" s="31" t="s">
        <v>35</v>
      </c>
      <c r="D1879" s="36" t="s">
        <v>20</v>
      </c>
      <c r="F1879" s="41">
        <v>1500</v>
      </c>
      <c r="G1879" s="19">
        <f t="shared" si="29"/>
        <v>-4094382</v>
      </c>
      <c r="H1879" s="17" t="s">
        <v>3054</v>
      </c>
      <c r="I1879" s="26" t="s">
        <v>531</v>
      </c>
      <c r="J1879" s="26" t="s">
        <v>1099</v>
      </c>
      <c r="K1879" s="27" t="s">
        <v>377</v>
      </c>
      <c r="M1879" s="26">
        <v>1869</v>
      </c>
    </row>
    <row r="1880" spans="1:13" x14ac:dyDescent="0.3">
      <c r="A1880" s="34">
        <v>42535</v>
      </c>
      <c r="B1880" s="26" t="s">
        <v>1297</v>
      </c>
      <c r="C1880" s="36" t="s">
        <v>1153</v>
      </c>
      <c r="D1880" s="36" t="s">
        <v>20</v>
      </c>
      <c r="F1880" s="41">
        <v>2000</v>
      </c>
      <c r="G1880" s="19">
        <f t="shared" si="29"/>
        <v>-4096382</v>
      </c>
      <c r="H1880" s="17" t="s">
        <v>3054</v>
      </c>
      <c r="I1880" s="26" t="s">
        <v>531</v>
      </c>
      <c r="J1880" s="26" t="s">
        <v>1099</v>
      </c>
      <c r="K1880" s="27" t="s">
        <v>377</v>
      </c>
      <c r="M1880" s="26">
        <v>1870</v>
      </c>
    </row>
    <row r="1881" spans="1:13" x14ac:dyDescent="0.3">
      <c r="A1881" s="34">
        <v>42535</v>
      </c>
      <c r="B1881" s="26" t="s">
        <v>1298</v>
      </c>
      <c r="C1881" s="28" t="s">
        <v>12</v>
      </c>
      <c r="D1881" s="36" t="s">
        <v>20</v>
      </c>
      <c r="F1881" s="41">
        <v>1500</v>
      </c>
      <c r="G1881" s="19">
        <f t="shared" si="29"/>
        <v>-4097882</v>
      </c>
      <c r="H1881" s="17" t="s">
        <v>3054</v>
      </c>
      <c r="I1881" s="26" t="s">
        <v>531</v>
      </c>
      <c r="J1881" s="26" t="s">
        <v>1099</v>
      </c>
      <c r="K1881" s="27" t="s">
        <v>377</v>
      </c>
      <c r="M1881" s="31">
        <v>1871</v>
      </c>
    </row>
    <row r="1882" spans="1:13" ht="17.25" customHeight="1" x14ac:dyDescent="0.3">
      <c r="A1882" s="34">
        <v>42535</v>
      </c>
      <c r="B1882" s="26" t="s">
        <v>1299</v>
      </c>
      <c r="C1882" s="36" t="s">
        <v>1153</v>
      </c>
      <c r="D1882" s="36" t="s">
        <v>20</v>
      </c>
      <c r="F1882" s="41">
        <v>3000</v>
      </c>
      <c r="G1882" s="19">
        <f t="shared" si="29"/>
        <v>-4100882</v>
      </c>
      <c r="H1882" s="27" t="s">
        <v>3055</v>
      </c>
      <c r="I1882" s="26" t="s">
        <v>531</v>
      </c>
      <c r="J1882" s="26" t="s">
        <v>1099</v>
      </c>
      <c r="K1882" s="27" t="s">
        <v>377</v>
      </c>
      <c r="M1882" s="31">
        <v>1872</v>
      </c>
    </row>
    <row r="1883" spans="1:13" ht="17.25" customHeight="1" x14ac:dyDescent="0.3">
      <c r="A1883" s="34">
        <v>42535</v>
      </c>
      <c r="B1883" s="26" t="s">
        <v>1300</v>
      </c>
      <c r="C1883" s="36" t="s">
        <v>1153</v>
      </c>
      <c r="D1883" s="36" t="s">
        <v>20</v>
      </c>
      <c r="F1883" s="41">
        <v>1500</v>
      </c>
      <c r="G1883" s="19">
        <f t="shared" si="29"/>
        <v>-4102382</v>
      </c>
      <c r="H1883" s="27" t="s">
        <v>3055</v>
      </c>
      <c r="I1883" s="26" t="s">
        <v>531</v>
      </c>
      <c r="J1883" s="26" t="s">
        <v>1099</v>
      </c>
      <c r="K1883" s="27" t="s">
        <v>377</v>
      </c>
      <c r="M1883" s="26">
        <v>1873</v>
      </c>
    </row>
    <row r="1884" spans="1:13" ht="17.25" customHeight="1" x14ac:dyDescent="0.3">
      <c r="A1884" s="34">
        <v>42535</v>
      </c>
      <c r="B1884" s="26" t="s">
        <v>1279</v>
      </c>
      <c r="C1884" s="28" t="s">
        <v>12</v>
      </c>
      <c r="D1884" s="36" t="s">
        <v>20</v>
      </c>
      <c r="F1884" s="41">
        <v>1000</v>
      </c>
      <c r="G1884" s="19">
        <f t="shared" si="29"/>
        <v>-4103382</v>
      </c>
      <c r="H1884" s="27" t="s">
        <v>3055</v>
      </c>
      <c r="I1884" s="26" t="s">
        <v>531</v>
      </c>
      <c r="J1884" s="26" t="s">
        <v>1099</v>
      </c>
      <c r="K1884" s="27" t="s">
        <v>377</v>
      </c>
      <c r="M1884" s="26">
        <v>1874</v>
      </c>
    </row>
    <row r="1885" spans="1:13" ht="17.25" customHeight="1" x14ac:dyDescent="0.3">
      <c r="A1885" s="34">
        <v>42535</v>
      </c>
      <c r="B1885" s="26" t="s">
        <v>1301</v>
      </c>
      <c r="C1885" s="36" t="s">
        <v>1153</v>
      </c>
      <c r="D1885" s="36" t="s">
        <v>20</v>
      </c>
      <c r="E1885" s="19"/>
      <c r="F1885" s="41">
        <v>5000</v>
      </c>
      <c r="G1885" s="19">
        <f t="shared" si="29"/>
        <v>-4108382</v>
      </c>
      <c r="H1885" s="27" t="s">
        <v>3055</v>
      </c>
      <c r="I1885" s="26" t="s">
        <v>531</v>
      </c>
      <c r="J1885" s="26" t="s">
        <v>1099</v>
      </c>
      <c r="K1885" s="27" t="s">
        <v>377</v>
      </c>
      <c r="M1885" s="26">
        <v>1875</v>
      </c>
    </row>
    <row r="1886" spans="1:13" ht="17.25" customHeight="1" x14ac:dyDescent="0.3">
      <c r="A1886" s="34">
        <v>42535</v>
      </c>
      <c r="B1886" s="26" t="s">
        <v>1302</v>
      </c>
      <c r="C1886" s="36" t="s">
        <v>1153</v>
      </c>
      <c r="D1886" s="36" t="s">
        <v>20</v>
      </c>
      <c r="F1886" s="41">
        <v>2000</v>
      </c>
      <c r="G1886" s="19">
        <f t="shared" si="29"/>
        <v>-4110382</v>
      </c>
      <c r="H1886" s="27" t="s">
        <v>3055</v>
      </c>
      <c r="I1886" s="26" t="s">
        <v>531</v>
      </c>
      <c r="J1886" s="26" t="s">
        <v>1099</v>
      </c>
      <c r="K1886" s="27" t="s">
        <v>377</v>
      </c>
      <c r="M1886" s="26">
        <v>1876</v>
      </c>
    </row>
    <row r="1887" spans="1:13" ht="17.25" customHeight="1" x14ac:dyDescent="0.3">
      <c r="A1887" s="34">
        <v>42535</v>
      </c>
      <c r="B1887" s="26" t="s">
        <v>1303</v>
      </c>
      <c r="C1887" s="36" t="s">
        <v>1153</v>
      </c>
      <c r="D1887" s="36" t="s">
        <v>20</v>
      </c>
      <c r="F1887" s="41">
        <v>2000</v>
      </c>
      <c r="G1887" s="19">
        <f t="shared" si="29"/>
        <v>-4112382</v>
      </c>
      <c r="H1887" s="27" t="s">
        <v>3055</v>
      </c>
      <c r="I1887" s="26" t="s">
        <v>531</v>
      </c>
      <c r="J1887" s="26" t="s">
        <v>1099</v>
      </c>
      <c r="K1887" s="27" t="s">
        <v>377</v>
      </c>
      <c r="M1887" s="26">
        <v>1877</v>
      </c>
    </row>
    <row r="1888" spans="1:13" ht="17.25" customHeight="1" x14ac:dyDescent="0.25">
      <c r="A1888" s="34">
        <v>42535</v>
      </c>
      <c r="B1888" s="26" t="s">
        <v>1179</v>
      </c>
      <c r="C1888" s="26" t="s">
        <v>22</v>
      </c>
      <c r="D1888" s="36" t="s">
        <v>20</v>
      </c>
      <c r="F1888" s="41">
        <v>3000</v>
      </c>
      <c r="G1888" s="19">
        <f t="shared" si="29"/>
        <v>-4115382</v>
      </c>
      <c r="H1888" s="27" t="s">
        <v>3055</v>
      </c>
      <c r="I1888" s="26" t="s">
        <v>787</v>
      </c>
      <c r="J1888" s="26" t="s">
        <v>1099</v>
      </c>
      <c r="K1888" s="27" t="s">
        <v>377</v>
      </c>
      <c r="M1888" s="26">
        <v>1878</v>
      </c>
    </row>
    <row r="1889" spans="1:13" x14ac:dyDescent="0.3">
      <c r="A1889" s="34">
        <v>42535</v>
      </c>
      <c r="B1889" s="26" t="s">
        <v>1304</v>
      </c>
      <c r="C1889" s="28" t="s">
        <v>12</v>
      </c>
      <c r="D1889" s="36" t="s">
        <v>20</v>
      </c>
      <c r="F1889" s="41">
        <v>1000</v>
      </c>
      <c r="G1889" s="19">
        <f t="shared" si="29"/>
        <v>-4116382</v>
      </c>
      <c r="H1889" s="27" t="s">
        <v>3055</v>
      </c>
      <c r="I1889" s="26" t="s">
        <v>531</v>
      </c>
      <c r="J1889" s="26" t="s">
        <v>1099</v>
      </c>
      <c r="K1889" s="27" t="s">
        <v>377</v>
      </c>
      <c r="M1889" s="31">
        <v>1879</v>
      </c>
    </row>
    <row r="1890" spans="1:13" x14ac:dyDescent="0.3">
      <c r="A1890" s="34">
        <v>42535</v>
      </c>
      <c r="B1890" s="32" t="s">
        <v>584</v>
      </c>
      <c r="C1890" s="28" t="s">
        <v>12</v>
      </c>
      <c r="D1890" s="36" t="s">
        <v>20</v>
      </c>
      <c r="E1890" s="43"/>
      <c r="F1890" s="42">
        <v>1000</v>
      </c>
      <c r="G1890" s="19">
        <f t="shared" si="29"/>
        <v>-4117382</v>
      </c>
      <c r="H1890" s="26" t="s">
        <v>933</v>
      </c>
      <c r="I1890" s="26" t="s">
        <v>531</v>
      </c>
      <c r="J1890" s="26" t="s">
        <v>1099</v>
      </c>
      <c r="K1890" s="27" t="s">
        <v>377</v>
      </c>
      <c r="M1890" s="31">
        <v>1880</v>
      </c>
    </row>
    <row r="1891" spans="1:13" x14ac:dyDescent="0.3">
      <c r="A1891" s="34">
        <v>42535</v>
      </c>
      <c r="B1891" s="32" t="s">
        <v>1305</v>
      </c>
      <c r="C1891" s="28" t="s">
        <v>12</v>
      </c>
      <c r="D1891" s="36" t="s">
        <v>20</v>
      </c>
      <c r="E1891" s="43"/>
      <c r="F1891" s="42">
        <v>2000</v>
      </c>
      <c r="G1891" s="19">
        <f t="shared" si="29"/>
        <v>-4119382</v>
      </c>
      <c r="H1891" s="26" t="s">
        <v>933</v>
      </c>
      <c r="I1891" s="26" t="s">
        <v>531</v>
      </c>
      <c r="J1891" s="26" t="s">
        <v>1099</v>
      </c>
      <c r="K1891" s="27" t="s">
        <v>377</v>
      </c>
      <c r="M1891" s="26">
        <v>1881</v>
      </c>
    </row>
    <row r="1892" spans="1:13" ht="13.9" x14ac:dyDescent="0.25">
      <c r="A1892" s="34">
        <v>42535</v>
      </c>
      <c r="B1892" s="32" t="s">
        <v>1306</v>
      </c>
      <c r="C1892" s="36" t="s">
        <v>1153</v>
      </c>
      <c r="D1892" s="36" t="s">
        <v>20</v>
      </c>
      <c r="E1892" s="43"/>
      <c r="F1892" s="42">
        <v>1500</v>
      </c>
      <c r="G1892" s="19">
        <f t="shared" si="29"/>
        <v>-4120882</v>
      </c>
      <c r="H1892" s="26" t="s">
        <v>933</v>
      </c>
      <c r="I1892" s="20" t="s">
        <v>229</v>
      </c>
      <c r="J1892" s="26" t="s">
        <v>1099</v>
      </c>
      <c r="K1892" s="27" t="s">
        <v>377</v>
      </c>
      <c r="M1892" s="26">
        <v>1882</v>
      </c>
    </row>
    <row r="1893" spans="1:13" x14ac:dyDescent="0.3">
      <c r="A1893" s="34">
        <v>42535</v>
      </c>
      <c r="B1893" s="32" t="s">
        <v>1307</v>
      </c>
      <c r="C1893" s="28" t="s">
        <v>12</v>
      </c>
      <c r="D1893" s="36" t="s">
        <v>20</v>
      </c>
      <c r="F1893" s="42">
        <v>2000</v>
      </c>
      <c r="G1893" s="19">
        <f t="shared" si="29"/>
        <v>-4122882</v>
      </c>
      <c r="H1893" s="26" t="s">
        <v>933</v>
      </c>
      <c r="I1893" s="26" t="s">
        <v>531</v>
      </c>
      <c r="J1893" s="26" t="s">
        <v>1099</v>
      </c>
      <c r="K1893" s="27" t="s">
        <v>377</v>
      </c>
      <c r="M1893" s="26">
        <v>1883</v>
      </c>
    </row>
    <row r="1894" spans="1:13" x14ac:dyDescent="0.3">
      <c r="A1894" s="34">
        <v>42535</v>
      </c>
      <c r="B1894" s="26" t="s">
        <v>1026</v>
      </c>
      <c r="C1894" s="28" t="s">
        <v>12</v>
      </c>
      <c r="D1894" s="36" t="s">
        <v>20</v>
      </c>
      <c r="F1894" s="42">
        <v>2000</v>
      </c>
      <c r="G1894" s="19">
        <f t="shared" si="29"/>
        <v>-4124882</v>
      </c>
      <c r="H1894" s="26" t="s">
        <v>933</v>
      </c>
      <c r="I1894" s="26" t="s">
        <v>531</v>
      </c>
      <c r="J1894" s="26" t="s">
        <v>1099</v>
      </c>
      <c r="K1894" s="27" t="s">
        <v>377</v>
      </c>
      <c r="M1894" s="26">
        <v>1884</v>
      </c>
    </row>
    <row r="1895" spans="1:13" ht="13.9" x14ac:dyDescent="0.25">
      <c r="A1895" s="34">
        <v>42535</v>
      </c>
      <c r="B1895" s="26" t="s">
        <v>1308</v>
      </c>
      <c r="C1895" s="31" t="s">
        <v>24</v>
      </c>
      <c r="D1895" s="31" t="s">
        <v>10</v>
      </c>
      <c r="F1895" s="41">
        <v>4500</v>
      </c>
      <c r="G1895" s="19">
        <f t="shared" si="29"/>
        <v>-4129382</v>
      </c>
      <c r="H1895" s="26" t="s">
        <v>903</v>
      </c>
      <c r="I1895" s="26" t="s">
        <v>229</v>
      </c>
      <c r="J1895" s="36" t="s">
        <v>1823</v>
      </c>
      <c r="K1895" s="26" t="s">
        <v>377</v>
      </c>
      <c r="M1895" s="26">
        <v>1885</v>
      </c>
    </row>
    <row r="1896" spans="1:13" x14ac:dyDescent="0.3">
      <c r="A1896" s="34">
        <v>42535</v>
      </c>
      <c r="B1896" s="26" t="s">
        <v>1309</v>
      </c>
      <c r="C1896" s="28" t="s">
        <v>12</v>
      </c>
      <c r="D1896" s="31" t="s">
        <v>18</v>
      </c>
      <c r="F1896" s="41">
        <v>1000</v>
      </c>
      <c r="G1896" s="19">
        <f t="shared" si="29"/>
        <v>-4130382</v>
      </c>
      <c r="H1896" s="26" t="s">
        <v>903</v>
      </c>
      <c r="I1896" s="26" t="s">
        <v>531</v>
      </c>
      <c r="J1896" s="36" t="s">
        <v>1823</v>
      </c>
      <c r="K1896" s="26" t="s">
        <v>377</v>
      </c>
      <c r="M1896" s="26">
        <v>1886</v>
      </c>
    </row>
    <row r="1897" spans="1:13" x14ac:dyDescent="0.3">
      <c r="A1897" s="34">
        <v>42535</v>
      </c>
      <c r="B1897" s="26" t="s">
        <v>1310</v>
      </c>
      <c r="C1897" s="28" t="s">
        <v>12</v>
      </c>
      <c r="D1897" s="31" t="s">
        <v>18</v>
      </c>
      <c r="F1897" s="41">
        <v>1500</v>
      </c>
      <c r="G1897" s="19">
        <f t="shared" si="29"/>
        <v>-4131882</v>
      </c>
      <c r="H1897" s="26" t="s">
        <v>903</v>
      </c>
      <c r="I1897" s="26" t="s">
        <v>531</v>
      </c>
      <c r="J1897" s="36" t="s">
        <v>1823</v>
      </c>
      <c r="K1897" s="26" t="s">
        <v>377</v>
      </c>
      <c r="M1897" s="31">
        <v>1887</v>
      </c>
    </row>
    <row r="1898" spans="1:13" x14ac:dyDescent="0.3">
      <c r="A1898" s="34">
        <v>42535</v>
      </c>
      <c r="B1898" s="26" t="s">
        <v>1311</v>
      </c>
      <c r="C1898" s="28" t="s">
        <v>12</v>
      </c>
      <c r="D1898" s="31" t="s">
        <v>18</v>
      </c>
      <c r="F1898" s="41">
        <v>1000</v>
      </c>
      <c r="G1898" s="19">
        <f t="shared" si="29"/>
        <v>-4132882</v>
      </c>
      <c r="H1898" s="26" t="s">
        <v>903</v>
      </c>
      <c r="I1898" s="26" t="s">
        <v>531</v>
      </c>
      <c r="J1898" s="36" t="s">
        <v>1823</v>
      </c>
      <c r="K1898" s="26" t="s">
        <v>377</v>
      </c>
      <c r="M1898" s="31">
        <v>1888</v>
      </c>
    </row>
    <row r="1899" spans="1:13" x14ac:dyDescent="0.3">
      <c r="A1899" s="34">
        <v>42535</v>
      </c>
      <c r="B1899" s="26" t="s">
        <v>1236</v>
      </c>
      <c r="C1899" s="31" t="s">
        <v>17</v>
      </c>
      <c r="D1899" s="31" t="s">
        <v>18</v>
      </c>
      <c r="F1899" s="41">
        <v>5000</v>
      </c>
      <c r="G1899" s="19">
        <f t="shared" si="29"/>
        <v>-4137882</v>
      </c>
      <c r="H1899" s="26" t="s">
        <v>903</v>
      </c>
      <c r="I1899" s="26" t="s">
        <v>531</v>
      </c>
      <c r="J1899" s="36" t="s">
        <v>1823</v>
      </c>
      <c r="K1899" s="26" t="s">
        <v>377</v>
      </c>
      <c r="M1899" s="26">
        <v>1889</v>
      </c>
    </row>
    <row r="1900" spans="1:13" x14ac:dyDescent="0.3">
      <c r="A1900" s="34">
        <v>42535</v>
      </c>
      <c r="B1900" s="26" t="s">
        <v>1312</v>
      </c>
      <c r="C1900" s="28" t="s">
        <v>12</v>
      </c>
      <c r="D1900" s="31" t="s">
        <v>18</v>
      </c>
      <c r="F1900" s="41">
        <v>1000</v>
      </c>
      <c r="G1900" s="19">
        <f t="shared" si="29"/>
        <v>-4138882</v>
      </c>
      <c r="H1900" s="26" t="s">
        <v>903</v>
      </c>
      <c r="I1900" s="26" t="s">
        <v>531</v>
      </c>
      <c r="J1900" s="36" t="s">
        <v>1823</v>
      </c>
      <c r="K1900" s="26" t="s">
        <v>377</v>
      </c>
      <c r="M1900" s="26">
        <v>1890</v>
      </c>
    </row>
    <row r="1901" spans="1:13" x14ac:dyDescent="0.3">
      <c r="A1901" s="34">
        <v>42535</v>
      </c>
      <c r="B1901" s="26" t="s">
        <v>930</v>
      </c>
      <c r="C1901" s="26" t="s">
        <v>22</v>
      </c>
      <c r="D1901" s="31" t="s">
        <v>18</v>
      </c>
      <c r="F1901" s="41">
        <v>1000</v>
      </c>
      <c r="G1901" s="19">
        <f t="shared" si="29"/>
        <v>-4139882</v>
      </c>
      <c r="H1901" s="26" t="s">
        <v>903</v>
      </c>
      <c r="I1901" s="26" t="s">
        <v>531</v>
      </c>
      <c r="J1901" s="36" t="s">
        <v>1823</v>
      </c>
      <c r="K1901" s="26" t="s">
        <v>377</v>
      </c>
      <c r="M1901" s="26">
        <v>1891</v>
      </c>
    </row>
    <row r="1902" spans="1:13" ht="13.9" x14ac:dyDescent="0.25">
      <c r="A1902" s="34">
        <v>42535</v>
      </c>
      <c r="B1902" s="35" t="s">
        <v>1313</v>
      </c>
      <c r="C1902" s="28" t="s">
        <v>16</v>
      </c>
      <c r="D1902" s="28" t="s">
        <v>10</v>
      </c>
      <c r="F1902" s="41">
        <v>10750</v>
      </c>
      <c r="G1902" s="19">
        <f t="shared" si="29"/>
        <v>-4150632</v>
      </c>
      <c r="H1902" s="33" t="s">
        <v>21</v>
      </c>
      <c r="I1902" s="26" t="s">
        <v>1314</v>
      </c>
      <c r="J1902" s="36" t="s">
        <v>1823</v>
      </c>
      <c r="K1902" s="26" t="s">
        <v>377</v>
      </c>
      <c r="M1902" s="26">
        <v>1892</v>
      </c>
    </row>
    <row r="1903" spans="1:13" ht="13.9" x14ac:dyDescent="0.25">
      <c r="A1903" s="34">
        <v>42535</v>
      </c>
      <c r="B1903" s="35" t="s">
        <v>1315</v>
      </c>
      <c r="C1903" s="28" t="s">
        <v>12</v>
      </c>
      <c r="D1903" s="36" t="s">
        <v>20</v>
      </c>
      <c r="F1903" s="41">
        <v>3000</v>
      </c>
      <c r="G1903" s="19">
        <f t="shared" si="29"/>
        <v>-4153632</v>
      </c>
      <c r="H1903" s="33" t="s">
        <v>21</v>
      </c>
      <c r="I1903" s="26" t="s">
        <v>1111</v>
      </c>
      <c r="J1903" s="26" t="s">
        <v>1099</v>
      </c>
      <c r="K1903" s="27" t="s">
        <v>377</v>
      </c>
      <c r="M1903" s="26">
        <v>1893</v>
      </c>
    </row>
    <row r="1904" spans="1:13" ht="13.9" x14ac:dyDescent="0.25">
      <c r="A1904" s="34">
        <v>42535</v>
      </c>
      <c r="B1904" s="35" t="s">
        <v>1108</v>
      </c>
      <c r="C1904" s="35" t="s">
        <v>22</v>
      </c>
      <c r="D1904" s="36" t="s">
        <v>20</v>
      </c>
      <c r="F1904" s="41">
        <v>2000</v>
      </c>
      <c r="G1904" s="19">
        <f t="shared" si="29"/>
        <v>-4155632</v>
      </c>
      <c r="H1904" s="33" t="s">
        <v>21</v>
      </c>
      <c r="I1904" s="26" t="s">
        <v>1109</v>
      </c>
      <c r="J1904" s="26" t="s">
        <v>1099</v>
      </c>
      <c r="K1904" s="27" t="s">
        <v>377</v>
      </c>
      <c r="M1904" s="26">
        <v>1894</v>
      </c>
    </row>
    <row r="1905" spans="1:13" x14ac:dyDescent="0.3">
      <c r="A1905" s="34">
        <v>42535</v>
      </c>
      <c r="B1905" s="27" t="s">
        <v>1316</v>
      </c>
      <c r="C1905" s="28" t="s">
        <v>12</v>
      </c>
      <c r="D1905" s="31" t="s">
        <v>18</v>
      </c>
      <c r="F1905" s="41">
        <v>2000</v>
      </c>
      <c r="G1905" s="19">
        <f t="shared" si="29"/>
        <v>-4157632</v>
      </c>
      <c r="H1905" s="31" t="s">
        <v>23</v>
      </c>
      <c r="I1905" s="27" t="s">
        <v>1121</v>
      </c>
      <c r="J1905" s="36" t="s">
        <v>1823</v>
      </c>
      <c r="K1905" s="26" t="s">
        <v>377</v>
      </c>
      <c r="M1905" s="31">
        <v>1895</v>
      </c>
    </row>
    <row r="1906" spans="1:13" x14ac:dyDescent="0.3">
      <c r="A1906" s="34">
        <v>42535</v>
      </c>
      <c r="B1906" s="27" t="s">
        <v>1317</v>
      </c>
      <c r="C1906" s="31" t="s">
        <v>24</v>
      </c>
      <c r="D1906" s="31" t="s">
        <v>10</v>
      </c>
      <c r="F1906" s="41">
        <v>6000</v>
      </c>
      <c r="G1906" s="19">
        <f t="shared" si="29"/>
        <v>-4163632</v>
      </c>
      <c r="H1906" s="31" t="s">
        <v>23</v>
      </c>
      <c r="I1906" s="27" t="s">
        <v>1318</v>
      </c>
      <c r="J1906" s="36" t="s">
        <v>1823</v>
      </c>
      <c r="K1906" s="26" t="s">
        <v>377</v>
      </c>
      <c r="M1906" s="31">
        <v>1896</v>
      </c>
    </row>
    <row r="1907" spans="1:13" x14ac:dyDescent="0.3">
      <c r="A1907" s="34">
        <v>42535</v>
      </c>
      <c r="B1907" s="27" t="s">
        <v>1319</v>
      </c>
      <c r="C1907" s="28" t="s">
        <v>12</v>
      </c>
      <c r="D1907" s="31" t="s">
        <v>18</v>
      </c>
      <c r="F1907" s="41">
        <v>3000</v>
      </c>
      <c r="G1907" s="19">
        <f t="shared" si="29"/>
        <v>-4166632</v>
      </c>
      <c r="H1907" s="31" t="s">
        <v>23</v>
      </c>
      <c r="I1907" s="27" t="s">
        <v>1121</v>
      </c>
      <c r="J1907" s="36" t="s">
        <v>1823</v>
      </c>
      <c r="K1907" s="26" t="s">
        <v>377</v>
      </c>
      <c r="M1907" s="26">
        <v>1897</v>
      </c>
    </row>
    <row r="1908" spans="1:13" x14ac:dyDescent="0.3">
      <c r="A1908" s="34">
        <v>42535</v>
      </c>
      <c r="B1908" s="27" t="s">
        <v>1320</v>
      </c>
      <c r="C1908" s="31" t="s">
        <v>24</v>
      </c>
      <c r="D1908" s="31" t="s">
        <v>10</v>
      </c>
      <c r="F1908" s="41">
        <v>1800</v>
      </c>
      <c r="G1908" s="19">
        <f t="shared" si="29"/>
        <v>-4168432</v>
      </c>
      <c r="H1908" s="31" t="s">
        <v>23</v>
      </c>
      <c r="I1908" s="27" t="s">
        <v>1318</v>
      </c>
      <c r="J1908" s="36" t="s">
        <v>1823</v>
      </c>
      <c r="K1908" s="26" t="s">
        <v>377</v>
      </c>
      <c r="M1908" s="26">
        <v>1898</v>
      </c>
    </row>
    <row r="1909" spans="1:13" x14ac:dyDescent="0.3">
      <c r="A1909" s="34">
        <v>42535</v>
      </c>
      <c r="B1909" s="26" t="s">
        <v>647</v>
      </c>
      <c r="C1909" s="26" t="s">
        <v>22</v>
      </c>
      <c r="D1909" s="31" t="s">
        <v>18</v>
      </c>
      <c r="F1909" s="41">
        <v>2000</v>
      </c>
      <c r="G1909" s="19">
        <f t="shared" si="29"/>
        <v>-4170432</v>
      </c>
      <c r="H1909" s="31" t="s">
        <v>23</v>
      </c>
      <c r="I1909" s="27" t="s">
        <v>1122</v>
      </c>
      <c r="J1909" s="36" t="s">
        <v>1823</v>
      </c>
      <c r="K1909" s="26" t="s">
        <v>377</v>
      </c>
      <c r="M1909" s="26">
        <v>1899</v>
      </c>
    </row>
    <row r="1910" spans="1:13" x14ac:dyDescent="0.3">
      <c r="A1910" s="34">
        <v>42535</v>
      </c>
      <c r="B1910" s="27" t="s">
        <v>28</v>
      </c>
      <c r="C1910" s="31" t="s">
        <v>17</v>
      </c>
      <c r="D1910" s="31" t="s">
        <v>18</v>
      </c>
      <c r="F1910" s="41">
        <v>5000</v>
      </c>
      <c r="G1910" s="19">
        <f t="shared" si="29"/>
        <v>-4175432</v>
      </c>
      <c r="H1910" s="31" t="s">
        <v>23</v>
      </c>
      <c r="I1910" s="27" t="s">
        <v>1263</v>
      </c>
      <c r="J1910" s="36" t="s">
        <v>1823</v>
      </c>
      <c r="K1910" s="26" t="s">
        <v>377</v>
      </c>
      <c r="M1910" s="26">
        <v>1900</v>
      </c>
    </row>
    <row r="1911" spans="1:13" ht="13.9" x14ac:dyDescent="0.25">
      <c r="A1911" s="34">
        <v>42536</v>
      </c>
      <c r="B1911" s="26" t="s">
        <v>1244</v>
      </c>
      <c r="C1911" s="26" t="s">
        <v>22</v>
      </c>
      <c r="D1911" s="36" t="s">
        <v>13</v>
      </c>
      <c r="F1911" s="41">
        <v>2000</v>
      </c>
      <c r="G1911" s="19">
        <f t="shared" si="29"/>
        <v>-4177432</v>
      </c>
      <c r="H1911" s="36" t="s">
        <v>26</v>
      </c>
      <c r="I1911" s="26" t="s">
        <v>1245</v>
      </c>
      <c r="J1911" s="26" t="s">
        <v>1099</v>
      </c>
      <c r="K1911" s="37" t="s">
        <v>377</v>
      </c>
      <c r="M1911" s="26">
        <v>1901</v>
      </c>
    </row>
    <row r="1912" spans="1:13" x14ac:dyDescent="0.3">
      <c r="A1912" s="34">
        <v>42536</v>
      </c>
      <c r="B1912" s="37" t="s">
        <v>1321</v>
      </c>
      <c r="C1912" s="28" t="s">
        <v>12</v>
      </c>
      <c r="D1912" s="36" t="s">
        <v>13</v>
      </c>
      <c r="E1912" s="38"/>
      <c r="F1912" s="38">
        <v>3000</v>
      </c>
      <c r="G1912" s="19">
        <f t="shared" si="29"/>
        <v>-4180432</v>
      </c>
      <c r="H1912" s="17" t="s">
        <v>267</v>
      </c>
      <c r="I1912" s="37" t="s">
        <v>531</v>
      </c>
      <c r="J1912" s="26" t="s">
        <v>1099</v>
      </c>
      <c r="K1912" s="37" t="s">
        <v>377</v>
      </c>
      <c r="M1912" s="26">
        <v>1902</v>
      </c>
    </row>
    <row r="1913" spans="1:13" ht="13.9" x14ac:dyDescent="0.25">
      <c r="A1913" s="34">
        <v>42536</v>
      </c>
      <c r="B1913" s="37" t="s">
        <v>1322</v>
      </c>
      <c r="C1913" s="28" t="s">
        <v>12</v>
      </c>
      <c r="D1913" s="37" t="s">
        <v>1254</v>
      </c>
      <c r="E1913" s="38"/>
      <c r="F1913" s="38">
        <v>79900</v>
      </c>
      <c r="G1913" s="19">
        <f t="shared" si="29"/>
        <v>-4260332</v>
      </c>
      <c r="H1913" s="17" t="s">
        <v>267</v>
      </c>
      <c r="I1913" s="37" t="s">
        <v>229</v>
      </c>
      <c r="J1913" s="26" t="s">
        <v>1099</v>
      </c>
      <c r="K1913" s="37" t="s">
        <v>377</v>
      </c>
      <c r="M1913" s="31">
        <v>1903</v>
      </c>
    </row>
    <row r="1914" spans="1:13" x14ac:dyDescent="0.3">
      <c r="A1914" s="34">
        <v>42536</v>
      </c>
      <c r="B1914" s="37" t="s">
        <v>1323</v>
      </c>
      <c r="C1914" s="28" t="s">
        <v>12</v>
      </c>
      <c r="D1914" s="36" t="s">
        <v>13</v>
      </c>
      <c r="E1914" s="38"/>
      <c r="F1914" s="38">
        <v>500</v>
      </c>
      <c r="G1914" s="19">
        <f t="shared" si="29"/>
        <v>-4260832</v>
      </c>
      <c r="H1914" s="17" t="s">
        <v>267</v>
      </c>
      <c r="I1914" s="37" t="s">
        <v>531</v>
      </c>
      <c r="J1914" s="26" t="s">
        <v>1099</v>
      </c>
      <c r="K1914" s="37" t="s">
        <v>377</v>
      </c>
      <c r="M1914" s="31">
        <v>1904</v>
      </c>
    </row>
    <row r="1915" spans="1:13" x14ac:dyDescent="0.3">
      <c r="A1915" s="34">
        <v>42536</v>
      </c>
      <c r="B1915" s="37" t="s">
        <v>1324</v>
      </c>
      <c r="C1915" s="31" t="s">
        <v>17</v>
      </c>
      <c r="D1915" s="37" t="s">
        <v>1254</v>
      </c>
      <c r="E1915" s="38"/>
      <c r="F1915" s="38">
        <v>285000</v>
      </c>
      <c r="G1915" s="19">
        <f t="shared" si="29"/>
        <v>-4545832</v>
      </c>
      <c r="H1915" s="17" t="s">
        <v>267</v>
      </c>
      <c r="I1915" s="37" t="s">
        <v>229</v>
      </c>
      <c r="J1915" s="26" t="s">
        <v>1099</v>
      </c>
      <c r="K1915" s="37" t="s">
        <v>377</v>
      </c>
      <c r="M1915" s="26">
        <v>1905</v>
      </c>
    </row>
    <row r="1916" spans="1:13" x14ac:dyDescent="0.3">
      <c r="A1916" s="34">
        <v>42536</v>
      </c>
      <c r="B1916" s="26" t="s">
        <v>1325</v>
      </c>
      <c r="C1916" s="28" t="s">
        <v>12</v>
      </c>
      <c r="D1916" s="31" t="s">
        <v>18</v>
      </c>
      <c r="F1916" s="41">
        <v>1000</v>
      </c>
      <c r="G1916" s="19">
        <f t="shared" si="29"/>
        <v>-4546832</v>
      </c>
      <c r="H1916" s="31" t="s">
        <v>795</v>
      </c>
      <c r="I1916" s="26" t="s">
        <v>1123</v>
      </c>
      <c r="J1916" s="26" t="s">
        <v>1099</v>
      </c>
      <c r="K1916" s="37" t="s">
        <v>377</v>
      </c>
      <c r="M1916" s="26">
        <v>1906</v>
      </c>
    </row>
    <row r="1917" spans="1:13" x14ac:dyDescent="0.3">
      <c r="A1917" s="34">
        <v>42536</v>
      </c>
      <c r="B1917" s="26" t="s">
        <v>1190</v>
      </c>
      <c r="C1917" s="28" t="s">
        <v>12</v>
      </c>
      <c r="D1917" s="31" t="s">
        <v>18</v>
      </c>
      <c r="F1917" s="41">
        <v>1000</v>
      </c>
      <c r="G1917" s="19">
        <f t="shared" si="29"/>
        <v>-4547832</v>
      </c>
      <c r="H1917" s="31" t="s">
        <v>795</v>
      </c>
      <c r="I1917" s="26" t="s">
        <v>1123</v>
      </c>
      <c r="J1917" s="26" t="s">
        <v>1099</v>
      </c>
      <c r="K1917" s="37" t="s">
        <v>377</v>
      </c>
      <c r="M1917" s="26">
        <v>1907</v>
      </c>
    </row>
    <row r="1918" spans="1:13" x14ac:dyDescent="0.3">
      <c r="A1918" s="34">
        <v>42536</v>
      </c>
      <c r="B1918" s="26" t="s">
        <v>811</v>
      </c>
      <c r="C1918" s="26" t="s">
        <v>22</v>
      </c>
      <c r="D1918" s="31" t="s">
        <v>18</v>
      </c>
      <c r="F1918" s="41">
        <v>2000</v>
      </c>
      <c r="G1918" s="19">
        <f t="shared" si="29"/>
        <v>-4549832</v>
      </c>
      <c r="H1918" s="31" t="s">
        <v>795</v>
      </c>
      <c r="I1918" s="26" t="s">
        <v>1101</v>
      </c>
      <c r="J1918" s="26" t="s">
        <v>1099</v>
      </c>
      <c r="K1918" s="37" t="s">
        <v>377</v>
      </c>
      <c r="M1918" s="26">
        <v>1908</v>
      </c>
    </row>
    <row r="1919" spans="1:13" ht="13.9" x14ac:dyDescent="0.25">
      <c r="A1919" s="34">
        <v>42536</v>
      </c>
      <c r="B1919" s="26" t="s">
        <v>811</v>
      </c>
      <c r="C1919" s="26" t="s">
        <v>22</v>
      </c>
      <c r="D1919" s="36" t="s">
        <v>20</v>
      </c>
      <c r="F1919" s="41">
        <v>1000</v>
      </c>
      <c r="G1919" s="19">
        <f t="shared" si="29"/>
        <v>-4550832</v>
      </c>
      <c r="H1919" s="27" t="s">
        <v>3055</v>
      </c>
      <c r="I1919" s="26" t="s">
        <v>1101</v>
      </c>
      <c r="J1919" s="26" t="s">
        <v>1099</v>
      </c>
      <c r="K1919" s="27" t="s">
        <v>377</v>
      </c>
      <c r="M1919" s="26">
        <v>1909</v>
      </c>
    </row>
    <row r="1920" spans="1:13" x14ac:dyDescent="0.3">
      <c r="A1920" s="34">
        <v>42536</v>
      </c>
      <c r="B1920" s="26" t="s">
        <v>1294</v>
      </c>
      <c r="C1920" s="28" t="s">
        <v>12</v>
      </c>
      <c r="D1920" s="36" t="s">
        <v>20</v>
      </c>
      <c r="F1920" s="41">
        <v>1000</v>
      </c>
      <c r="G1920" s="19">
        <f t="shared" si="29"/>
        <v>-4551832</v>
      </c>
      <c r="H1920" s="17" t="s">
        <v>3054</v>
      </c>
      <c r="I1920" s="26" t="s">
        <v>531</v>
      </c>
      <c r="J1920" s="26" t="s">
        <v>1099</v>
      </c>
      <c r="K1920" s="27" t="s">
        <v>377</v>
      </c>
      <c r="M1920" s="26">
        <v>1910</v>
      </c>
    </row>
    <row r="1921" spans="1:13" x14ac:dyDescent="0.3">
      <c r="A1921" s="34">
        <v>42536</v>
      </c>
      <c r="B1921" s="26" t="s">
        <v>1326</v>
      </c>
      <c r="C1921" s="28" t="s">
        <v>12</v>
      </c>
      <c r="D1921" s="36" t="s">
        <v>20</v>
      </c>
      <c r="F1921" s="41">
        <v>1000</v>
      </c>
      <c r="G1921" s="19">
        <f t="shared" si="29"/>
        <v>-4552832</v>
      </c>
      <c r="H1921" s="17" t="s">
        <v>3054</v>
      </c>
      <c r="I1921" s="26" t="s">
        <v>531</v>
      </c>
      <c r="J1921" s="26" t="s">
        <v>1099</v>
      </c>
      <c r="K1921" s="27" t="s">
        <v>377</v>
      </c>
      <c r="M1921" s="31">
        <v>1911</v>
      </c>
    </row>
    <row r="1922" spans="1:13" x14ac:dyDescent="0.3">
      <c r="A1922" s="34">
        <v>42536</v>
      </c>
      <c r="B1922" s="26" t="s">
        <v>1327</v>
      </c>
      <c r="C1922" s="28" t="s">
        <v>12</v>
      </c>
      <c r="D1922" s="36" t="s">
        <v>20</v>
      </c>
      <c r="F1922" s="41">
        <v>1000</v>
      </c>
      <c r="G1922" s="19">
        <f t="shared" si="29"/>
        <v>-4553832</v>
      </c>
      <c r="H1922" s="17" t="s">
        <v>3054</v>
      </c>
      <c r="I1922" s="26" t="s">
        <v>531</v>
      </c>
      <c r="J1922" s="26" t="s">
        <v>1099</v>
      </c>
      <c r="K1922" s="27" t="s">
        <v>377</v>
      </c>
      <c r="M1922" s="31">
        <v>1912</v>
      </c>
    </row>
    <row r="1923" spans="1:13" x14ac:dyDescent="0.3">
      <c r="A1923" s="34">
        <v>42536</v>
      </c>
      <c r="B1923" s="26" t="s">
        <v>329</v>
      </c>
      <c r="C1923" s="36" t="s">
        <v>1153</v>
      </c>
      <c r="D1923" s="36" t="s">
        <v>20</v>
      </c>
      <c r="F1923" s="41">
        <v>2000</v>
      </c>
      <c r="G1923" s="19">
        <f t="shared" si="29"/>
        <v>-4555832</v>
      </c>
      <c r="H1923" s="17" t="s">
        <v>3054</v>
      </c>
      <c r="I1923" s="26" t="s">
        <v>531</v>
      </c>
      <c r="J1923" s="26" t="s">
        <v>1099</v>
      </c>
      <c r="K1923" s="27" t="s">
        <v>377</v>
      </c>
      <c r="M1923" s="26">
        <v>1913</v>
      </c>
    </row>
    <row r="1924" spans="1:13" ht="13.9" x14ac:dyDescent="0.25">
      <c r="A1924" s="34">
        <v>42536</v>
      </c>
      <c r="B1924" s="26" t="s">
        <v>329</v>
      </c>
      <c r="C1924" s="31" t="s">
        <v>35</v>
      </c>
      <c r="D1924" s="36" t="s">
        <v>20</v>
      </c>
      <c r="F1924" s="41">
        <v>2000</v>
      </c>
      <c r="G1924" s="19">
        <f t="shared" si="29"/>
        <v>-4557832</v>
      </c>
      <c r="H1924" s="17" t="s">
        <v>3054</v>
      </c>
      <c r="I1924" s="26" t="s">
        <v>229</v>
      </c>
      <c r="J1924" s="26" t="s">
        <v>1099</v>
      </c>
      <c r="K1924" s="27" t="s">
        <v>377</v>
      </c>
      <c r="M1924" s="26">
        <v>1914</v>
      </c>
    </row>
    <row r="1925" spans="1:13" ht="13.9" x14ac:dyDescent="0.25">
      <c r="A1925" s="34">
        <v>42536</v>
      </c>
      <c r="B1925" s="26" t="s">
        <v>1328</v>
      </c>
      <c r="C1925" s="31" t="s">
        <v>27</v>
      </c>
      <c r="D1925" s="36" t="s">
        <v>20</v>
      </c>
      <c r="F1925" s="41">
        <v>2000</v>
      </c>
      <c r="G1925" s="19">
        <f t="shared" si="29"/>
        <v>-4559832</v>
      </c>
      <c r="H1925" s="17" t="s">
        <v>3054</v>
      </c>
      <c r="I1925" s="26" t="s">
        <v>229</v>
      </c>
      <c r="J1925" s="26" t="s">
        <v>1099</v>
      </c>
      <c r="K1925" s="27" t="s">
        <v>377</v>
      </c>
      <c r="M1925" s="26">
        <v>1915</v>
      </c>
    </row>
    <row r="1926" spans="1:13" x14ac:dyDescent="0.3">
      <c r="A1926" s="34">
        <v>42536</v>
      </c>
      <c r="B1926" s="26" t="s">
        <v>1298</v>
      </c>
      <c r="C1926" s="28" t="s">
        <v>12</v>
      </c>
      <c r="D1926" s="36" t="s">
        <v>20</v>
      </c>
      <c r="F1926" s="41">
        <v>1500</v>
      </c>
      <c r="G1926" s="19">
        <f t="shared" si="29"/>
        <v>-4561332</v>
      </c>
      <c r="H1926" s="17" t="s">
        <v>3054</v>
      </c>
      <c r="I1926" s="26" t="s">
        <v>531</v>
      </c>
      <c r="J1926" s="26" t="s">
        <v>1099</v>
      </c>
      <c r="K1926" s="27" t="s">
        <v>377</v>
      </c>
      <c r="M1926" s="26">
        <v>1916</v>
      </c>
    </row>
    <row r="1927" spans="1:13" ht="17.25" customHeight="1" x14ac:dyDescent="0.3">
      <c r="A1927" s="34">
        <v>42536</v>
      </c>
      <c r="B1927" s="36" t="s">
        <v>1279</v>
      </c>
      <c r="C1927" s="28" t="s">
        <v>12</v>
      </c>
      <c r="D1927" s="36" t="s">
        <v>20</v>
      </c>
      <c r="E1927" s="19"/>
      <c r="F1927" s="19">
        <v>1000</v>
      </c>
      <c r="G1927" s="19">
        <f t="shared" si="29"/>
        <v>-4562332</v>
      </c>
      <c r="H1927" s="27" t="s">
        <v>3055</v>
      </c>
      <c r="I1927" s="26" t="s">
        <v>531</v>
      </c>
      <c r="J1927" s="26" t="s">
        <v>1099</v>
      </c>
      <c r="K1927" s="27" t="s">
        <v>377</v>
      </c>
      <c r="M1927" s="26">
        <v>1917</v>
      </c>
    </row>
    <row r="1928" spans="1:13" ht="17.25" customHeight="1" x14ac:dyDescent="0.3">
      <c r="A1928" s="34">
        <v>42536</v>
      </c>
      <c r="B1928" s="36" t="s">
        <v>1329</v>
      </c>
      <c r="C1928" s="36" t="s">
        <v>1153</v>
      </c>
      <c r="D1928" s="36" t="s">
        <v>20</v>
      </c>
      <c r="E1928" s="19"/>
      <c r="F1928" s="19">
        <v>4800</v>
      </c>
      <c r="G1928" s="19">
        <f t="shared" si="29"/>
        <v>-4567132</v>
      </c>
      <c r="H1928" s="27" t="s">
        <v>3055</v>
      </c>
      <c r="I1928" s="26" t="s">
        <v>531</v>
      </c>
      <c r="J1928" s="26" t="s">
        <v>1099</v>
      </c>
      <c r="K1928" s="27" t="s">
        <v>377</v>
      </c>
      <c r="M1928" s="26">
        <v>1918</v>
      </c>
    </row>
    <row r="1929" spans="1:13" ht="17.25" customHeight="1" x14ac:dyDescent="0.3">
      <c r="A1929" s="34">
        <v>42536</v>
      </c>
      <c r="B1929" s="36" t="s">
        <v>1330</v>
      </c>
      <c r="C1929" s="36" t="s">
        <v>1153</v>
      </c>
      <c r="D1929" s="36" t="s">
        <v>20</v>
      </c>
      <c r="E1929" s="19"/>
      <c r="F1929" s="19">
        <v>2000</v>
      </c>
      <c r="G1929" s="19">
        <f t="shared" si="29"/>
        <v>-4569132</v>
      </c>
      <c r="H1929" s="27" t="s">
        <v>3055</v>
      </c>
      <c r="I1929" s="26" t="s">
        <v>531</v>
      </c>
      <c r="J1929" s="26" t="s">
        <v>1099</v>
      </c>
      <c r="K1929" s="27" t="s">
        <v>377</v>
      </c>
      <c r="M1929" s="31">
        <v>1919</v>
      </c>
    </row>
    <row r="1930" spans="1:13" ht="17.25" customHeight="1" x14ac:dyDescent="0.3">
      <c r="A1930" s="34">
        <v>42536</v>
      </c>
      <c r="B1930" s="27" t="s">
        <v>1179</v>
      </c>
      <c r="C1930" s="31" t="s">
        <v>27</v>
      </c>
      <c r="D1930" s="36" t="s">
        <v>20</v>
      </c>
      <c r="F1930" s="41">
        <v>4000</v>
      </c>
      <c r="G1930" s="19">
        <f t="shared" si="29"/>
        <v>-4573132</v>
      </c>
      <c r="H1930" s="27" t="s">
        <v>3055</v>
      </c>
      <c r="I1930" s="26" t="s">
        <v>531</v>
      </c>
      <c r="J1930" s="26" t="s">
        <v>1099</v>
      </c>
      <c r="K1930" s="27" t="s">
        <v>377</v>
      </c>
      <c r="M1930" s="31">
        <v>1920</v>
      </c>
    </row>
    <row r="1931" spans="1:13" ht="17.25" customHeight="1" x14ac:dyDescent="0.3">
      <c r="A1931" s="34">
        <v>42536</v>
      </c>
      <c r="B1931" s="32" t="s">
        <v>584</v>
      </c>
      <c r="C1931" s="28" t="s">
        <v>12</v>
      </c>
      <c r="D1931" s="36" t="s">
        <v>20</v>
      </c>
      <c r="E1931" s="43"/>
      <c r="F1931" s="42">
        <v>1000</v>
      </c>
      <c r="G1931" s="19">
        <f t="shared" si="29"/>
        <v>-4574132</v>
      </c>
      <c r="H1931" s="26" t="s">
        <v>933</v>
      </c>
      <c r="I1931" s="26" t="s">
        <v>531</v>
      </c>
      <c r="J1931" s="26" t="s">
        <v>1099</v>
      </c>
      <c r="K1931" s="27" t="s">
        <v>377</v>
      </c>
      <c r="M1931" s="26">
        <v>1921</v>
      </c>
    </row>
    <row r="1932" spans="1:13" ht="17.25" customHeight="1" x14ac:dyDescent="0.3">
      <c r="A1932" s="34">
        <v>42536</v>
      </c>
      <c r="B1932" s="26" t="s">
        <v>1331</v>
      </c>
      <c r="C1932" s="28" t="s">
        <v>12</v>
      </c>
      <c r="D1932" s="36" t="s">
        <v>20</v>
      </c>
      <c r="F1932" s="42">
        <v>2000</v>
      </c>
      <c r="G1932" s="19">
        <f t="shared" si="29"/>
        <v>-4576132</v>
      </c>
      <c r="H1932" s="26" t="s">
        <v>933</v>
      </c>
      <c r="I1932" s="26" t="s">
        <v>531</v>
      </c>
      <c r="J1932" s="26" t="s">
        <v>1099</v>
      </c>
      <c r="K1932" s="27" t="s">
        <v>377</v>
      </c>
      <c r="M1932" s="26">
        <v>1922</v>
      </c>
    </row>
    <row r="1933" spans="1:13" ht="17.25" customHeight="1" x14ac:dyDescent="0.3">
      <c r="A1933" s="34">
        <v>42536</v>
      </c>
      <c r="B1933" s="32" t="s">
        <v>1306</v>
      </c>
      <c r="C1933" s="36" t="s">
        <v>1153</v>
      </c>
      <c r="D1933" s="36" t="s">
        <v>20</v>
      </c>
      <c r="E1933" s="43"/>
      <c r="F1933" s="42">
        <v>1000</v>
      </c>
      <c r="G1933" s="19">
        <f t="shared" ref="G1933:G1996" si="30">+G1932+E1933-F1933</f>
        <v>-4577132</v>
      </c>
      <c r="H1933" s="26" t="s">
        <v>933</v>
      </c>
      <c r="I1933" s="26" t="s">
        <v>531</v>
      </c>
      <c r="J1933" s="26" t="s">
        <v>1099</v>
      </c>
      <c r="K1933" s="27" t="s">
        <v>377</v>
      </c>
      <c r="M1933" s="26">
        <v>1923</v>
      </c>
    </row>
    <row r="1934" spans="1:13" x14ac:dyDescent="0.3">
      <c r="A1934" s="34">
        <v>42536</v>
      </c>
      <c r="B1934" s="27" t="s">
        <v>1026</v>
      </c>
      <c r="C1934" s="28" t="s">
        <v>12</v>
      </c>
      <c r="D1934" s="36" t="s">
        <v>20</v>
      </c>
      <c r="F1934" s="42">
        <v>2000</v>
      </c>
      <c r="G1934" s="19">
        <f t="shared" si="30"/>
        <v>-4579132</v>
      </c>
      <c r="H1934" s="26" t="s">
        <v>933</v>
      </c>
      <c r="I1934" s="26" t="s">
        <v>531</v>
      </c>
      <c r="J1934" s="26" t="s">
        <v>1099</v>
      </c>
      <c r="K1934" s="27" t="s">
        <v>377</v>
      </c>
      <c r="M1934" s="26">
        <v>1924</v>
      </c>
    </row>
    <row r="1935" spans="1:13" x14ac:dyDescent="0.3">
      <c r="A1935" s="34">
        <v>42536</v>
      </c>
      <c r="B1935" s="26" t="s">
        <v>1332</v>
      </c>
      <c r="C1935" s="28" t="s">
        <v>12</v>
      </c>
      <c r="D1935" s="31" t="s">
        <v>18</v>
      </c>
      <c r="F1935" s="41">
        <v>1000</v>
      </c>
      <c r="G1935" s="19">
        <f t="shared" si="30"/>
        <v>-4580132</v>
      </c>
      <c r="H1935" s="26" t="s">
        <v>903</v>
      </c>
      <c r="I1935" s="26" t="s">
        <v>531</v>
      </c>
      <c r="J1935" s="36" t="s">
        <v>1823</v>
      </c>
      <c r="K1935" s="26" t="s">
        <v>377</v>
      </c>
      <c r="M1935" s="26">
        <v>1925</v>
      </c>
    </row>
    <row r="1936" spans="1:13" x14ac:dyDescent="0.3">
      <c r="A1936" s="34">
        <v>42536</v>
      </c>
      <c r="B1936" s="26" t="s">
        <v>1333</v>
      </c>
      <c r="C1936" s="31" t="s">
        <v>24</v>
      </c>
      <c r="D1936" s="31" t="s">
        <v>10</v>
      </c>
      <c r="F1936" s="41">
        <v>800</v>
      </c>
      <c r="G1936" s="19">
        <f t="shared" si="30"/>
        <v>-4580932</v>
      </c>
      <c r="H1936" s="26" t="s">
        <v>903</v>
      </c>
      <c r="I1936" s="26" t="s">
        <v>531</v>
      </c>
      <c r="J1936" s="36" t="s">
        <v>1823</v>
      </c>
      <c r="K1936" s="26" t="s">
        <v>377</v>
      </c>
      <c r="M1936" s="26">
        <v>1926</v>
      </c>
    </row>
    <row r="1937" spans="1:13" x14ac:dyDescent="0.3">
      <c r="A1937" s="34">
        <v>42536</v>
      </c>
      <c r="B1937" s="26" t="s">
        <v>1334</v>
      </c>
      <c r="C1937" s="28" t="s">
        <v>12</v>
      </c>
      <c r="D1937" s="31" t="s">
        <v>18</v>
      </c>
      <c r="F1937" s="41">
        <v>1000</v>
      </c>
      <c r="G1937" s="19">
        <f t="shared" si="30"/>
        <v>-4581932</v>
      </c>
      <c r="H1937" s="26" t="s">
        <v>903</v>
      </c>
      <c r="I1937" s="26" t="s">
        <v>531</v>
      </c>
      <c r="J1937" s="36" t="s">
        <v>1823</v>
      </c>
      <c r="K1937" s="26" t="s">
        <v>377</v>
      </c>
      <c r="M1937" s="31">
        <v>1927</v>
      </c>
    </row>
    <row r="1938" spans="1:13" x14ac:dyDescent="0.3">
      <c r="A1938" s="34">
        <v>42536</v>
      </c>
      <c r="B1938" s="26" t="s">
        <v>1335</v>
      </c>
      <c r="C1938" s="33" t="s">
        <v>3871</v>
      </c>
      <c r="D1938" s="31" t="s">
        <v>18</v>
      </c>
      <c r="F1938" s="41">
        <v>4500</v>
      </c>
      <c r="G1938" s="19">
        <f t="shared" si="30"/>
        <v>-4586432</v>
      </c>
      <c r="H1938" s="26" t="s">
        <v>903</v>
      </c>
      <c r="I1938" s="26" t="s">
        <v>531</v>
      </c>
      <c r="J1938" s="36" t="s">
        <v>1823</v>
      </c>
      <c r="K1938" s="26" t="s">
        <v>377</v>
      </c>
      <c r="M1938" s="31">
        <v>1928</v>
      </c>
    </row>
    <row r="1939" spans="1:13" x14ac:dyDescent="0.3">
      <c r="A1939" s="34">
        <v>42536</v>
      </c>
      <c r="B1939" s="26" t="s">
        <v>1336</v>
      </c>
      <c r="C1939" s="28" t="s">
        <v>12</v>
      </c>
      <c r="D1939" s="31" t="s">
        <v>18</v>
      </c>
      <c r="F1939" s="41">
        <v>1000</v>
      </c>
      <c r="G1939" s="19">
        <f t="shared" si="30"/>
        <v>-4587432</v>
      </c>
      <c r="H1939" s="26" t="s">
        <v>903</v>
      </c>
      <c r="I1939" s="26" t="s">
        <v>531</v>
      </c>
      <c r="J1939" s="36" t="s">
        <v>1823</v>
      </c>
      <c r="K1939" s="26" t="s">
        <v>377</v>
      </c>
      <c r="M1939" s="26">
        <v>1929</v>
      </c>
    </row>
    <row r="1940" spans="1:13" x14ac:dyDescent="0.3">
      <c r="A1940" s="34">
        <v>42536</v>
      </c>
      <c r="B1940" s="26" t="s">
        <v>1337</v>
      </c>
      <c r="C1940" s="28" t="s">
        <v>12</v>
      </c>
      <c r="D1940" s="31" t="s">
        <v>18</v>
      </c>
      <c r="F1940" s="41">
        <v>1000</v>
      </c>
      <c r="G1940" s="19">
        <f t="shared" si="30"/>
        <v>-4588432</v>
      </c>
      <c r="H1940" s="26" t="s">
        <v>903</v>
      </c>
      <c r="I1940" s="26" t="s">
        <v>531</v>
      </c>
      <c r="J1940" s="36" t="s">
        <v>1823</v>
      </c>
      <c r="K1940" s="26" t="s">
        <v>377</v>
      </c>
      <c r="M1940" s="26">
        <v>1930</v>
      </c>
    </row>
    <row r="1941" spans="1:13" x14ac:dyDescent="0.3">
      <c r="A1941" s="34">
        <v>42536</v>
      </c>
      <c r="B1941" s="26" t="s">
        <v>1338</v>
      </c>
      <c r="C1941" s="28" t="s">
        <v>12</v>
      </c>
      <c r="D1941" s="31" t="s">
        <v>18</v>
      </c>
      <c r="F1941" s="41">
        <v>1000</v>
      </c>
      <c r="G1941" s="19">
        <f t="shared" si="30"/>
        <v>-4589432</v>
      </c>
      <c r="H1941" s="26" t="s">
        <v>903</v>
      </c>
      <c r="I1941" s="26" t="s">
        <v>531</v>
      </c>
      <c r="J1941" s="36" t="s">
        <v>1823</v>
      </c>
      <c r="K1941" s="26" t="s">
        <v>377</v>
      </c>
      <c r="M1941" s="26">
        <v>1931</v>
      </c>
    </row>
    <row r="1942" spans="1:13" x14ac:dyDescent="0.3">
      <c r="A1942" s="34">
        <v>42536</v>
      </c>
      <c r="B1942" s="26" t="s">
        <v>1339</v>
      </c>
      <c r="C1942" s="28" t="s">
        <v>12</v>
      </c>
      <c r="D1942" s="31" t="s">
        <v>18</v>
      </c>
      <c r="F1942" s="41">
        <v>1000</v>
      </c>
      <c r="G1942" s="19">
        <f t="shared" si="30"/>
        <v>-4590432</v>
      </c>
      <c r="H1942" s="26" t="s">
        <v>903</v>
      </c>
      <c r="I1942" s="26" t="s">
        <v>531</v>
      </c>
      <c r="J1942" s="36" t="s">
        <v>1823</v>
      </c>
      <c r="K1942" s="26" t="s">
        <v>377</v>
      </c>
      <c r="M1942" s="26">
        <v>1932</v>
      </c>
    </row>
    <row r="1943" spans="1:13" x14ac:dyDescent="0.3">
      <c r="A1943" s="34">
        <v>42536</v>
      </c>
      <c r="B1943" s="26" t="s">
        <v>1340</v>
      </c>
      <c r="C1943" s="28" t="s">
        <v>12</v>
      </c>
      <c r="D1943" s="31" t="s">
        <v>18</v>
      </c>
      <c r="F1943" s="41">
        <v>1000</v>
      </c>
      <c r="G1943" s="19">
        <f t="shared" si="30"/>
        <v>-4591432</v>
      </c>
      <c r="H1943" s="26" t="s">
        <v>903</v>
      </c>
      <c r="I1943" s="26" t="s">
        <v>531</v>
      </c>
      <c r="J1943" s="36" t="s">
        <v>1823</v>
      </c>
      <c r="K1943" s="26" t="s">
        <v>377</v>
      </c>
      <c r="M1943" s="26">
        <v>1933</v>
      </c>
    </row>
    <row r="1944" spans="1:13" x14ac:dyDescent="0.3">
      <c r="A1944" s="34">
        <v>42536</v>
      </c>
      <c r="B1944" s="26" t="s">
        <v>1341</v>
      </c>
      <c r="C1944" s="28" t="s">
        <v>12</v>
      </c>
      <c r="D1944" s="31" t="s">
        <v>18</v>
      </c>
      <c r="F1944" s="41">
        <v>1000</v>
      </c>
      <c r="G1944" s="19">
        <f t="shared" si="30"/>
        <v>-4592432</v>
      </c>
      <c r="H1944" s="26" t="s">
        <v>903</v>
      </c>
      <c r="I1944" s="26" t="s">
        <v>531</v>
      </c>
      <c r="J1944" s="36" t="s">
        <v>1823</v>
      </c>
      <c r="K1944" s="26" t="s">
        <v>377</v>
      </c>
      <c r="M1944" s="26">
        <v>1934</v>
      </c>
    </row>
    <row r="1945" spans="1:13" ht="13.9" x14ac:dyDescent="0.25">
      <c r="A1945" s="34">
        <v>42536</v>
      </c>
      <c r="B1945" s="35" t="s">
        <v>1342</v>
      </c>
      <c r="C1945" s="28" t="s">
        <v>12</v>
      </c>
      <c r="D1945" s="36" t="s">
        <v>20</v>
      </c>
      <c r="F1945" s="41">
        <v>5000</v>
      </c>
      <c r="G1945" s="19">
        <f t="shared" si="30"/>
        <v>-4597432</v>
      </c>
      <c r="H1945" s="33" t="s">
        <v>21</v>
      </c>
      <c r="I1945" s="26" t="s">
        <v>1111</v>
      </c>
      <c r="J1945" s="26" t="s">
        <v>1099</v>
      </c>
      <c r="K1945" s="27" t="s">
        <v>377</v>
      </c>
      <c r="M1945" s="31">
        <v>1935</v>
      </c>
    </row>
    <row r="1946" spans="1:13" ht="13.9" x14ac:dyDescent="0.25">
      <c r="A1946" s="34">
        <v>42536</v>
      </c>
      <c r="B1946" s="35" t="s">
        <v>1108</v>
      </c>
      <c r="C1946" s="35" t="s">
        <v>22</v>
      </c>
      <c r="D1946" s="36" t="s">
        <v>20</v>
      </c>
      <c r="F1946" s="41">
        <v>2000</v>
      </c>
      <c r="G1946" s="19">
        <f t="shared" si="30"/>
        <v>-4599432</v>
      </c>
      <c r="H1946" s="33" t="s">
        <v>21</v>
      </c>
      <c r="I1946" s="26" t="s">
        <v>1109</v>
      </c>
      <c r="J1946" s="26" t="s">
        <v>1099</v>
      </c>
      <c r="K1946" s="27" t="s">
        <v>377</v>
      </c>
      <c r="M1946" s="31">
        <v>1936</v>
      </c>
    </row>
    <row r="1947" spans="1:13" x14ac:dyDescent="0.3">
      <c r="A1947" s="34">
        <v>42536</v>
      </c>
      <c r="B1947" s="26" t="s">
        <v>1343</v>
      </c>
      <c r="C1947" s="28" t="s">
        <v>12</v>
      </c>
      <c r="D1947" s="31" t="s">
        <v>18</v>
      </c>
      <c r="F1947" s="41">
        <v>1000</v>
      </c>
      <c r="G1947" s="19">
        <f t="shared" si="30"/>
        <v>-4600432</v>
      </c>
      <c r="H1947" s="31" t="s">
        <v>23</v>
      </c>
      <c r="I1947" s="26" t="s">
        <v>1121</v>
      </c>
      <c r="J1947" s="36" t="s">
        <v>1823</v>
      </c>
      <c r="K1947" s="26" t="s">
        <v>377</v>
      </c>
      <c r="M1947" s="26">
        <v>1937</v>
      </c>
    </row>
    <row r="1948" spans="1:13" x14ac:dyDescent="0.3">
      <c r="A1948" s="34">
        <v>42536</v>
      </c>
      <c r="B1948" s="26" t="s">
        <v>48</v>
      </c>
      <c r="C1948" s="28" t="s">
        <v>12</v>
      </c>
      <c r="D1948" s="31" t="s">
        <v>18</v>
      </c>
      <c r="F1948" s="41">
        <v>10000</v>
      </c>
      <c r="G1948" s="19">
        <f t="shared" si="30"/>
        <v>-4610432</v>
      </c>
      <c r="H1948" s="31" t="s">
        <v>23</v>
      </c>
      <c r="I1948" s="26" t="s">
        <v>1121</v>
      </c>
      <c r="J1948" s="36" t="s">
        <v>1823</v>
      </c>
      <c r="K1948" s="26" t="s">
        <v>377</v>
      </c>
      <c r="M1948" s="26">
        <v>1938</v>
      </c>
    </row>
    <row r="1949" spans="1:13" x14ac:dyDescent="0.3">
      <c r="A1949" s="34">
        <v>42536</v>
      </c>
      <c r="B1949" s="26" t="s">
        <v>1344</v>
      </c>
      <c r="C1949" s="28" t="s">
        <v>12</v>
      </c>
      <c r="D1949" s="31" t="s">
        <v>18</v>
      </c>
      <c r="F1949" s="41">
        <v>5000</v>
      </c>
      <c r="G1949" s="19">
        <f t="shared" si="30"/>
        <v>-4615432</v>
      </c>
      <c r="H1949" s="31" t="s">
        <v>23</v>
      </c>
      <c r="I1949" s="26" t="s">
        <v>1121</v>
      </c>
      <c r="J1949" s="36" t="s">
        <v>1823</v>
      </c>
      <c r="K1949" s="26" t="s">
        <v>377</v>
      </c>
      <c r="M1949" s="26">
        <v>1939</v>
      </c>
    </row>
    <row r="1950" spans="1:13" x14ac:dyDescent="0.3">
      <c r="A1950" s="34">
        <v>42536</v>
      </c>
      <c r="B1950" s="27" t="s">
        <v>28</v>
      </c>
      <c r="C1950" s="31" t="s">
        <v>17</v>
      </c>
      <c r="D1950" s="31" t="s">
        <v>18</v>
      </c>
      <c r="F1950" s="41">
        <v>5000</v>
      </c>
      <c r="G1950" s="19">
        <f t="shared" si="30"/>
        <v>-4620432</v>
      </c>
      <c r="H1950" s="31" t="s">
        <v>23</v>
      </c>
      <c r="I1950" s="26" t="s">
        <v>1263</v>
      </c>
      <c r="J1950" s="36" t="s">
        <v>1823</v>
      </c>
      <c r="K1950" s="26" t="s">
        <v>377</v>
      </c>
      <c r="M1950" s="26">
        <v>1940</v>
      </c>
    </row>
    <row r="1951" spans="1:13" x14ac:dyDescent="0.3">
      <c r="A1951" s="34">
        <v>42536</v>
      </c>
      <c r="B1951" s="26" t="s">
        <v>647</v>
      </c>
      <c r="C1951" s="26" t="s">
        <v>22</v>
      </c>
      <c r="D1951" s="31" t="s">
        <v>18</v>
      </c>
      <c r="F1951" s="41">
        <v>1000</v>
      </c>
      <c r="G1951" s="19">
        <f t="shared" si="30"/>
        <v>-4621432</v>
      </c>
      <c r="H1951" s="31" t="s">
        <v>23</v>
      </c>
      <c r="I1951" s="26" t="s">
        <v>1122</v>
      </c>
      <c r="J1951" s="36" t="s">
        <v>1823</v>
      </c>
      <c r="K1951" s="26" t="s">
        <v>377</v>
      </c>
      <c r="M1951" s="26">
        <v>1941</v>
      </c>
    </row>
    <row r="1952" spans="1:13" x14ac:dyDescent="0.3">
      <c r="A1952" s="34">
        <v>42536</v>
      </c>
      <c r="B1952" s="26" t="s">
        <v>39</v>
      </c>
      <c r="C1952" s="31" t="s">
        <v>17</v>
      </c>
      <c r="D1952" s="31" t="s">
        <v>18</v>
      </c>
      <c r="F1952" s="41">
        <v>15000</v>
      </c>
      <c r="G1952" s="19">
        <f t="shared" si="30"/>
        <v>-4636432</v>
      </c>
      <c r="H1952" s="31" t="s">
        <v>23</v>
      </c>
      <c r="I1952" s="26" t="s">
        <v>1345</v>
      </c>
      <c r="J1952" s="36" t="s">
        <v>1823</v>
      </c>
      <c r="K1952" s="26" t="s">
        <v>377</v>
      </c>
      <c r="M1952" s="26">
        <v>1942</v>
      </c>
    </row>
    <row r="1953" spans="1:13" ht="13.9" x14ac:dyDescent="0.25">
      <c r="A1953" s="34">
        <v>42537</v>
      </c>
      <c r="B1953" s="34" t="s">
        <v>491</v>
      </c>
      <c r="C1953" s="28" t="s">
        <v>12</v>
      </c>
      <c r="D1953" s="36" t="s">
        <v>13</v>
      </c>
      <c r="F1953" s="41">
        <v>2500</v>
      </c>
      <c r="G1953" s="19">
        <f t="shared" si="30"/>
        <v>-4638932</v>
      </c>
      <c r="H1953" s="36" t="s">
        <v>26</v>
      </c>
      <c r="I1953" s="36" t="s">
        <v>1112</v>
      </c>
      <c r="J1953" s="26" t="s">
        <v>1099</v>
      </c>
      <c r="K1953" s="37" t="s">
        <v>377</v>
      </c>
      <c r="M1953" s="31">
        <v>1943</v>
      </c>
    </row>
    <row r="1954" spans="1:13" ht="13.9" x14ac:dyDescent="0.25">
      <c r="A1954" s="34">
        <v>42537</v>
      </c>
      <c r="B1954" s="26" t="s">
        <v>3073</v>
      </c>
      <c r="C1954" s="31" t="s">
        <v>17</v>
      </c>
      <c r="D1954" s="36" t="s">
        <v>20</v>
      </c>
      <c r="F1954" s="41">
        <v>100000</v>
      </c>
      <c r="G1954" s="19">
        <f t="shared" si="30"/>
        <v>-4738932</v>
      </c>
      <c r="H1954" s="26" t="s">
        <v>14</v>
      </c>
      <c r="I1954" s="26">
        <v>41</v>
      </c>
      <c r="J1954" s="26" t="s">
        <v>1099</v>
      </c>
      <c r="K1954" s="27" t="s">
        <v>377</v>
      </c>
      <c r="M1954" s="31">
        <v>1944</v>
      </c>
    </row>
    <row r="1955" spans="1:13" ht="13.9" x14ac:dyDescent="0.25">
      <c r="A1955" s="34">
        <v>42537</v>
      </c>
      <c r="B1955" s="26" t="s">
        <v>1244</v>
      </c>
      <c r="C1955" s="26" t="s">
        <v>22</v>
      </c>
      <c r="D1955" s="36" t="s">
        <v>13</v>
      </c>
      <c r="F1955" s="41">
        <v>7000</v>
      </c>
      <c r="G1955" s="19">
        <f t="shared" si="30"/>
        <v>-4745932</v>
      </c>
      <c r="H1955" s="36" t="s">
        <v>26</v>
      </c>
      <c r="I1955" s="26" t="s">
        <v>1245</v>
      </c>
      <c r="J1955" s="26" t="s">
        <v>1099</v>
      </c>
      <c r="K1955" s="37" t="s">
        <v>377</v>
      </c>
      <c r="M1955" s="26">
        <v>1945</v>
      </c>
    </row>
    <row r="1956" spans="1:13" x14ac:dyDescent="0.3">
      <c r="A1956" s="34">
        <v>42537</v>
      </c>
      <c r="B1956" s="37" t="s">
        <v>1346</v>
      </c>
      <c r="C1956" s="28" t="s">
        <v>12</v>
      </c>
      <c r="D1956" s="36" t="s">
        <v>13</v>
      </c>
      <c r="E1956" s="38"/>
      <c r="F1956" s="38">
        <v>2000</v>
      </c>
      <c r="G1956" s="19">
        <f t="shared" si="30"/>
        <v>-4747932</v>
      </c>
      <c r="H1956" s="17" t="s">
        <v>267</v>
      </c>
      <c r="I1956" s="37" t="s">
        <v>531</v>
      </c>
      <c r="J1956" s="26" t="s">
        <v>1099</v>
      </c>
      <c r="K1956" s="37" t="s">
        <v>377</v>
      </c>
      <c r="M1956" s="26">
        <v>1946</v>
      </c>
    </row>
    <row r="1957" spans="1:13" ht="13.9" x14ac:dyDescent="0.25">
      <c r="A1957" s="34">
        <v>42537</v>
      </c>
      <c r="B1957" s="26" t="s">
        <v>811</v>
      </c>
      <c r="C1957" s="26" t="s">
        <v>22</v>
      </c>
      <c r="D1957" s="36" t="s">
        <v>20</v>
      </c>
      <c r="F1957" s="41">
        <v>1000</v>
      </c>
      <c r="G1957" s="19">
        <f t="shared" si="30"/>
        <v>-4748932</v>
      </c>
      <c r="H1957" s="27" t="s">
        <v>3055</v>
      </c>
      <c r="I1957" s="26" t="s">
        <v>1101</v>
      </c>
      <c r="J1957" s="26" t="s">
        <v>1099</v>
      </c>
      <c r="K1957" s="27" t="s">
        <v>377</v>
      </c>
      <c r="M1957" s="26">
        <v>1947</v>
      </c>
    </row>
    <row r="1958" spans="1:13" x14ac:dyDescent="0.3">
      <c r="A1958" s="34">
        <v>42537</v>
      </c>
      <c r="B1958" s="26" t="s">
        <v>811</v>
      </c>
      <c r="C1958" s="26" t="s">
        <v>22</v>
      </c>
      <c r="D1958" s="31" t="s">
        <v>18</v>
      </c>
      <c r="F1958" s="41">
        <v>2000</v>
      </c>
      <c r="G1958" s="19">
        <f t="shared" si="30"/>
        <v>-4750932</v>
      </c>
      <c r="H1958" s="31" t="s">
        <v>795</v>
      </c>
      <c r="I1958" s="26" t="s">
        <v>1101</v>
      </c>
      <c r="J1958" s="26" t="s">
        <v>1099</v>
      </c>
      <c r="K1958" s="37" t="s">
        <v>377</v>
      </c>
      <c r="M1958" s="26">
        <v>1948</v>
      </c>
    </row>
    <row r="1959" spans="1:13" x14ac:dyDescent="0.3">
      <c r="A1959" s="34">
        <v>42537</v>
      </c>
      <c r="B1959" s="26" t="s">
        <v>919</v>
      </c>
      <c r="C1959" s="28" t="s">
        <v>12</v>
      </c>
      <c r="D1959" s="31" t="s">
        <v>18</v>
      </c>
      <c r="F1959" s="41">
        <v>1000</v>
      </c>
      <c r="G1959" s="19">
        <f t="shared" si="30"/>
        <v>-4751932</v>
      </c>
      <c r="H1959" s="31" t="s">
        <v>795</v>
      </c>
      <c r="I1959" s="26" t="s">
        <v>1123</v>
      </c>
      <c r="J1959" s="26" t="s">
        <v>1099</v>
      </c>
      <c r="K1959" s="37" t="s">
        <v>377</v>
      </c>
      <c r="M1959" s="26">
        <v>1949</v>
      </c>
    </row>
    <row r="1960" spans="1:13" x14ac:dyDescent="0.3">
      <c r="A1960" s="34">
        <v>42537</v>
      </c>
      <c r="B1960" s="26" t="s">
        <v>1347</v>
      </c>
      <c r="C1960" s="28" t="s">
        <v>12</v>
      </c>
      <c r="D1960" s="31" t="s">
        <v>18</v>
      </c>
      <c r="F1960" s="41">
        <v>1000</v>
      </c>
      <c r="G1960" s="19">
        <f t="shared" si="30"/>
        <v>-4752932</v>
      </c>
      <c r="H1960" s="31" t="s">
        <v>795</v>
      </c>
      <c r="I1960" s="26" t="s">
        <v>1123</v>
      </c>
      <c r="J1960" s="26" t="s">
        <v>1099</v>
      </c>
      <c r="K1960" s="37" t="s">
        <v>377</v>
      </c>
      <c r="M1960" s="26">
        <v>1950</v>
      </c>
    </row>
    <row r="1961" spans="1:13" x14ac:dyDescent="0.3">
      <c r="A1961" s="34">
        <v>42537</v>
      </c>
      <c r="B1961" s="26" t="s">
        <v>1190</v>
      </c>
      <c r="C1961" s="28" t="s">
        <v>12</v>
      </c>
      <c r="D1961" s="31" t="s">
        <v>18</v>
      </c>
      <c r="F1961" s="41">
        <v>1000</v>
      </c>
      <c r="G1961" s="19">
        <f t="shared" si="30"/>
        <v>-4753932</v>
      </c>
      <c r="H1961" s="31" t="s">
        <v>795</v>
      </c>
      <c r="I1961" s="26" t="s">
        <v>1123</v>
      </c>
      <c r="J1961" s="26" t="s">
        <v>1099</v>
      </c>
      <c r="K1961" s="37" t="s">
        <v>377</v>
      </c>
      <c r="M1961" s="31">
        <v>1951</v>
      </c>
    </row>
    <row r="1962" spans="1:13" x14ac:dyDescent="0.3">
      <c r="A1962" s="34">
        <v>42537</v>
      </c>
      <c r="B1962" s="26" t="s">
        <v>1348</v>
      </c>
      <c r="C1962" s="31" t="s">
        <v>24</v>
      </c>
      <c r="D1962" s="31" t="s">
        <v>10</v>
      </c>
      <c r="F1962" s="41">
        <v>3150</v>
      </c>
      <c r="G1962" s="19">
        <f t="shared" si="30"/>
        <v>-4757082</v>
      </c>
      <c r="H1962" s="31" t="s">
        <v>795</v>
      </c>
      <c r="I1962" s="26" t="s">
        <v>1349</v>
      </c>
      <c r="J1962" s="26" t="s">
        <v>1099</v>
      </c>
      <c r="K1962" s="37" t="s">
        <v>377</v>
      </c>
      <c r="M1962" s="31">
        <v>1952</v>
      </c>
    </row>
    <row r="1963" spans="1:13" x14ac:dyDescent="0.3">
      <c r="A1963" s="34">
        <v>42537</v>
      </c>
      <c r="B1963" s="26" t="s">
        <v>1294</v>
      </c>
      <c r="C1963" s="28" t="s">
        <v>12</v>
      </c>
      <c r="D1963" s="36" t="s">
        <v>20</v>
      </c>
      <c r="F1963" s="41">
        <v>1000</v>
      </c>
      <c r="G1963" s="19">
        <f t="shared" si="30"/>
        <v>-4758082</v>
      </c>
      <c r="H1963" s="17" t="s">
        <v>3054</v>
      </c>
      <c r="I1963" s="26" t="s">
        <v>531</v>
      </c>
      <c r="J1963" s="26" t="s">
        <v>1099</v>
      </c>
      <c r="K1963" s="27" t="s">
        <v>377</v>
      </c>
      <c r="M1963" s="26">
        <v>1953</v>
      </c>
    </row>
    <row r="1964" spans="1:13" x14ac:dyDescent="0.3">
      <c r="A1964" s="34">
        <v>42537</v>
      </c>
      <c r="B1964" s="26" t="s">
        <v>1350</v>
      </c>
      <c r="C1964" s="28" t="s">
        <v>12</v>
      </c>
      <c r="D1964" s="36" t="s">
        <v>20</v>
      </c>
      <c r="F1964" s="41">
        <v>1500</v>
      </c>
      <c r="G1964" s="19">
        <f t="shared" si="30"/>
        <v>-4759582</v>
      </c>
      <c r="H1964" s="17" t="s">
        <v>3054</v>
      </c>
      <c r="I1964" s="26" t="s">
        <v>531</v>
      </c>
      <c r="J1964" s="26" t="s">
        <v>1099</v>
      </c>
      <c r="K1964" s="27" t="s">
        <v>377</v>
      </c>
      <c r="M1964" s="26">
        <v>1954</v>
      </c>
    </row>
    <row r="1965" spans="1:13" x14ac:dyDescent="0.3">
      <c r="A1965" s="34">
        <v>42537</v>
      </c>
      <c r="B1965" s="26" t="s">
        <v>329</v>
      </c>
      <c r="C1965" s="36" t="s">
        <v>1153</v>
      </c>
      <c r="D1965" s="36" t="s">
        <v>20</v>
      </c>
      <c r="F1965" s="41">
        <v>2000</v>
      </c>
      <c r="G1965" s="19">
        <f t="shared" si="30"/>
        <v>-4761582</v>
      </c>
      <c r="H1965" s="17" t="s">
        <v>3054</v>
      </c>
      <c r="I1965" s="26" t="s">
        <v>531</v>
      </c>
      <c r="J1965" s="26" t="s">
        <v>1099</v>
      </c>
      <c r="K1965" s="27" t="s">
        <v>377</v>
      </c>
      <c r="M1965" s="26">
        <v>1955</v>
      </c>
    </row>
    <row r="1966" spans="1:13" x14ac:dyDescent="0.3">
      <c r="A1966" s="34">
        <v>42537</v>
      </c>
      <c r="B1966" s="26" t="s">
        <v>329</v>
      </c>
      <c r="C1966" s="31" t="s">
        <v>35</v>
      </c>
      <c r="D1966" s="36" t="s">
        <v>20</v>
      </c>
      <c r="F1966" s="41">
        <v>2000</v>
      </c>
      <c r="G1966" s="19">
        <f t="shared" si="30"/>
        <v>-4763582</v>
      </c>
      <c r="H1966" s="17" t="s">
        <v>3054</v>
      </c>
      <c r="I1966" s="26" t="s">
        <v>531</v>
      </c>
      <c r="J1966" s="26" t="s">
        <v>1099</v>
      </c>
      <c r="K1966" s="27" t="s">
        <v>377</v>
      </c>
      <c r="M1966" s="26">
        <v>1956</v>
      </c>
    </row>
    <row r="1967" spans="1:13" x14ac:dyDescent="0.3">
      <c r="A1967" s="34">
        <v>42537</v>
      </c>
      <c r="B1967" s="26" t="s">
        <v>1351</v>
      </c>
      <c r="C1967" s="28" t="s">
        <v>12</v>
      </c>
      <c r="D1967" s="36" t="s">
        <v>20</v>
      </c>
      <c r="F1967" s="41">
        <v>2000</v>
      </c>
      <c r="G1967" s="19">
        <f t="shared" si="30"/>
        <v>-4765582</v>
      </c>
      <c r="H1967" s="17" t="s">
        <v>3054</v>
      </c>
      <c r="I1967" s="26" t="s">
        <v>531</v>
      </c>
      <c r="J1967" s="26" t="s">
        <v>1099</v>
      </c>
      <c r="K1967" s="27" t="s">
        <v>377</v>
      </c>
      <c r="M1967" s="26">
        <v>1957</v>
      </c>
    </row>
    <row r="1968" spans="1:13" x14ac:dyDescent="0.3">
      <c r="A1968" s="34">
        <v>42537</v>
      </c>
      <c r="B1968" s="26" t="s">
        <v>1298</v>
      </c>
      <c r="C1968" s="28" t="s">
        <v>12</v>
      </c>
      <c r="D1968" s="36" t="s">
        <v>20</v>
      </c>
      <c r="F1968" s="41">
        <v>1500</v>
      </c>
      <c r="G1968" s="19">
        <f t="shared" si="30"/>
        <v>-4767082</v>
      </c>
      <c r="H1968" s="17" t="s">
        <v>3054</v>
      </c>
      <c r="I1968" s="26" t="s">
        <v>531</v>
      </c>
      <c r="J1968" s="26" t="s">
        <v>1099</v>
      </c>
      <c r="K1968" s="27" t="s">
        <v>377</v>
      </c>
      <c r="M1968" s="26">
        <v>1958</v>
      </c>
    </row>
    <row r="1969" spans="1:13" x14ac:dyDescent="0.3">
      <c r="A1969" s="34">
        <v>42537</v>
      </c>
      <c r="B1969" s="26" t="s">
        <v>1279</v>
      </c>
      <c r="C1969" s="28" t="s">
        <v>12</v>
      </c>
      <c r="D1969" s="36" t="s">
        <v>20</v>
      </c>
      <c r="F1969" s="41">
        <v>1000</v>
      </c>
      <c r="G1969" s="19">
        <f t="shared" si="30"/>
        <v>-4768082</v>
      </c>
      <c r="H1969" s="27" t="s">
        <v>3055</v>
      </c>
      <c r="I1969" s="26" t="s">
        <v>531</v>
      </c>
      <c r="J1969" s="26" t="s">
        <v>1099</v>
      </c>
      <c r="K1969" s="27" t="s">
        <v>377</v>
      </c>
      <c r="M1969" s="31">
        <v>1959</v>
      </c>
    </row>
    <row r="1970" spans="1:13" ht="17.25" customHeight="1" x14ac:dyDescent="0.3">
      <c r="A1970" s="34">
        <v>42537</v>
      </c>
      <c r="B1970" s="26" t="s">
        <v>1352</v>
      </c>
      <c r="C1970" s="36" t="s">
        <v>1153</v>
      </c>
      <c r="D1970" s="36" t="s">
        <v>20</v>
      </c>
      <c r="F1970" s="41">
        <v>7000</v>
      </c>
      <c r="G1970" s="19">
        <f t="shared" si="30"/>
        <v>-4775082</v>
      </c>
      <c r="H1970" s="27" t="s">
        <v>3055</v>
      </c>
      <c r="I1970" s="26" t="s">
        <v>531</v>
      </c>
      <c r="J1970" s="26" t="s">
        <v>1099</v>
      </c>
      <c r="K1970" s="27" t="s">
        <v>377</v>
      </c>
      <c r="M1970" s="31">
        <v>1960</v>
      </c>
    </row>
    <row r="1971" spans="1:13" ht="17.25" customHeight="1" x14ac:dyDescent="0.3">
      <c r="A1971" s="34">
        <v>42537</v>
      </c>
      <c r="B1971" s="26" t="s">
        <v>1353</v>
      </c>
      <c r="C1971" s="28" t="s">
        <v>12</v>
      </c>
      <c r="D1971" s="36" t="s">
        <v>20</v>
      </c>
      <c r="F1971" s="41">
        <v>2000</v>
      </c>
      <c r="G1971" s="19">
        <f t="shared" si="30"/>
        <v>-4777082</v>
      </c>
      <c r="H1971" s="27" t="s">
        <v>3055</v>
      </c>
      <c r="I1971" s="26" t="s">
        <v>531</v>
      </c>
      <c r="J1971" s="26" t="s">
        <v>1099</v>
      </c>
      <c r="K1971" s="27" t="s">
        <v>377</v>
      </c>
      <c r="M1971" s="26">
        <v>1961</v>
      </c>
    </row>
    <row r="1972" spans="1:13" ht="17.25" customHeight="1" x14ac:dyDescent="0.25">
      <c r="A1972" s="34">
        <v>42537</v>
      </c>
      <c r="B1972" s="27" t="s">
        <v>1354</v>
      </c>
      <c r="C1972" s="27" t="s">
        <v>1355</v>
      </c>
      <c r="D1972" s="36" t="s">
        <v>20</v>
      </c>
      <c r="F1972" s="41">
        <v>5000</v>
      </c>
      <c r="G1972" s="19">
        <f t="shared" si="30"/>
        <v>-4782082</v>
      </c>
      <c r="H1972" s="27" t="s">
        <v>3055</v>
      </c>
      <c r="I1972" s="26" t="s">
        <v>787</v>
      </c>
      <c r="J1972" s="26" t="s">
        <v>1099</v>
      </c>
      <c r="K1972" s="27" t="s">
        <v>377</v>
      </c>
      <c r="M1972" s="26">
        <v>1962</v>
      </c>
    </row>
    <row r="1973" spans="1:13" ht="17.25" customHeight="1" x14ac:dyDescent="0.3">
      <c r="A1973" s="34">
        <v>42537</v>
      </c>
      <c r="B1973" s="26" t="s">
        <v>1304</v>
      </c>
      <c r="C1973" s="28" t="s">
        <v>12</v>
      </c>
      <c r="D1973" s="36" t="s">
        <v>20</v>
      </c>
      <c r="F1973" s="41">
        <v>1000</v>
      </c>
      <c r="G1973" s="19">
        <f t="shared" si="30"/>
        <v>-4783082</v>
      </c>
      <c r="H1973" s="27" t="s">
        <v>3055</v>
      </c>
      <c r="I1973" s="26" t="s">
        <v>531</v>
      </c>
      <c r="J1973" s="26" t="s">
        <v>1099</v>
      </c>
      <c r="K1973" s="27" t="s">
        <v>377</v>
      </c>
      <c r="M1973" s="26">
        <v>1963</v>
      </c>
    </row>
    <row r="1974" spans="1:13" ht="17.25" customHeight="1" x14ac:dyDescent="0.3">
      <c r="A1974" s="34">
        <v>42537</v>
      </c>
      <c r="B1974" s="26" t="s">
        <v>584</v>
      </c>
      <c r="C1974" s="28" t="s">
        <v>12</v>
      </c>
      <c r="D1974" s="36" t="s">
        <v>20</v>
      </c>
      <c r="E1974" s="43"/>
      <c r="F1974" s="42">
        <v>1000</v>
      </c>
      <c r="G1974" s="19">
        <f t="shared" si="30"/>
        <v>-4784082</v>
      </c>
      <c r="H1974" s="26" t="s">
        <v>933</v>
      </c>
      <c r="I1974" s="26" t="s">
        <v>531</v>
      </c>
      <c r="J1974" s="26" t="s">
        <v>1099</v>
      </c>
      <c r="K1974" s="27" t="s">
        <v>377</v>
      </c>
      <c r="M1974" s="26">
        <v>1964</v>
      </c>
    </row>
    <row r="1975" spans="1:13" ht="17.25" customHeight="1" x14ac:dyDescent="0.3">
      <c r="A1975" s="34">
        <v>42537</v>
      </c>
      <c r="B1975" s="26" t="s">
        <v>1356</v>
      </c>
      <c r="C1975" s="26" t="s">
        <v>22</v>
      </c>
      <c r="D1975" s="36" t="s">
        <v>20</v>
      </c>
      <c r="F1975" s="42">
        <v>1000</v>
      </c>
      <c r="G1975" s="19">
        <f t="shared" si="30"/>
        <v>-4785082</v>
      </c>
      <c r="H1975" s="26" t="s">
        <v>933</v>
      </c>
      <c r="I1975" s="26" t="s">
        <v>531</v>
      </c>
      <c r="J1975" s="26" t="s">
        <v>1099</v>
      </c>
      <c r="K1975" s="27" t="s">
        <v>377</v>
      </c>
      <c r="M1975" s="26">
        <v>1965</v>
      </c>
    </row>
    <row r="1976" spans="1:13" x14ac:dyDescent="0.3">
      <c r="A1976" s="34">
        <v>42537</v>
      </c>
      <c r="B1976" s="26" t="s">
        <v>1357</v>
      </c>
      <c r="C1976" s="31" t="s">
        <v>35</v>
      </c>
      <c r="D1976" s="36" t="s">
        <v>20</v>
      </c>
      <c r="F1976" s="42">
        <v>1500</v>
      </c>
      <c r="G1976" s="19">
        <f t="shared" si="30"/>
        <v>-4786582</v>
      </c>
      <c r="H1976" s="26" t="s">
        <v>933</v>
      </c>
      <c r="I1976" s="26" t="s">
        <v>531</v>
      </c>
      <c r="J1976" s="26" t="s">
        <v>1099</v>
      </c>
      <c r="K1976" s="27" t="s">
        <v>377</v>
      </c>
      <c r="M1976" s="26">
        <v>1966</v>
      </c>
    </row>
    <row r="1977" spans="1:13" x14ac:dyDescent="0.3">
      <c r="A1977" s="34">
        <v>42537</v>
      </c>
      <c r="B1977" s="26" t="s">
        <v>967</v>
      </c>
      <c r="C1977" s="28" t="s">
        <v>12</v>
      </c>
      <c r="D1977" s="36" t="s">
        <v>20</v>
      </c>
      <c r="F1977" s="42">
        <v>1000</v>
      </c>
      <c r="G1977" s="19">
        <f t="shared" si="30"/>
        <v>-4787582</v>
      </c>
      <c r="H1977" s="26" t="s">
        <v>933</v>
      </c>
      <c r="I1977" s="26" t="s">
        <v>531</v>
      </c>
      <c r="J1977" s="26" t="s">
        <v>1099</v>
      </c>
      <c r="K1977" s="27" t="s">
        <v>377</v>
      </c>
      <c r="M1977" s="31">
        <v>1967</v>
      </c>
    </row>
    <row r="1978" spans="1:13" x14ac:dyDescent="0.3">
      <c r="A1978" s="34">
        <v>42537</v>
      </c>
      <c r="B1978" s="26" t="s">
        <v>1057</v>
      </c>
      <c r="C1978" s="28" t="s">
        <v>12</v>
      </c>
      <c r="D1978" s="31" t="s">
        <v>18</v>
      </c>
      <c r="F1978" s="41">
        <v>300</v>
      </c>
      <c r="G1978" s="19">
        <f t="shared" si="30"/>
        <v>-4787882</v>
      </c>
      <c r="H1978" s="26" t="s">
        <v>903</v>
      </c>
      <c r="I1978" s="26" t="s">
        <v>531</v>
      </c>
      <c r="J1978" s="36" t="s">
        <v>1823</v>
      </c>
      <c r="K1978" s="26" t="s">
        <v>377</v>
      </c>
      <c r="M1978" s="31">
        <v>1968</v>
      </c>
    </row>
    <row r="1979" spans="1:13" x14ac:dyDescent="0.3">
      <c r="A1979" s="34">
        <v>42537</v>
      </c>
      <c r="B1979" s="26" t="s">
        <v>1034</v>
      </c>
      <c r="C1979" s="28" t="s">
        <v>12</v>
      </c>
      <c r="D1979" s="31" t="s">
        <v>18</v>
      </c>
      <c r="F1979" s="41">
        <v>300</v>
      </c>
      <c r="G1979" s="19">
        <f t="shared" si="30"/>
        <v>-4788182</v>
      </c>
      <c r="H1979" s="26" t="s">
        <v>903</v>
      </c>
      <c r="I1979" s="26" t="s">
        <v>531</v>
      </c>
      <c r="J1979" s="36" t="s">
        <v>1823</v>
      </c>
      <c r="K1979" s="26" t="s">
        <v>377</v>
      </c>
      <c r="M1979" s="26">
        <v>1969</v>
      </c>
    </row>
    <row r="1980" spans="1:13" ht="13.9" x14ac:dyDescent="0.25">
      <c r="A1980" s="34">
        <v>42537</v>
      </c>
      <c r="B1980" s="35" t="s">
        <v>1358</v>
      </c>
      <c r="C1980" s="28" t="s">
        <v>12</v>
      </c>
      <c r="D1980" s="36" t="s">
        <v>20</v>
      </c>
      <c r="F1980" s="41">
        <v>5000</v>
      </c>
      <c r="G1980" s="19">
        <f t="shared" si="30"/>
        <v>-4793182</v>
      </c>
      <c r="H1980" s="33" t="s">
        <v>21</v>
      </c>
      <c r="I1980" s="26" t="s">
        <v>1111</v>
      </c>
      <c r="J1980" s="26" t="s">
        <v>1099</v>
      </c>
      <c r="K1980" s="27" t="s">
        <v>377</v>
      </c>
      <c r="M1980" s="26">
        <v>1970</v>
      </c>
    </row>
    <row r="1981" spans="1:13" ht="13.9" x14ac:dyDescent="0.25">
      <c r="A1981" s="34">
        <v>42537</v>
      </c>
      <c r="B1981" s="35" t="s">
        <v>1108</v>
      </c>
      <c r="C1981" s="35" t="s">
        <v>22</v>
      </c>
      <c r="D1981" s="36" t="s">
        <v>20</v>
      </c>
      <c r="F1981" s="41">
        <v>2000</v>
      </c>
      <c r="G1981" s="19">
        <f t="shared" si="30"/>
        <v>-4795182</v>
      </c>
      <c r="H1981" s="33" t="s">
        <v>21</v>
      </c>
      <c r="I1981" s="26" t="s">
        <v>1109</v>
      </c>
      <c r="J1981" s="26" t="s">
        <v>1099</v>
      </c>
      <c r="K1981" s="27" t="s">
        <v>377</v>
      </c>
      <c r="M1981" s="26">
        <v>1971</v>
      </c>
    </row>
    <row r="1982" spans="1:13" x14ac:dyDescent="0.3">
      <c r="A1982" s="34">
        <v>42537</v>
      </c>
      <c r="B1982" s="26" t="s">
        <v>1359</v>
      </c>
      <c r="C1982" s="28" t="s">
        <v>12</v>
      </c>
      <c r="D1982" s="31" t="s">
        <v>18</v>
      </c>
      <c r="F1982" s="41">
        <v>6000</v>
      </c>
      <c r="G1982" s="19">
        <f t="shared" si="30"/>
        <v>-4801182</v>
      </c>
      <c r="H1982" s="31" t="s">
        <v>23</v>
      </c>
      <c r="I1982" s="26" t="s">
        <v>1121</v>
      </c>
      <c r="J1982" s="36" t="s">
        <v>1823</v>
      </c>
      <c r="K1982" s="26" t="s">
        <v>377</v>
      </c>
      <c r="M1982" s="26">
        <v>1972</v>
      </c>
    </row>
    <row r="1983" spans="1:13" x14ac:dyDescent="0.3">
      <c r="A1983" s="34">
        <v>42537</v>
      </c>
      <c r="B1983" s="26" t="s">
        <v>28</v>
      </c>
      <c r="C1983" s="31" t="s">
        <v>17</v>
      </c>
      <c r="D1983" s="31" t="s">
        <v>18</v>
      </c>
      <c r="F1983" s="41">
        <v>5000</v>
      </c>
      <c r="G1983" s="19">
        <f t="shared" si="30"/>
        <v>-4806182</v>
      </c>
      <c r="H1983" s="31" t="s">
        <v>23</v>
      </c>
      <c r="I1983" s="26" t="s">
        <v>1263</v>
      </c>
      <c r="J1983" s="36" t="s">
        <v>1823</v>
      </c>
      <c r="K1983" s="26" t="s">
        <v>377</v>
      </c>
      <c r="M1983" s="26">
        <v>1973</v>
      </c>
    </row>
    <row r="1984" spans="1:13" x14ac:dyDescent="0.3">
      <c r="A1984" s="34">
        <v>42537</v>
      </c>
      <c r="B1984" s="26" t="s">
        <v>39</v>
      </c>
      <c r="C1984" s="31" t="s">
        <v>17</v>
      </c>
      <c r="D1984" s="31" t="s">
        <v>18</v>
      </c>
      <c r="F1984" s="41">
        <v>15000</v>
      </c>
      <c r="G1984" s="19">
        <f t="shared" si="30"/>
        <v>-4821182</v>
      </c>
      <c r="H1984" s="31" t="s">
        <v>23</v>
      </c>
      <c r="I1984" s="26" t="s">
        <v>1345</v>
      </c>
      <c r="J1984" s="36" t="s">
        <v>1823</v>
      </c>
      <c r="K1984" s="26" t="s">
        <v>377</v>
      </c>
      <c r="M1984" s="26">
        <v>1974</v>
      </c>
    </row>
    <row r="1985" spans="1:13" x14ac:dyDescent="0.3">
      <c r="A1985" s="34">
        <v>42537</v>
      </c>
      <c r="B1985" s="26" t="s">
        <v>647</v>
      </c>
      <c r="C1985" s="26" t="s">
        <v>22</v>
      </c>
      <c r="D1985" s="31" t="s">
        <v>18</v>
      </c>
      <c r="F1985" s="41">
        <v>1000</v>
      </c>
      <c r="G1985" s="19">
        <f t="shared" si="30"/>
        <v>-4822182</v>
      </c>
      <c r="H1985" s="31" t="s">
        <v>23</v>
      </c>
      <c r="I1985" s="26" t="s">
        <v>1122</v>
      </c>
      <c r="J1985" s="36" t="s">
        <v>1823</v>
      </c>
      <c r="K1985" s="26" t="s">
        <v>377</v>
      </c>
      <c r="M1985" s="31">
        <v>1975</v>
      </c>
    </row>
    <row r="1986" spans="1:13" x14ac:dyDescent="0.3">
      <c r="A1986" s="34">
        <v>42538</v>
      </c>
      <c r="B1986" s="26" t="s">
        <v>1514</v>
      </c>
      <c r="C1986" s="28" t="s">
        <v>16</v>
      </c>
      <c r="D1986" s="28" t="s">
        <v>10</v>
      </c>
      <c r="F1986" s="41">
        <v>8000</v>
      </c>
      <c r="G1986" s="19">
        <f t="shared" si="30"/>
        <v>-4830182</v>
      </c>
      <c r="H1986" s="26" t="s">
        <v>14</v>
      </c>
      <c r="I1986" s="26" t="s">
        <v>1252</v>
      </c>
      <c r="J1986" s="26" t="s">
        <v>1099</v>
      </c>
      <c r="K1986" s="37" t="s">
        <v>377</v>
      </c>
      <c r="M1986" s="31">
        <v>1976</v>
      </c>
    </row>
    <row r="1987" spans="1:13" ht="13.9" x14ac:dyDescent="0.25">
      <c r="A1987" s="34">
        <v>42538</v>
      </c>
      <c r="B1987" s="34" t="s">
        <v>587</v>
      </c>
      <c r="C1987" s="28" t="s">
        <v>12</v>
      </c>
      <c r="D1987" s="36" t="s">
        <v>13</v>
      </c>
      <c r="F1987" s="41">
        <v>2500</v>
      </c>
      <c r="G1987" s="19">
        <f t="shared" si="30"/>
        <v>-4832682</v>
      </c>
      <c r="H1987" s="36" t="s">
        <v>26</v>
      </c>
      <c r="I1987" s="26" t="s">
        <v>1112</v>
      </c>
      <c r="J1987" s="26" t="s">
        <v>1099</v>
      </c>
      <c r="K1987" s="37" t="s">
        <v>377</v>
      </c>
      <c r="M1987" s="26">
        <v>1977</v>
      </c>
    </row>
    <row r="1988" spans="1:13" x14ac:dyDescent="0.3">
      <c r="A1988" s="34">
        <v>42538</v>
      </c>
      <c r="B1988" s="26" t="s">
        <v>1360</v>
      </c>
      <c r="C1988" s="27" t="s">
        <v>34</v>
      </c>
      <c r="D1988" s="36" t="s">
        <v>20</v>
      </c>
      <c r="F1988" s="41">
        <v>25000</v>
      </c>
      <c r="G1988" s="19">
        <f t="shared" si="30"/>
        <v>-4857682</v>
      </c>
      <c r="H1988" s="26" t="s">
        <v>14</v>
      </c>
      <c r="I1988" s="26">
        <v>49</v>
      </c>
      <c r="J1988" s="26" t="s">
        <v>1099</v>
      </c>
      <c r="K1988" s="27" t="s">
        <v>377</v>
      </c>
      <c r="M1988" s="26">
        <v>1978</v>
      </c>
    </row>
    <row r="1989" spans="1:13" x14ac:dyDescent="0.3">
      <c r="A1989" s="34">
        <v>42538</v>
      </c>
      <c r="B1989" s="26" t="s">
        <v>1361</v>
      </c>
      <c r="C1989" s="27" t="s">
        <v>34</v>
      </c>
      <c r="D1989" s="36" t="s">
        <v>20</v>
      </c>
      <c r="F1989" s="41">
        <v>25000</v>
      </c>
      <c r="G1989" s="19">
        <f t="shared" si="30"/>
        <v>-4882682</v>
      </c>
      <c r="H1989" s="26" t="s">
        <v>14</v>
      </c>
      <c r="I1989" s="26">
        <v>49</v>
      </c>
      <c r="J1989" s="26" t="s">
        <v>1099</v>
      </c>
      <c r="K1989" s="27" t="s">
        <v>377</v>
      </c>
      <c r="M1989" s="26">
        <v>1979</v>
      </c>
    </row>
    <row r="1990" spans="1:13" x14ac:dyDescent="0.3">
      <c r="A1990" s="34">
        <v>42538</v>
      </c>
      <c r="B1990" s="26" t="s">
        <v>2583</v>
      </c>
      <c r="C1990" s="27" t="s">
        <v>34</v>
      </c>
      <c r="D1990" s="36" t="s">
        <v>20</v>
      </c>
      <c r="F1990" s="41">
        <v>50000</v>
      </c>
      <c r="G1990" s="19">
        <f t="shared" si="30"/>
        <v>-4932682</v>
      </c>
      <c r="H1990" s="26" t="s">
        <v>14</v>
      </c>
      <c r="I1990" s="26">
        <v>50</v>
      </c>
      <c r="J1990" s="26" t="s">
        <v>1099</v>
      </c>
      <c r="K1990" s="27" t="s">
        <v>377</v>
      </c>
      <c r="M1990" s="26">
        <v>1980</v>
      </c>
    </row>
    <row r="1991" spans="1:13" x14ac:dyDescent="0.3">
      <c r="A1991" s="34">
        <v>42538</v>
      </c>
      <c r="B1991" s="26" t="s">
        <v>1362</v>
      </c>
      <c r="C1991" s="31" t="s">
        <v>24</v>
      </c>
      <c r="D1991" s="31" t="s">
        <v>10</v>
      </c>
      <c r="F1991" s="41">
        <v>6000</v>
      </c>
      <c r="G1991" s="19">
        <f t="shared" si="30"/>
        <v>-4938682</v>
      </c>
      <c r="H1991" s="26" t="s">
        <v>14</v>
      </c>
      <c r="J1991" s="26" t="s">
        <v>1099</v>
      </c>
      <c r="K1991" s="37" t="s">
        <v>377</v>
      </c>
      <c r="M1991" s="26">
        <v>1981</v>
      </c>
    </row>
    <row r="1992" spans="1:13" x14ac:dyDescent="0.3">
      <c r="A1992" s="34">
        <v>42538</v>
      </c>
      <c r="B1992" s="26" t="s">
        <v>1514</v>
      </c>
      <c r="C1992" s="28" t="s">
        <v>16</v>
      </c>
      <c r="D1992" s="28" t="s">
        <v>10</v>
      </c>
      <c r="F1992" s="41">
        <v>8000</v>
      </c>
      <c r="G1992" s="19">
        <f t="shared" si="30"/>
        <v>-4946682</v>
      </c>
      <c r="H1992" s="26" t="s">
        <v>14</v>
      </c>
      <c r="I1992" s="26" t="s">
        <v>1252</v>
      </c>
      <c r="J1992" s="26" t="s">
        <v>1099</v>
      </c>
      <c r="K1992" s="37" t="s">
        <v>377</v>
      </c>
      <c r="L1992" s="31"/>
      <c r="M1992" s="26">
        <v>1982</v>
      </c>
    </row>
    <row r="1993" spans="1:13" x14ac:dyDescent="0.3">
      <c r="A1993" s="34">
        <v>42538</v>
      </c>
      <c r="B1993" s="26" t="s">
        <v>811</v>
      </c>
      <c r="C1993" s="26" t="s">
        <v>22</v>
      </c>
      <c r="D1993" s="31" t="s">
        <v>18</v>
      </c>
      <c r="F1993" s="41">
        <v>1000</v>
      </c>
      <c r="G1993" s="19">
        <f t="shared" si="30"/>
        <v>-4947682</v>
      </c>
      <c r="H1993" s="31" t="s">
        <v>795</v>
      </c>
      <c r="I1993" s="26" t="s">
        <v>1101</v>
      </c>
      <c r="J1993" s="26" t="s">
        <v>1099</v>
      </c>
      <c r="K1993" s="37" t="s">
        <v>377</v>
      </c>
      <c r="M1993" s="31">
        <v>1983</v>
      </c>
    </row>
    <row r="1994" spans="1:13" x14ac:dyDescent="0.3">
      <c r="A1994" s="34">
        <v>42538</v>
      </c>
      <c r="B1994" s="26" t="s">
        <v>1363</v>
      </c>
      <c r="C1994" s="28" t="s">
        <v>12</v>
      </c>
      <c r="D1994" s="31" t="s">
        <v>18</v>
      </c>
      <c r="F1994" s="41">
        <v>1000</v>
      </c>
      <c r="G1994" s="19">
        <f t="shared" si="30"/>
        <v>-4948682</v>
      </c>
      <c r="H1994" s="31" t="s">
        <v>795</v>
      </c>
      <c r="I1994" s="26" t="s">
        <v>1123</v>
      </c>
      <c r="J1994" s="26" t="s">
        <v>1099</v>
      </c>
      <c r="K1994" s="37" t="s">
        <v>377</v>
      </c>
      <c r="M1994" s="31">
        <v>1984</v>
      </c>
    </row>
    <row r="1995" spans="1:13" x14ac:dyDescent="0.3">
      <c r="A1995" s="34">
        <v>42538</v>
      </c>
      <c r="B1995" s="26" t="s">
        <v>1364</v>
      </c>
      <c r="C1995" s="28" t="s">
        <v>12</v>
      </c>
      <c r="D1995" s="31" t="s">
        <v>18</v>
      </c>
      <c r="F1995" s="41">
        <v>1000</v>
      </c>
      <c r="G1995" s="19">
        <f t="shared" si="30"/>
        <v>-4949682</v>
      </c>
      <c r="H1995" s="31" t="s">
        <v>795</v>
      </c>
      <c r="I1995" s="26" t="s">
        <v>1123</v>
      </c>
      <c r="J1995" s="26" t="s">
        <v>1099</v>
      </c>
      <c r="K1995" s="37" t="s">
        <v>377</v>
      </c>
      <c r="M1995" s="26">
        <v>1985</v>
      </c>
    </row>
    <row r="1996" spans="1:13" x14ac:dyDescent="0.3">
      <c r="A1996" s="34">
        <v>42538</v>
      </c>
      <c r="B1996" s="26" t="s">
        <v>1365</v>
      </c>
      <c r="C1996" s="28" t="s">
        <v>12</v>
      </c>
      <c r="D1996" s="31" t="s">
        <v>18</v>
      </c>
      <c r="F1996" s="41">
        <v>1000</v>
      </c>
      <c r="G1996" s="19">
        <f t="shared" si="30"/>
        <v>-4950682</v>
      </c>
      <c r="H1996" s="31" t="s">
        <v>795</v>
      </c>
      <c r="I1996" s="26" t="s">
        <v>1123</v>
      </c>
      <c r="J1996" s="26" t="s">
        <v>1099</v>
      </c>
      <c r="K1996" s="37" t="s">
        <v>377</v>
      </c>
      <c r="M1996" s="26">
        <v>1986</v>
      </c>
    </row>
    <row r="1997" spans="1:13" x14ac:dyDescent="0.3">
      <c r="A1997" s="34">
        <v>42538</v>
      </c>
      <c r="B1997" s="26" t="s">
        <v>1294</v>
      </c>
      <c r="C1997" s="28" t="s">
        <v>12</v>
      </c>
      <c r="D1997" s="36" t="s">
        <v>20</v>
      </c>
      <c r="F1997" s="41">
        <v>1000</v>
      </c>
      <c r="G1997" s="19">
        <f t="shared" ref="G1997:G2060" si="31">+G1996+E1997-F1997</f>
        <v>-4951682</v>
      </c>
      <c r="H1997" s="17" t="s">
        <v>3054</v>
      </c>
      <c r="I1997" s="26" t="s">
        <v>531</v>
      </c>
      <c r="J1997" s="26" t="s">
        <v>1099</v>
      </c>
      <c r="K1997" s="27" t="s">
        <v>377</v>
      </c>
      <c r="M1997" s="26">
        <v>1987</v>
      </c>
    </row>
    <row r="1998" spans="1:13" s="31" customFormat="1" x14ac:dyDescent="0.3">
      <c r="A1998" s="34">
        <v>42538</v>
      </c>
      <c r="B1998" s="26" t="s">
        <v>1366</v>
      </c>
      <c r="C1998" s="28" t="s">
        <v>12</v>
      </c>
      <c r="D1998" s="36" t="s">
        <v>20</v>
      </c>
      <c r="E1998" s="41"/>
      <c r="F1998" s="41">
        <v>1000</v>
      </c>
      <c r="G1998" s="19">
        <f t="shared" si="31"/>
        <v>-4952682</v>
      </c>
      <c r="H1998" s="17" t="s">
        <v>3054</v>
      </c>
      <c r="I1998" s="26" t="s">
        <v>531</v>
      </c>
      <c r="J1998" s="26" t="s">
        <v>1099</v>
      </c>
      <c r="K1998" s="27" t="s">
        <v>377</v>
      </c>
      <c r="L1998" s="26"/>
      <c r="M1998" s="26">
        <v>1988</v>
      </c>
    </row>
    <row r="1999" spans="1:13" x14ac:dyDescent="0.3">
      <c r="A1999" s="34">
        <v>42538</v>
      </c>
      <c r="B1999" s="26" t="s">
        <v>1367</v>
      </c>
      <c r="C1999" s="28" t="s">
        <v>12</v>
      </c>
      <c r="D1999" s="36" t="s">
        <v>20</v>
      </c>
      <c r="F1999" s="41">
        <v>1000</v>
      </c>
      <c r="G1999" s="19">
        <f t="shared" si="31"/>
        <v>-4953682</v>
      </c>
      <c r="H1999" s="17" t="s">
        <v>3054</v>
      </c>
      <c r="I1999" s="26" t="s">
        <v>531</v>
      </c>
      <c r="J1999" s="26" t="s">
        <v>1099</v>
      </c>
      <c r="K1999" s="27" t="s">
        <v>377</v>
      </c>
      <c r="M1999" s="26">
        <v>1989</v>
      </c>
    </row>
    <row r="2000" spans="1:13" x14ac:dyDescent="0.3">
      <c r="A2000" s="34">
        <v>42538</v>
      </c>
      <c r="B2000" s="26" t="s">
        <v>329</v>
      </c>
      <c r="C2000" s="31" t="s">
        <v>35</v>
      </c>
      <c r="D2000" s="36" t="s">
        <v>20</v>
      </c>
      <c r="F2000" s="41">
        <v>1000</v>
      </c>
      <c r="G2000" s="19">
        <f t="shared" si="31"/>
        <v>-4954682</v>
      </c>
      <c r="H2000" s="17" t="s">
        <v>3054</v>
      </c>
      <c r="I2000" s="26" t="s">
        <v>531</v>
      </c>
      <c r="J2000" s="26" t="s">
        <v>1099</v>
      </c>
      <c r="K2000" s="27" t="s">
        <v>377</v>
      </c>
      <c r="M2000" s="26">
        <v>1990</v>
      </c>
    </row>
    <row r="2001" spans="1:13" ht="13.9" x14ac:dyDescent="0.25">
      <c r="A2001" s="34">
        <v>42538</v>
      </c>
      <c r="B2001" s="26" t="s">
        <v>317</v>
      </c>
      <c r="C2001" s="31" t="s">
        <v>27</v>
      </c>
      <c r="D2001" s="36" t="s">
        <v>20</v>
      </c>
      <c r="F2001" s="41">
        <v>2000</v>
      </c>
      <c r="G2001" s="19">
        <f t="shared" si="31"/>
        <v>-4956682</v>
      </c>
      <c r="H2001" s="17" t="s">
        <v>3054</v>
      </c>
      <c r="I2001" s="26" t="s">
        <v>787</v>
      </c>
      <c r="J2001" s="26" t="s">
        <v>1099</v>
      </c>
      <c r="K2001" s="27" t="s">
        <v>377</v>
      </c>
      <c r="M2001" s="31">
        <v>1991</v>
      </c>
    </row>
    <row r="2002" spans="1:13" x14ac:dyDescent="0.3">
      <c r="A2002" s="34">
        <v>42538</v>
      </c>
      <c r="B2002" s="26" t="s">
        <v>1368</v>
      </c>
      <c r="C2002" s="28" t="s">
        <v>12</v>
      </c>
      <c r="D2002" s="36" t="s">
        <v>20</v>
      </c>
      <c r="F2002" s="41">
        <v>1500</v>
      </c>
      <c r="G2002" s="19">
        <f t="shared" si="31"/>
        <v>-4958182</v>
      </c>
      <c r="H2002" s="17" t="s">
        <v>3054</v>
      </c>
      <c r="I2002" s="26" t="s">
        <v>531</v>
      </c>
      <c r="J2002" s="26" t="s">
        <v>1099</v>
      </c>
      <c r="K2002" s="27" t="s">
        <v>377</v>
      </c>
      <c r="M2002" s="31">
        <v>1992</v>
      </c>
    </row>
    <row r="2003" spans="1:13" ht="17.25" customHeight="1" x14ac:dyDescent="0.3">
      <c r="A2003" s="34">
        <v>42538</v>
      </c>
      <c r="B2003" s="26" t="s">
        <v>1298</v>
      </c>
      <c r="C2003" s="28" t="s">
        <v>12</v>
      </c>
      <c r="D2003" s="36" t="s">
        <v>20</v>
      </c>
      <c r="F2003" s="41">
        <v>1500</v>
      </c>
      <c r="G2003" s="19">
        <f t="shared" si="31"/>
        <v>-4959682</v>
      </c>
      <c r="H2003" s="17" t="s">
        <v>3054</v>
      </c>
      <c r="I2003" s="26" t="s">
        <v>531</v>
      </c>
      <c r="J2003" s="26" t="s">
        <v>1099</v>
      </c>
      <c r="K2003" s="27" t="s">
        <v>377</v>
      </c>
      <c r="M2003" s="26">
        <v>1993</v>
      </c>
    </row>
    <row r="2004" spans="1:13" ht="17.25" customHeight="1" x14ac:dyDescent="0.25">
      <c r="A2004" s="34">
        <v>42538</v>
      </c>
      <c r="B2004" s="26" t="s">
        <v>1179</v>
      </c>
      <c r="C2004" s="27" t="s">
        <v>1355</v>
      </c>
      <c r="D2004" s="36" t="s">
        <v>20</v>
      </c>
      <c r="F2004" s="41">
        <v>3000</v>
      </c>
      <c r="G2004" s="19">
        <f t="shared" si="31"/>
        <v>-4962682</v>
      </c>
      <c r="H2004" s="27" t="s">
        <v>3055</v>
      </c>
      <c r="I2004" s="26" t="s">
        <v>787</v>
      </c>
      <c r="J2004" s="26" t="s">
        <v>1099</v>
      </c>
      <c r="K2004" s="27" t="s">
        <v>377</v>
      </c>
      <c r="M2004" s="26">
        <v>1994</v>
      </c>
    </row>
    <row r="2005" spans="1:13" ht="17.25" customHeight="1" x14ac:dyDescent="0.3">
      <c r="A2005" s="34">
        <v>42538</v>
      </c>
      <c r="B2005" s="26" t="s">
        <v>1369</v>
      </c>
      <c r="C2005" s="28" t="s">
        <v>12</v>
      </c>
      <c r="D2005" s="36" t="s">
        <v>20</v>
      </c>
      <c r="F2005" s="41">
        <v>1000</v>
      </c>
      <c r="G2005" s="19">
        <f t="shared" si="31"/>
        <v>-4963682</v>
      </c>
      <c r="H2005" s="27" t="s">
        <v>3055</v>
      </c>
      <c r="I2005" s="26" t="s">
        <v>531</v>
      </c>
      <c r="J2005" s="26" t="s">
        <v>1099</v>
      </c>
      <c r="K2005" s="27" t="s">
        <v>377</v>
      </c>
      <c r="M2005" s="26">
        <v>1995</v>
      </c>
    </row>
    <row r="2006" spans="1:13" ht="17.25" customHeight="1" x14ac:dyDescent="0.3">
      <c r="A2006" s="34">
        <v>42538</v>
      </c>
      <c r="B2006" s="26" t="s">
        <v>1370</v>
      </c>
      <c r="C2006" s="36" t="s">
        <v>1153</v>
      </c>
      <c r="D2006" s="36" t="s">
        <v>20</v>
      </c>
      <c r="F2006" s="41">
        <v>6000</v>
      </c>
      <c r="G2006" s="19">
        <f t="shared" si="31"/>
        <v>-4969682</v>
      </c>
      <c r="H2006" s="27" t="s">
        <v>3055</v>
      </c>
      <c r="I2006" s="26" t="s">
        <v>531</v>
      </c>
      <c r="J2006" s="26" t="s">
        <v>1099</v>
      </c>
      <c r="K2006" s="27" t="s">
        <v>377</v>
      </c>
      <c r="M2006" s="26">
        <v>1996</v>
      </c>
    </row>
    <row r="2007" spans="1:13" ht="17.25" customHeight="1" x14ac:dyDescent="0.3">
      <c r="A2007" s="34">
        <v>42538</v>
      </c>
      <c r="B2007" s="26" t="s">
        <v>1371</v>
      </c>
      <c r="C2007" s="28" t="s">
        <v>12</v>
      </c>
      <c r="D2007" s="36" t="s">
        <v>20</v>
      </c>
      <c r="F2007" s="41">
        <v>1000</v>
      </c>
      <c r="G2007" s="19">
        <f t="shared" si="31"/>
        <v>-4970682</v>
      </c>
      <c r="H2007" s="27" t="s">
        <v>3055</v>
      </c>
      <c r="I2007" s="26" t="s">
        <v>531</v>
      </c>
      <c r="J2007" s="26" t="s">
        <v>1099</v>
      </c>
      <c r="K2007" s="27" t="s">
        <v>377</v>
      </c>
      <c r="M2007" s="26">
        <v>1997</v>
      </c>
    </row>
    <row r="2008" spans="1:13" ht="17.25" customHeight="1" x14ac:dyDescent="0.3">
      <c r="A2008" s="34">
        <v>42538</v>
      </c>
      <c r="B2008" s="26" t="s">
        <v>1057</v>
      </c>
      <c r="C2008" s="28" t="s">
        <v>12</v>
      </c>
      <c r="D2008" s="31" t="s">
        <v>18</v>
      </c>
      <c r="F2008" s="41">
        <v>300</v>
      </c>
      <c r="G2008" s="19">
        <f t="shared" si="31"/>
        <v>-4970982</v>
      </c>
      <c r="H2008" s="26" t="s">
        <v>903</v>
      </c>
      <c r="I2008" s="26" t="s">
        <v>531</v>
      </c>
      <c r="J2008" s="36" t="s">
        <v>1823</v>
      </c>
      <c r="K2008" s="26" t="s">
        <v>377</v>
      </c>
      <c r="M2008" s="26">
        <v>1998</v>
      </c>
    </row>
    <row r="2009" spans="1:13" ht="17.25" customHeight="1" x14ac:dyDescent="0.3">
      <c r="A2009" s="34">
        <v>42538</v>
      </c>
      <c r="B2009" s="26" t="s">
        <v>1034</v>
      </c>
      <c r="C2009" s="28" t="s">
        <v>12</v>
      </c>
      <c r="D2009" s="31" t="s">
        <v>18</v>
      </c>
      <c r="F2009" s="41">
        <v>300</v>
      </c>
      <c r="G2009" s="19">
        <f t="shared" si="31"/>
        <v>-4971282</v>
      </c>
      <c r="H2009" s="26" t="s">
        <v>903</v>
      </c>
      <c r="I2009" s="26" t="s">
        <v>531</v>
      </c>
      <c r="J2009" s="36" t="s">
        <v>1823</v>
      </c>
      <c r="K2009" s="26" t="s">
        <v>377</v>
      </c>
      <c r="M2009" s="31">
        <v>1999</v>
      </c>
    </row>
    <row r="2010" spans="1:13" ht="13.9" x14ac:dyDescent="0.25">
      <c r="A2010" s="34">
        <v>42538</v>
      </c>
      <c r="B2010" s="35" t="s">
        <v>1358</v>
      </c>
      <c r="C2010" s="28" t="s">
        <v>12</v>
      </c>
      <c r="D2010" s="36" t="s">
        <v>20</v>
      </c>
      <c r="F2010" s="41">
        <v>3000</v>
      </c>
      <c r="G2010" s="19">
        <f t="shared" si="31"/>
        <v>-4974282</v>
      </c>
      <c r="H2010" s="33" t="s">
        <v>21</v>
      </c>
      <c r="I2010" s="26" t="s">
        <v>1111</v>
      </c>
      <c r="J2010" s="26" t="s">
        <v>1099</v>
      </c>
      <c r="K2010" s="27" t="s">
        <v>377</v>
      </c>
      <c r="M2010" s="31">
        <v>2000</v>
      </c>
    </row>
    <row r="2011" spans="1:13" ht="13.9" x14ac:dyDescent="0.25">
      <c r="A2011" s="34">
        <v>42538</v>
      </c>
      <c r="B2011" s="35" t="s">
        <v>1108</v>
      </c>
      <c r="C2011" s="35" t="s">
        <v>22</v>
      </c>
      <c r="D2011" s="36" t="s">
        <v>20</v>
      </c>
      <c r="F2011" s="41">
        <v>2000</v>
      </c>
      <c r="G2011" s="19">
        <f t="shared" si="31"/>
        <v>-4976282</v>
      </c>
      <c r="H2011" s="33" t="s">
        <v>21</v>
      </c>
      <c r="I2011" s="26" t="s">
        <v>1109</v>
      </c>
      <c r="J2011" s="26" t="s">
        <v>1099</v>
      </c>
      <c r="K2011" s="27" t="s">
        <v>377</v>
      </c>
      <c r="M2011" s="26">
        <v>2001</v>
      </c>
    </row>
    <row r="2012" spans="1:13" x14ac:dyDescent="0.3">
      <c r="A2012" s="34">
        <v>42538</v>
      </c>
      <c r="B2012" s="26" t="s">
        <v>94</v>
      </c>
      <c r="C2012" s="28" t="s">
        <v>12</v>
      </c>
      <c r="D2012" s="31" t="s">
        <v>18</v>
      </c>
      <c r="F2012" s="41">
        <v>1000</v>
      </c>
      <c r="G2012" s="19">
        <f t="shared" si="31"/>
        <v>-4977282</v>
      </c>
      <c r="H2012" s="31" t="s">
        <v>23</v>
      </c>
      <c r="I2012" s="26" t="s">
        <v>1121</v>
      </c>
      <c r="J2012" s="36" t="s">
        <v>1823</v>
      </c>
      <c r="K2012" s="26" t="s">
        <v>377</v>
      </c>
      <c r="M2012" s="26">
        <v>2002</v>
      </c>
    </row>
    <row r="2013" spans="1:13" x14ac:dyDescent="0.3">
      <c r="A2013" s="34">
        <v>42538</v>
      </c>
      <c r="B2013" s="26" t="s">
        <v>239</v>
      </c>
      <c r="C2013" s="28" t="s">
        <v>12</v>
      </c>
      <c r="D2013" s="31" t="s">
        <v>18</v>
      </c>
      <c r="F2013" s="41">
        <v>10000</v>
      </c>
      <c r="G2013" s="19">
        <f t="shared" si="31"/>
        <v>-4987282</v>
      </c>
      <c r="H2013" s="31" t="s">
        <v>23</v>
      </c>
      <c r="I2013" s="26" t="s">
        <v>1121</v>
      </c>
      <c r="J2013" s="36" t="s">
        <v>1823</v>
      </c>
      <c r="K2013" s="26" t="s">
        <v>377</v>
      </c>
      <c r="M2013" s="26">
        <v>2003</v>
      </c>
    </row>
    <row r="2014" spans="1:13" x14ac:dyDescent="0.3">
      <c r="A2014" s="34">
        <v>42538</v>
      </c>
      <c r="B2014" s="26" t="s">
        <v>1372</v>
      </c>
      <c r="C2014" s="28" t="s">
        <v>12</v>
      </c>
      <c r="D2014" s="31" t="s">
        <v>18</v>
      </c>
      <c r="F2014" s="41">
        <v>12000</v>
      </c>
      <c r="G2014" s="19">
        <f t="shared" si="31"/>
        <v>-4999282</v>
      </c>
      <c r="H2014" s="31" t="s">
        <v>23</v>
      </c>
      <c r="I2014" s="26" t="s">
        <v>1121</v>
      </c>
      <c r="J2014" s="36" t="s">
        <v>1823</v>
      </c>
      <c r="K2014" s="26" t="s">
        <v>377</v>
      </c>
      <c r="M2014" s="26">
        <v>2004</v>
      </c>
    </row>
    <row r="2015" spans="1:13" x14ac:dyDescent="0.3">
      <c r="A2015" s="34">
        <v>42538</v>
      </c>
      <c r="B2015" s="26" t="s">
        <v>1317</v>
      </c>
      <c r="C2015" s="31" t="s">
        <v>24</v>
      </c>
      <c r="D2015" s="31" t="s">
        <v>10</v>
      </c>
      <c r="F2015" s="41">
        <v>6600</v>
      </c>
      <c r="G2015" s="19">
        <f t="shared" si="31"/>
        <v>-5005882</v>
      </c>
      <c r="H2015" s="31" t="s">
        <v>23</v>
      </c>
      <c r="I2015" s="26" t="s">
        <v>1318</v>
      </c>
      <c r="J2015" s="36" t="s">
        <v>1823</v>
      </c>
      <c r="K2015" s="26" t="s">
        <v>377</v>
      </c>
      <c r="M2015" s="26">
        <v>2005</v>
      </c>
    </row>
    <row r="2016" spans="1:13" x14ac:dyDescent="0.3">
      <c r="A2016" s="34">
        <v>42538</v>
      </c>
      <c r="B2016" s="26" t="s">
        <v>28</v>
      </c>
      <c r="C2016" s="31" t="s">
        <v>17</v>
      </c>
      <c r="D2016" s="31" t="s">
        <v>18</v>
      </c>
      <c r="F2016" s="41">
        <v>5000</v>
      </c>
      <c r="G2016" s="19">
        <f t="shared" si="31"/>
        <v>-5010882</v>
      </c>
      <c r="H2016" s="31" t="s">
        <v>23</v>
      </c>
      <c r="I2016" s="26" t="s">
        <v>1263</v>
      </c>
      <c r="J2016" s="36" t="s">
        <v>1823</v>
      </c>
      <c r="K2016" s="26" t="s">
        <v>377</v>
      </c>
      <c r="M2016" s="26">
        <v>2006</v>
      </c>
    </row>
    <row r="2017" spans="1:13" x14ac:dyDescent="0.3">
      <c r="A2017" s="34">
        <v>42538</v>
      </c>
      <c r="B2017" s="26" t="s">
        <v>647</v>
      </c>
      <c r="C2017" s="26" t="s">
        <v>22</v>
      </c>
      <c r="D2017" s="31" t="s">
        <v>18</v>
      </c>
      <c r="F2017" s="41">
        <v>2000</v>
      </c>
      <c r="G2017" s="19">
        <f t="shared" si="31"/>
        <v>-5012882</v>
      </c>
      <c r="H2017" s="31" t="s">
        <v>23</v>
      </c>
      <c r="I2017" s="26" t="s">
        <v>1122</v>
      </c>
      <c r="J2017" s="36" t="s">
        <v>1823</v>
      </c>
      <c r="K2017" s="26" t="s">
        <v>377</v>
      </c>
      <c r="M2017" s="31">
        <v>2007</v>
      </c>
    </row>
    <row r="2018" spans="1:13" x14ac:dyDescent="0.3">
      <c r="A2018" s="34">
        <v>42538</v>
      </c>
      <c r="B2018" s="26" t="s">
        <v>702</v>
      </c>
      <c r="C2018" s="28" t="s">
        <v>12</v>
      </c>
      <c r="D2018" s="31" t="s">
        <v>18</v>
      </c>
      <c r="F2018" s="41">
        <v>39950</v>
      </c>
      <c r="G2018" s="19">
        <f t="shared" si="31"/>
        <v>-5052832</v>
      </c>
      <c r="H2018" s="31" t="s">
        <v>23</v>
      </c>
      <c r="I2018" s="26" t="s">
        <v>1121</v>
      </c>
      <c r="J2018" s="36" t="s">
        <v>1823</v>
      </c>
      <c r="K2018" s="26" t="s">
        <v>377</v>
      </c>
      <c r="M2018" s="31">
        <v>2008</v>
      </c>
    </row>
    <row r="2019" spans="1:13" x14ac:dyDescent="0.3">
      <c r="A2019" s="34">
        <v>42538</v>
      </c>
      <c r="B2019" s="26" t="s">
        <v>1373</v>
      </c>
      <c r="C2019" s="31" t="s">
        <v>38</v>
      </c>
      <c r="D2019" s="31" t="s">
        <v>18</v>
      </c>
      <c r="F2019" s="41">
        <v>125000</v>
      </c>
      <c r="G2019" s="19">
        <f t="shared" si="31"/>
        <v>-5177832</v>
      </c>
      <c r="H2019" s="31" t="s">
        <v>23</v>
      </c>
      <c r="I2019" s="26" t="s">
        <v>1374</v>
      </c>
      <c r="J2019" s="26" t="s">
        <v>1099</v>
      </c>
      <c r="K2019" s="26" t="s">
        <v>377</v>
      </c>
      <c r="M2019" s="26">
        <v>2009</v>
      </c>
    </row>
    <row r="2020" spans="1:13" x14ac:dyDescent="0.3">
      <c r="A2020" s="34">
        <v>42539</v>
      </c>
      <c r="B2020" s="26" t="s">
        <v>1279</v>
      </c>
      <c r="C2020" s="28" t="s">
        <v>12</v>
      </c>
      <c r="D2020" s="36" t="s">
        <v>20</v>
      </c>
      <c r="F2020" s="41">
        <v>1000</v>
      </c>
      <c r="G2020" s="19">
        <f t="shared" si="31"/>
        <v>-5178832</v>
      </c>
      <c r="H2020" s="27" t="s">
        <v>3055</v>
      </c>
      <c r="I2020" s="26" t="s">
        <v>531</v>
      </c>
      <c r="J2020" s="26" t="s">
        <v>1099</v>
      </c>
      <c r="K2020" s="27" t="s">
        <v>377</v>
      </c>
      <c r="M2020" s="26">
        <v>2010</v>
      </c>
    </row>
    <row r="2021" spans="1:13" x14ac:dyDescent="0.3">
      <c r="A2021" s="34">
        <v>42539</v>
      </c>
      <c r="B2021" s="26" t="s">
        <v>1375</v>
      </c>
      <c r="C2021" s="36" t="s">
        <v>1153</v>
      </c>
      <c r="D2021" s="36" t="s">
        <v>20</v>
      </c>
      <c r="E2021" s="19"/>
      <c r="F2021" s="41">
        <v>8000</v>
      </c>
      <c r="G2021" s="19">
        <f t="shared" si="31"/>
        <v>-5186832</v>
      </c>
      <c r="H2021" s="27" t="s">
        <v>3055</v>
      </c>
      <c r="I2021" s="26" t="s">
        <v>531</v>
      </c>
      <c r="J2021" s="26" t="s">
        <v>1099</v>
      </c>
      <c r="K2021" s="27" t="s">
        <v>377</v>
      </c>
      <c r="M2021" s="26">
        <v>2011</v>
      </c>
    </row>
    <row r="2022" spans="1:13" x14ac:dyDescent="0.3">
      <c r="A2022" s="34">
        <v>42539</v>
      </c>
      <c r="B2022" s="26" t="s">
        <v>1304</v>
      </c>
      <c r="C2022" s="28" t="s">
        <v>12</v>
      </c>
      <c r="D2022" s="36" t="s">
        <v>20</v>
      </c>
      <c r="E2022" s="19"/>
      <c r="F2022" s="41">
        <v>1000</v>
      </c>
      <c r="G2022" s="19">
        <f t="shared" si="31"/>
        <v>-5187832</v>
      </c>
      <c r="H2022" s="27" t="s">
        <v>3055</v>
      </c>
      <c r="I2022" s="26" t="s">
        <v>531</v>
      </c>
      <c r="J2022" s="26" t="s">
        <v>1099</v>
      </c>
      <c r="K2022" s="27" t="s">
        <v>377</v>
      </c>
      <c r="M2022" s="26">
        <v>2012</v>
      </c>
    </row>
    <row r="2023" spans="1:13" ht="13.9" x14ac:dyDescent="0.25">
      <c r="A2023" s="34">
        <v>42539</v>
      </c>
      <c r="B2023" s="26" t="s">
        <v>1376</v>
      </c>
      <c r="C2023" s="26" t="s">
        <v>22</v>
      </c>
      <c r="D2023" s="36" t="s">
        <v>20</v>
      </c>
      <c r="F2023" s="41">
        <v>3000</v>
      </c>
      <c r="G2023" s="19">
        <f t="shared" si="31"/>
        <v>-5190832</v>
      </c>
      <c r="H2023" s="27" t="s">
        <v>3055</v>
      </c>
      <c r="I2023" s="26" t="s">
        <v>787</v>
      </c>
      <c r="J2023" s="26" t="s">
        <v>1099</v>
      </c>
      <c r="K2023" s="27" t="s">
        <v>377</v>
      </c>
      <c r="M2023" s="26">
        <v>2013</v>
      </c>
    </row>
    <row r="2024" spans="1:13" x14ac:dyDescent="0.3">
      <c r="A2024" s="34">
        <v>42539</v>
      </c>
      <c r="B2024" s="36" t="s">
        <v>584</v>
      </c>
      <c r="C2024" s="28" t="s">
        <v>12</v>
      </c>
      <c r="D2024" s="36" t="s">
        <v>20</v>
      </c>
      <c r="E2024" s="19"/>
      <c r="F2024" s="42">
        <v>1000</v>
      </c>
      <c r="G2024" s="19">
        <f t="shared" si="31"/>
        <v>-5191832</v>
      </c>
      <c r="H2024" s="26" t="s">
        <v>933</v>
      </c>
      <c r="I2024" s="26" t="s">
        <v>531</v>
      </c>
      <c r="J2024" s="26" t="s">
        <v>1099</v>
      </c>
      <c r="K2024" s="27" t="s">
        <v>377</v>
      </c>
      <c r="M2024" s="26">
        <v>2014</v>
      </c>
    </row>
    <row r="2025" spans="1:13" x14ac:dyDescent="0.3">
      <c r="A2025" s="34">
        <v>42539</v>
      </c>
      <c r="B2025" s="26" t="s">
        <v>967</v>
      </c>
      <c r="C2025" s="28" t="s">
        <v>12</v>
      </c>
      <c r="D2025" s="36" t="s">
        <v>20</v>
      </c>
      <c r="E2025" s="19"/>
      <c r="F2025" s="42">
        <v>1000</v>
      </c>
      <c r="G2025" s="19">
        <f t="shared" si="31"/>
        <v>-5192832</v>
      </c>
      <c r="H2025" s="26" t="s">
        <v>933</v>
      </c>
      <c r="I2025" s="26" t="s">
        <v>531</v>
      </c>
      <c r="J2025" s="26" t="s">
        <v>1099</v>
      </c>
      <c r="K2025" s="27" t="s">
        <v>377</v>
      </c>
      <c r="M2025" s="31">
        <v>2015</v>
      </c>
    </row>
    <row r="2026" spans="1:13" ht="13.9" x14ac:dyDescent="0.25">
      <c r="A2026" s="34">
        <v>42539</v>
      </c>
      <c r="B2026" s="35" t="s">
        <v>1377</v>
      </c>
      <c r="C2026" s="31" t="s">
        <v>17</v>
      </c>
      <c r="D2026" s="36" t="s">
        <v>20</v>
      </c>
      <c r="F2026" s="41">
        <v>5000</v>
      </c>
      <c r="G2026" s="19">
        <f t="shared" si="31"/>
        <v>-5197832</v>
      </c>
      <c r="H2026" s="33" t="s">
        <v>21</v>
      </c>
      <c r="I2026" s="26" t="s">
        <v>1107</v>
      </c>
      <c r="J2026" s="26" t="s">
        <v>1099</v>
      </c>
      <c r="K2026" s="27" t="s">
        <v>377</v>
      </c>
      <c r="M2026" s="31">
        <v>2016</v>
      </c>
    </row>
    <row r="2027" spans="1:13" ht="13.9" x14ac:dyDescent="0.25">
      <c r="A2027" s="34">
        <v>42539</v>
      </c>
      <c r="B2027" s="35" t="s">
        <v>1108</v>
      </c>
      <c r="C2027" s="35" t="s">
        <v>22</v>
      </c>
      <c r="D2027" s="36" t="s">
        <v>20</v>
      </c>
      <c r="F2027" s="41">
        <v>1000</v>
      </c>
      <c r="G2027" s="19">
        <f t="shared" si="31"/>
        <v>-5198832</v>
      </c>
      <c r="H2027" s="33" t="s">
        <v>21</v>
      </c>
      <c r="I2027" s="26" t="s">
        <v>1109</v>
      </c>
      <c r="J2027" s="26" t="s">
        <v>1099</v>
      </c>
      <c r="K2027" s="27" t="s">
        <v>377</v>
      </c>
      <c r="M2027" s="26">
        <v>2017</v>
      </c>
    </row>
    <row r="2028" spans="1:13" ht="13.9" x14ac:dyDescent="0.25">
      <c r="A2028" s="34">
        <v>42539</v>
      </c>
      <c r="B2028" s="35" t="s">
        <v>1378</v>
      </c>
      <c r="C2028" s="28" t="s">
        <v>12</v>
      </c>
      <c r="D2028" s="36" t="s">
        <v>20</v>
      </c>
      <c r="F2028" s="41">
        <v>18500</v>
      </c>
      <c r="G2028" s="19">
        <f t="shared" si="31"/>
        <v>-5217332</v>
      </c>
      <c r="H2028" s="33" t="s">
        <v>21</v>
      </c>
      <c r="I2028" s="26" t="s">
        <v>1111</v>
      </c>
      <c r="J2028" s="26" t="s">
        <v>1099</v>
      </c>
      <c r="K2028" s="27" t="s">
        <v>377</v>
      </c>
      <c r="M2028" s="26">
        <v>2018</v>
      </c>
    </row>
    <row r="2029" spans="1:13" x14ac:dyDescent="0.3">
      <c r="A2029" s="34">
        <v>42539</v>
      </c>
      <c r="B2029" s="26" t="s">
        <v>1379</v>
      </c>
      <c r="C2029" s="28" t="s">
        <v>12</v>
      </c>
      <c r="D2029" s="31" t="s">
        <v>18</v>
      </c>
      <c r="F2029" s="41">
        <v>5000</v>
      </c>
      <c r="G2029" s="19">
        <f t="shared" si="31"/>
        <v>-5222332</v>
      </c>
      <c r="H2029" s="31" t="s">
        <v>23</v>
      </c>
      <c r="I2029" s="26" t="s">
        <v>1121</v>
      </c>
      <c r="J2029" s="36" t="s">
        <v>1823</v>
      </c>
      <c r="K2029" s="26" t="s">
        <v>377</v>
      </c>
      <c r="M2029" s="26">
        <v>2019</v>
      </c>
    </row>
    <row r="2030" spans="1:13" x14ac:dyDescent="0.3">
      <c r="A2030" s="34">
        <v>42539</v>
      </c>
      <c r="B2030" s="26" t="s">
        <v>647</v>
      </c>
      <c r="C2030" s="26" t="s">
        <v>22</v>
      </c>
      <c r="D2030" s="31" t="s">
        <v>18</v>
      </c>
      <c r="F2030" s="41">
        <v>1000</v>
      </c>
      <c r="G2030" s="19">
        <f t="shared" si="31"/>
        <v>-5223332</v>
      </c>
      <c r="H2030" s="31" t="s">
        <v>23</v>
      </c>
      <c r="I2030" s="26" t="s">
        <v>1122</v>
      </c>
      <c r="J2030" s="36" t="s">
        <v>1823</v>
      </c>
      <c r="K2030" s="26" t="s">
        <v>377</v>
      </c>
      <c r="M2030" s="26">
        <v>2020</v>
      </c>
    </row>
    <row r="2031" spans="1:13" x14ac:dyDescent="0.3">
      <c r="A2031" s="34">
        <v>42539</v>
      </c>
      <c r="B2031" s="27" t="s">
        <v>28</v>
      </c>
      <c r="C2031" s="31" t="s">
        <v>17</v>
      </c>
      <c r="D2031" s="31" t="s">
        <v>18</v>
      </c>
      <c r="F2031" s="41">
        <v>5000</v>
      </c>
      <c r="G2031" s="19">
        <f t="shared" si="31"/>
        <v>-5228332</v>
      </c>
      <c r="H2031" s="31" t="s">
        <v>23</v>
      </c>
      <c r="I2031" s="26" t="s">
        <v>1263</v>
      </c>
      <c r="J2031" s="36" t="s">
        <v>1823</v>
      </c>
      <c r="K2031" s="26" t="s">
        <v>377</v>
      </c>
      <c r="M2031" s="26">
        <v>2021</v>
      </c>
    </row>
    <row r="2032" spans="1:13" x14ac:dyDescent="0.3">
      <c r="A2032" s="34">
        <v>42539</v>
      </c>
      <c r="B2032" s="26" t="s">
        <v>39</v>
      </c>
      <c r="C2032" s="31" t="s">
        <v>17</v>
      </c>
      <c r="D2032" s="31" t="s">
        <v>18</v>
      </c>
      <c r="F2032" s="41">
        <v>15000</v>
      </c>
      <c r="G2032" s="19">
        <f t="shared" si="31"/>
        <v>-5243332</v>
      </c>
      <c r="H2032" s="31" t="s">
        <v>23</v>
      </c>
      <c r="I2032" s="26" t="s">
        <v>1345</v>
      </c>
      <c r="J2032" s="36" t="s">
        <v>1823</v>
      </c>
      <c r="K2032" s="26" t="s">
        <v>377</v>
      </c>
      <c r="M2032" s="26">
        <v>2022</v>
      </c>
    </row>
    <row r="2033" spans="1:13" x14ac:dyDescent="0.3">
      <c r="A2033" s="34">
        <v>42540</v>
      </c>
      <c r="B2033" s="26" t="s">
        <v>1380</v>
      </c>
      <c r="C2033" s="28" t="s">
        <v>12</v>
      </c>
      <c r="D2033" s="36" t="s">
        <v>20</v>
      </c>
      <c r="F2033" s="41">
        <v>2000</v>
      </c>
      <c r="G2033" s="19">
        <f t="shared" si="31"/>
        <v>-5245332</v>
      </c>
      <c r="H2033" s="17" t="s">
        <v>3054</v>
      </c>
      <c r="I2033" s="26" t="s">
        <v>531</v>
      </c>
      <c r="J2033" s="26" t="s">
        <v>1099</v>
      </c>
      <c r="K2033" s="27" t="s">
        <v>377</v>
      </c>
      <c r="M2033" s="31">
        <v>2023</v>
      </c>
    </row>
    <row r="2034" spans="1:13" x14ac:dyDescent="0.3">
      <c r="A2034" s="34">
        <v>42540</v>
      </c>
      <c r="B2034" s="26" t="s">
        <v>1381</v>
      </c>
      <c r="C2034" s="28" t="s">
        <v>12</v>
      </c>
      <c r="D2034" s="36" t="s">
        <v>20</v>
      </c>
      <c r="F2034" s="41">
        <v>2000</v>
      </c>
      <c r="G2034" s="19">
        <f t="shared" si="31"/>
        <v>-5247332</v>
      </c>
      <c r="H2034" s="17" t="s">
        <v>3054</v>
      </c>
      <c r="I2034" s="26" t="s">
        <v>531</v>
      </c>
      <c r="J2034" s="26" t="s">
        <v>1099</v>
      </c>
      <c r="K2034" s="27" t="s">
        <v>377</v>
      </c>
      <c r="M2034" s="31">
        <v>2024</v>
      </c>
    </row>
    <row r="2035" spans="1:13" x14ac:dyDescent="0.3">
      <c r="A2035" s="34">
        <v>42540</v>
      </c>
      <c r="B2035" s="26" t="s">
        <v>1279</v>
      </c>
      <c r="C2035" s="28" t="s">
        <v>12</v>
      </c>
      <c r="D2035" s="36" t="s">
        <v>20</v>
      </c>
      <c r="E2035" s="19"/>
      <c r="F2035" s="41">
        <v>1000</v>
      </c>
      <c r="G2035" s="19">
        <f t="shared" si="31"/>
        <v>-5248332</v>
      </c>
      <c r="H2035" s="27" t="s">
        <v>3055</v>
      </c>
      <c r="I2035" s="26" t="s">
        <v>531</v>
      </c>
      <c r="J2035" s="26" t="s">
        <v>1099</v>
      </c>
      <c r="K2035" s="27" t="s">
        <v>377</v>
      </c>
      <c r="M2035" s="26">
        <v>2025</v>
      </c>
    </row>
    <row r="2036" spans="1:13" x14ac:dyDescent="0.3">
      <c r="A2036" s="34">
        <v>42540</v>
      </c>
      <c r="B2036" s="26" t="s">
        <v>1352</v>
      </c>
      <c r="C2036" s="36" t="s">
        <v>1153</v>
      </c>
      <c r="D2036" s="36" t="s">
        <v>20</v>
      </c>
      <c r="F2036" s="41">
        <v>5000</v>
      </c>
      <c r="G2036" s="19">
        <f t="shared" si="31"/>
        <v>-5253332</v>
      </c>
      <c r="H2036" s="27" t="s">
        <v>3055</v>
      </c>
      <c r="I2036" s="26" t="s">
        <v>531</v>
      </c>
      <c r="J2036" s="26" t="s">
        <v>1099</v>
      </c>
      <c r="K2036" s="27" t="s">
        <v>377</v>
      </c>
      <c r="M2036" s="26">
        <v>2026</v>
      </c>
    </row>
    <row r="2037" spans="1:13" x14ac:dyDescent="0.3">
      <c r="A2037" s="34">
        <v>42540</v>
      </c>
      <c r="B2037" s="27" t="s">
        <v>1304</v>
      </c>
      <c r="C2037" s="28" t="s">
        <v>12</v>
      </c>
      <c r="D2037" s="36" t="s">
        <v>20</v>
      </c>
      <c r="F2037" s="41">
        <v>1000</v>
      </c>
      <c r="G2037" s="19">
        <f t="shared" si="31"/>
        <v>-5254332</v>
      </c>
      <c r="H2037" s="27" t="s">
        <v>3055</v>
      </c>
      <c r="I2037" s="26" t="s">
        <v>531</v>
      </c>
      <c r="J2037" s="26" t="s">
        <v>1099</v>
      </c>
      <c r="K2037" s="27" t="s">
        <v>377</v>
      </c>
      <c r="M2037" s="26">
        <v>2027</v>
      </c>
    </row>
    <row r="2038" spans="1:13" ht="13.9" x14ac:dyDescent="0.25">
      <c r="A2038" s="34">
        <v>42540</v>
      </c>
      <c r="B2038" s="26" t="s">
        <v>1382</v>
      </c>
      <c r="C2038" s="36" t="s">
        <v>22</v>
      </c>
      <c r="D2038" s="36" t="s">
        <v>20</v>
      </c>
      <c r="E2038" s="19"/>
      <c r="F2038" s="41">
        <v>3000</v>
      </c>
      <c r="G2038" s="19">
        <f t="shared" si="31"/>
        <v>-5257332</v>
      </c>
      <c r="H2038" s="27" t="s">
        <v>3055</v>
      </c>
      <c r="I2038" s="26" t="s">
        <v>787</v>
      </c>
      <c r="J2038" s="26" t="s">
        <v>1099</v>
      </c>
      <c r="K2038" s="27" t="s">
        <v>377</v>
      </c>
      <c r="M2038" s="26">
        <v>2028</v>
      </c>
    </row>
    <row r="2039" spans="1:13" ht="17.25" customHeight="1" x14ac:dyDescent="0.25">
      <c r="A2039" s="34">
        <v>42540</v>
      </c>
      <c r="B2039" s="35" t="s">
        <v>1108</v>
      </c>
      <c r="C2039" s="35" t="s">
        <v>22</v>
      </c>
      <c r="D2039" s="36" t="s">
        <v>20</v>
      </c>
      <c r="F2039" s="41">
        <v>3000</v>
      </c>
      <c r="G2039" s="19">
        <f t="shared" si="31"/>
        <v>-5260332</v>
      </c>
      <c r="H2039" s="33" t="s">
        <v>21</v>
      </c>
      <c r="I2039" s="26" t="s">
        <v>1109</v>
      </c>
      <c r="J2039" s="26" t="s">
        <v>1099</v>
      </c>
      <c r="K2039" s="27" t="s">
        <v>377</v>
      </c>
      <c r="M2039" s="26">
        <v>2029</v>
      </c>
    </row>
    <row r="2040" spans="1:13" ht="17.25" customHeight="1" x14ac:dyDescent="0.25">
      <c r="A2040" s="34">
        <v>42540</v>
      </c>
      <c r="B2040" s="35" t="s">
        <v>1383</v>
      </c>
      <c r="C2040" s="28" t="s">
        <v>12</v>
      </c>
      <c r="D2040" s="36" t="s">
        <v>20</v>
      </c>
      <c r="F2040" s="41">
        <v>15500</v>
      </c>
      <c r="G2040" s="19">
        <f t="shared" si="31"/>
        <v>-5275832</v>
      </c>
      <c r="H2040" s="33" t="s">
        <v>21</v>
      </c>
      <c r="I2040" s="26" t="s">
        <v>1111</v>
      </c>
      <c r="J2040" s="26" t="s">
        <v>1099</v>
      </c>
      <c r="K2040" s="27" t="s">
        <v>377</v>
      </c>
      <c r="M2040" s="26">
        <v>2030</v>
      </c>
    </row>
    <row r="2041" spans="1:13" ht="13.9" x14ac:dyDescent="0.25">
      <c r="A2041" s="34">
        <v>42540</v>
      </c>
      <c r="B2041" s="35" t="s">
        <v>1384</v>
      </c>
      <c r="C2041" s="36" t="s">
        <v>1153</v>
      </c>
      <c r="D2041" s="36" t="s">
        <v>20</v>
      </c>
      <c r="F2041" s="41">
        <v>6000</v>
      </c>
      <c r="G2041" s="19">
        <f t="shared" si="31"/>
        <v>-5281832</v>
      </c>
      <c r="H2041" s="33" t="s">
        <v>21</v>
      </c>
      <c r="I2041" s="26" t="s">
        <v>1385</v>
      </c>
      <c r="J2041" s="26" t="s">
        <v>1099</v>
      </c>
      <c r="K2041" s="27" t="s">
        <v>377</v>
      </c>
      <c r="M2041" s="31">
        <v>2031</v>
      </c>
    </row>
    <row r="2042" spans="1:13" ht="13.9" x14ac:dyDescent="0.25">
      <c r="A2042" s="34">
        <v>42541</v>
      </c>
      <c r="B2042" s="26" t="s">
        <v>1515</v>
      </c>
      <c r="C2042" s="28" t="s">
        <v>16</v>
      </c>
      <c r="D2042" s="28" t="s">
        <v>10</v>
      </c>
      <c r="F2042" s="41">
        <v>1400</v>
      </c>
      <c r="G2042" s="19">
        <f t="shared" si="31"/>
        <v>-5283232</v>
      </c>
      <c r="H2042" s="26" t="s">
        <v>14</v>
      </c>
      <c r="I2042" s="26" t="s">
        <v>1252</v>
      </c>
      <c r="J2042" s="26" t="s">
        <v>1099</v>
      </c>
      <c r="K2042" s="37" t="s">
        <v>377</v>
      </c>
      <c r="M2042" s="31">
        <v>2032</v>
      </c>
    </row>
    <row r="2043" spans="1:13" ht="13.9" x14ac:dyDescent="0.25">
      <c r="A2043" s="34">
        <v>42541</v>
      </c>
      <c r="B2043" s="26" t="s">
        <v>1386</v>
      </c>
      <c r="D2043" s="28" t="s">
        <v>10</v>
      </c>
      <c r="E2043" s="41">
        <v>11358296</v>
      </c>
      <c r="G2043" s="19">
        <f t="shared" si="31"/>
        <v>6075064</v>
      </c>
      <c r="H2043" s="26" t="s">
        <v>11</v>
      </c>
      <c r="I2043" s="26">
        <v>61</v>
      </c>
      <c r="J2043" s="36" t="s">
        <v>1823</v>
      </c>
      <c r="K2043" s="26" t="s">
        <v>377</v>
      </c>
      <c r="M2043" s="26">
        <v>2033</v>
      </c>
    </row>
    <row r="2044" spans="1:13" ht="13.9" x14ac:dyDescent="0.25">
      <c r="A2044" s="34">
        <v>42541</v>
      </c>
      <c r="B2044" s="34" t="s">
        <v>491</v>
      </c>
      <c r="C2044" s="28" t="s">
        <v>12</v>
      </c>
      <c r="D2044" s="36" t="s">
        <v>13</v>
      </c>
      <c r="F2044" s="41">
        <v>2000</v>
      </c>
      <c r="G2044" s="19">
        <f t="shared" si="31"/>
        <v>6073064</v>
      </c>
      <c r="H2044" s="36" t="s">
        <v>26</v>
      </c>
      <c r="I2044" s="26" t="s">
        <v>1112</v>
      </c>
      <c r="J2044" s="26" t="s">
        <v>1099</v>
      </c>
      <c r="K2044" s="37" t="s">
        <v>377</v>
      </c>
      <c r="M2044" s="26">
        <v>2034</v>
      </c>
    </row>
    <row r="2045" spans="1:13" ht="13.9" x14ac:dyDescent="0.25">
      <c r="A2045" s="34">
        <v>42541</v>
      </c>
      <c r="B2045" s="26" t="s">
        <v>1515</v>
      </c>
      <c r="C2045" s="28" t="s">
        <v>16</v>
      </c>
      <c r="D2045" s="28" t="s">
        <v>10</v>
      </c>
      <c r="F2045" s="41">
        <v>1400</v>
      </c>
      <c r="G2045" s="19">
        <f t="shared" si="31"/>
        <v>6071664</v>
      </c>
      <c r="H2045" s="26" t="s">
        <v>14</v>
      </c>
      <c r="I2045" s="26" t="s">
        <v>1252</v>
      </c>
      <c r="J2045" s="26" t="s">
        <v>1099</v>
      </c>
      <c r="K2045" s="37" t="s">
        <v>377</v>
      </c>
      <c r="L2045" s="31"/>
      <c r="M2045" s="26">
        <v>2035</v>
      </c>
    </row>
    <row r="2046" spans="1:13" x14ac:dyDescent="0.3">
      <c r="A2046" s="34">
        <v>42541</v>
      </c>
      <c r="B2046" s="26" t="s">
        <v>811</v>
      </c>
      <c r="C2046" s="26" t="s">
        <v>22</v>
      </c>
      <c r="D2046" s="31" t="s">
        <v>18</v>
      </c>
      <c r="F2046" s="41">
        <v>2000</v>
      </c>
      <c r="G2046" s="19">
        <f t="shared" si="31"/>
        <v>6069664</v>
      </c>
      <c r="H2046" s="31" t="s">
        <v>795</v>
      </c>
      <c r="I2046" s="26" t="s">
        <v>1101</v>
      </c>
      <c r="J2046" s="26" t="s">
        <v>1099</v>
      </c>
      <c r="K2046" s="37" t="s">
        <v>377</v>
      </c>
      <c r="M2046" s="26">
        <v>2036</v>
      </c>
    </row>
    <row r="2047" spans="1:13" x14ac:dyDescent="0.3">
      <c r="A2047" s="34">
        <v>42541</v>
      </c>
      <c r="B2047" s="26" t="s">
        <v>1387</v>
      </c>
      <c r="C2047" s="28" t="s">
        <v>12</v>
      </c>
      <c r="D2047" s="31" t="s">
        <v>18</v>
      </c>
      <c r="F2047" s="41">
        <v>1000</v>
      </c>
      <c r="G2047" s="19">
        <f t="shared" si="31"/>
        <v>6068664</v>
      </c>
      <c r="H2047" s="31" t="s">
        <v>795</v>
      </c>
      <c r="I2047" s="26" t="s">
        <v>1123</v>
      </c>
      <c r="J2047" s="26" t="s">
        <v>1099</v>
      </c>
      <c r="K2047" s="37" t="s">
        <v>377</v>
      </c>
      <c r="M2047" s="26">
        <v>2037</v>
      </c>
    </row>
    <row r="2048" spans="1:13" x14ac:dyDescent="0.3">
      <c r="A2048" s="34">
        <v>42541</v>
      </c>
      <c r="B2048" s="26" t="s">
        <v>1388</v>
      </c>
      <c r="C2048" s="28" t="s">
        <v>12</v>
      </c>
      <c r="D2048" s="31" t="s">
        <v>18</v>
      </c>
      <c r="F2048" s="41">
        <v>1000</v>
      </c>
      <c r="G2048" s="19">
        <f t="shared" si="31"/>
        <v>6067664</v>
      </c>
      <c r="H2048" s="31" t="s">
        <v>795</v>
      </c>
      <c r="I2048" s="26" t="s">
        <v>1123</v>
      </c>
      <c r="J2048" s="26" t="s">
        <v>1099</v>
      </c>
      <c r="K2048" s="37" t="s">
        <v>377</v>
      </c>
      <c r="M2048" s="26">
        <v>2038</v>
      </c>
    </row>
    <row r="2049" spans="1:13" x14ac:dyDescent="0.3">
      <c r="A2049" s="34">
        <v>42541</v>
      </c>
      <c r="B2049" s="26" t="s">
        <v>1389</v>
      </c>
      <c r="C2049" s="28" t="s">
        <v>12</v>
      </c>
      <c r="D2049" s="31" t="s">
        <v>18</v>
      </c>
      <c r="F2049" s="41">
        <v>1000</v>
      </c>
      <c r="G2049" s="19">
        <f t="shared" si="31"/>
        <v>6066664</v>
      </c>
      <c r="H2049" s="31" t="s">
        <v>795</v>
      </c>
      <c r="I2049" s="26" t="s">
        <v>1123</v>
      </c>
      <c r="J2049" s="26" t="s">
        <v>1099</v>
      </c>
      <c r="K2049" s="37" t="s">
        <v>377</v>
      </c>
      <c r="M2049" s="31">
        <v>2039</v>
      </c>
    </row>
    <row r="2050" spans="1:13" s="31" customFormat="1" x14ac:dyDescent="0.3">
      <c r="A2050" s="34">
        <v>42541</v>
      </c>
      <c r="B2050" s="26" t="s">
        <v>1190</v>
      </c>
      <c r="C2050" s="28" t="s">
        <v>12</v>
      </c>
      <c r="D2050" s="31" t="s">
        <v>18</v>
      </c>
      <c r="E2050" s="41"/>
      <c r="F2050" s="41">
        <v>1000</v>
      </c>
      <c r="G2050" s="19">
        <f t="shared" si="31"/>
        <v>6065664</v>
      </c>
      <c r="H2050" s="31" t="s">
        <v>795</v>
      </c>
      <c r="I2050" s="26" t="s">
        <v>1123</v>
      </c>
      <c r="J2050" s="26" t="s">
        <v>1099</v>
      </c>
      <c r="K2050" s="37" t="s">
        <v>377</v>
      </c>
      <c r="L2050" s="26"/>
      <c r="M2050" s="31">
        <v>2040</v>
      </c>
    </row>
    <row r="2051" spans="1:13" x14ac:dyDescent="0.3">
      <c r="A2051" s="34">
        <v>42541</v>
      </c>
      <c r="B2051" s="26" t="s">
        <v>1390</v>
      </c>
      <c r="C2051" s="28" t="s">
        <v>12</v>
      </c>
      <c r="D2051" s="36" t="s">
        <v>20</v>
      </c>
      <c r="F2051" s="41">
        <v>1000</v>
      </c>
      <c r="G2051" s="19">
        <f t="shared" si="31"/>
        <v>6064664</v>
      </c>
      <c r="H2051" s="17" t="s">
        <v>3054</v>
      </c>
      <c r="I2051" s="26" t="s">
        <v>531</v>
      </c>
      <c r="J2051" s="26" t="s">
        <v>1099</v>
      </c>
      <c r="K2051" s="27" t="s">
        <v>377</v>
      </c>
      <c r="M2051" s="26">
        <v>2041</v>
      </c>
    </row>
    <row r="2052" spans="1:13" x14ac:dyDescent="0.3">
      <c r="A2052" s="34">
        <v>42541</v>
      </c>
      <c r="B2052" s="26" t="s">
        <v>1391</v>
      </c>
      <c r="C2052" s="28" t="s">
        <v>12</v>
      </c>
      <c r="D2052" s="36" t="s">
        <v>20</v>
      </c>
      <c r="F2052" s="41">
        <v>1000</v>
      </c>
      <c r="G2052" s="19">
        <f t="shared" si="31"/>
        <v>6063664</v>
      </c>
      <c r="H2052" s="17" t="s">
        <v>3054</v>
      </c>
      <c r="I2052" s="26" t="s">
        <v>531</v>
      </c>
      <c r="J2052" s="26" t="s">
        <v>1099</v>
      </c>
      <c r="K2052" s="27" t="s">
        <v>377</v>
      </c>
      <c r="M2052" s="26">
        <v>2042</v>
      </c>
    </row>
    <row r="2053" spans="1:13" x14ac:dyDescent="0.3">
      <c r="A2053" s="34">
        <v>42541</v>
      </c>
      <c r="B2053" s="26" t="s">
        <v>1392</v>
      </c>
      <c r="C2053" s="28" t="s">
        <v>12</v>
      </c>
      <c r="D2053" s="36" t="s">
        <v>20</v>
      </c>
      <c r="F2053" s="41">
        <v>1000</v>
      </c>
      <c r="G2053" s="19">
        <f t="shared" si="31"/>
        <v>6062664</v>
      </c>
      <c r="H2053" s="17" t="s">
        <v>3054</v>
      </c>
      <c r="I2053" s="26" t="s">
        <v>531</v>
      </c>
      <c r="J2053" s="26" t="s">
        <v>1099</v>
      </c>
      <c r="K2053" s="27" t="s">
        <v>377</v>
      </c>
      <c r="M2053" s="26">
        <v>2043</v>
      </c>
    </row>
    <row r="2054" spans="1:13" x14ac:dyDescent="0.3">
      <c r="A2054" s="34">
        <v>42541</v>
      </c>
      <c r="B2054" s="26" t="s">
        <v>329</v>
      </c>
      <c r="C2054" s="31" t="s">
        <v>35</v>
      </c>
      <c r="D2054" s="36" t="s">
        <v>20</v>
      </c>
      <c r="F2054" s="41">
        <v>1000</v>
      </c>
      <c r="G2054" s="19">
        <f t="shared" si="31"/>
        <v>6061664</v>
      </c>
      <c r="H2054" s="17" t="s">
        <v>3054</v>
      </c>
      <c r="I2054" s="26" t="s">
        <v>531</v>
      </c>
      <c r="J2054" s="26" t="s">
        <v>1099</v>
      </c>
      <c r="K2054" s="27" t="s">
        <v>377</v>
      </c>
      <c r="M2054" s="26">
        <v>2044</v>
      </c>
    </row>
    <row r="2055" spans="1:13" ht="13.9" x14ac:dyDescent="0.25">
      <c r="A2055" s="34">
        <v>42541</v>
      </c>
      <c r="B2055" s="26" t="s">
        <v>317</v>
      </c>
      <c r="C2055" s="31" t="s">
        <v>27</v>
      </c>
      <c r="D2055" s="36" t="s">
        <v>20</v>
      </c>
      <c r="F2055" s="41">
        <v>2000</v>
      </c>
      <c r="G2055" s="19">
        <f t="shared" si="31"/>
        <v>6059664</v>
      </c>
      <c r="H2055" s="17" t="s">
        <v>3054</v>
      </c>
      <c r="I2055" s="26" t="s">
        <v>787</v>
      </c>
      <c r="J2055" s="26" t="s">
        <v>1099</v>
      </c>
      <c r="K2055" s="27" t="s">
        <v>377</v>
      </c>
      <c r="M2055" s="26">
        <v>2045</v>
      </c>
    </row>
    <row r="2056" spans="1:13" ht="17.25" customHeight="1" x14ac:dyDescent="0.3">
      <c r="A2056" s="34">
        <v>42541</v>
      </c>
      <c r="B2056" s="26" t="s">
        <v>1393</v>
      </c>
      <c r="C2056" s="28" t="s">
        <v>12</v>
      </c>
      <c r="D2056" s="36" t="s">
        <v>20</v>
      </c>
      <c r="F2056" s="41">
        <v>1000</v>
      </c>
      <c r="G2056" s="19">
        <f t="shared" si="31"/>
        <v>6058664</v>
      </c>
      <c r="H2056" s="17" t="s">
        <v>3054</v>
      </c>
      <c r="I2056" s="26" t="s">
        <v>531</v>
      </c>
      <c r="J2056" s="26" t="s">
        <v>1099</v>
      </c>
      <c r="K2056" s="27" t="s">
        <v>377</v>
      </c>
      <c r="M2056" s="26">
        <v>2046</v>
      </c>
    </row>
    <row r="2057" spans="1:13" ht="17.25" customHeight="1" x14ac:dyDescent="0.3">
      <c r="A2057" s="34">
        <v>42541</v>
      </c>
      <c r="B2057" s="26" t="s">
        <v>1394</v>
      </c>
      <c r="C2057" s="28" t="s">
        <v>12</v>
      </c>
      <c r="D2057" s="36" t="s">
        <v>20</v>
      </c>
      <c r="F2057" s="41">
        <v>1500</v>
      </c>
      <c r="G2057" s="19">
        <f t="shared" si="31"/>
        <v>6057164</v>
      </c>
      <c r="H2057" s="17" t="s">
        <v>3054</v>
      </c>
      <c r="I2057" s="26" t="s">
        <v>531</v>
      </c>
      <c r="J2057" s="26" t="s">
        <v>1099</v>
      </c>
      <c r="K2057" s="27" t="s">
        <v>377</v>
      </c>
      <c r="M2057" s="31">
        <v>2047</v>
      </c>
    </row>
    <row r="2058" spans="1:13" ht="17.25" customHeight="1" x14ac:dyDescent="0.25">
      <c r="A2058" s="34">
        <v>42541</v>
      </c>
      <c r="B2058" s="27" t="s">
        <v>1179</v>
      </c>
      <c r="C2058" s="27" t="s">
        <v>22</v>
      </c>
      <c r="D2058" s="36" t="s">
        <v>20</v>
      </c>
      <c r="F2058" s="41">
        <v>3000</v>
      </c>
      <c r="G2058" s="19">
        <f t="shared" si="31"/>
        <v>6054164</v>
      </c>
      <c r="H2058" s="27" t="s">
        <v>3055</v>
      </c>
      <c r="I2058" s="26" t="s">
        <v>787</v>
      </c>
      <c r="J2058" s="26" t="s">
        <v>1099</v>
      </c>
      <c r="K2058" s="27" t="s">
        <v>377</v>
      </c>
      <c r="M2058" s="31">
        <v>2048</v>
      </c>
    </row>
    <row r="2059" spans="1:13" ht="17.25" customHeight="1" x14ac:dyDescent="0.3">
      <c r="A2059" s="34">
        <v>42541</v>
      </c>
      <c r="B2059" s="36" t="s">
        <v>584</v>
      </c>
      <c r="C2059" s="28" t="s">
        <v>12</v>
      </c>
      <c r="D2059" s="36" t="s">
        <v>20</v>
      </c>
      <c r="E2059" s="19"/>
      <c r="F2059" s="42">
        <v>1000</v>
      </c>
      <c r="G2059" s="19">
        <f t="shared" si="31"/>
        <v>6053164</v>
      </c>
      <c r="H2059" s="26" t="s">
        <v>933</v>
      </c>
      <c r="I2059" s="26" t="s">
        <v>531</v>
      </c>
      <c r="J2059" s="26" t="s">
        <v>1099</v>
      </c>
      <c r="K2059" s="27" t="s">
        <v>377</v>
      </c>
      <c r="M2059" s="26">
        <v>2049</v>
      </c>
    </row>
    <row r="2060" spans="1:13" ht="17.25" customHeight="1" x14ac:dyDescent="0.3">
      <c r="A2060" s="34">
        <v>42541</v>
      </c>
      <c r="B2060" s="26" t="s">
        <v>1395</v>
      </c>
      <c r="C2060" s="28" t="s">
        <v>12</v>
      </c>
      <c r="D2060" s="36" t="s">
        <v>20</v>
      </c>
      <c r="F2060" s="42">
        <v>2000</v>
      </c>
      <c r="G2060" s="19">
        <f t="shared" si="31"/>
        <v>6051164</v>
      </c>
      <c r="H2060" s="26" t="s">
        <v>933</v>
      </c>
      <c r="I2060" s="26" t="s">
        <v>531</v>
      </c>
      <c r="J2060" s="26" t="s">
        <v>1099</v>
      </c>
      <c r="K2060" s="27" t="s">
        <v>377</v>
      </c>
      <c r="M2060" s="26">
        <v>2050</v>
      </c>
    </row>
    <row r="2061" spans="1:13" ht="17.25" customHeight="1" x14ac:dyDescent="0.25">
      <c r="A2061" s="34">
        <v>42541</v>
      </c>
      <c r="B2061" s="26" t="s">
        <v>1396</v>
      </c>
      <c r="C2061" s="31" t="s">
        <v>24</v>
      </c>
      <c r="D2061" s="31" t="s">
        <v>10</v>
      </c>
      <c r="F2061" s="42">
        <v>18000</v>
      </c>
      <c r="G2061" s="19">
        <f t="shared" ref="G2061:G2124" si="32">+G2060+E2061-F2061</f>
        <v>6033164</v>
      </c>
      <c r="H2061" s="26" t="s">
        <v>933</v>
      </c>
      <c r="I2061" s="23" t="s">
        <v>229</v>
      </c>
      <c r="J2061" s="26" t="s">
        <v>1099</v>
      </c>
      <c r="K2061" s="27" t="s">
        <v>377</v>
      </c>
      <c r="M2061" s="26">
        <v>2051</v>
      </c>
    </row>
    <row r="2062" spans="1:13" ht="17.25" customHeight="1" x14ac:dyDescent="0.3">
      <c r="A2062" s="34">
        <v>42541</v>
      </c>
      <c r="B2062" s="27" t="s">
        <v>329</v>
      </c>
      <c r="C2062" s="31" t="s">
        <v>35</v>
      </c>
      <c r="D2062" s="36" t="s">
        <v>20</v>
      </c>
      <c r="F2062" s="42">
        <v>1500</v>
      </c>
      <c r="G2062" s="19">
        <f t="shared" si="32"/>
        <v>6031664</v>
      </c>
      <c r="H2062" s="26" t="s">
        <v>933</v>
      </c>
      <c r="I2062" s="26" t="s">
        <v>531</v>
      </c>
      <c r="J2062" s="26" t="s">
        <v>1099</v>
      </c>
      <c r="K2062" s="27" t="s">
        <v>377</v>
      </c>
      <c r="M2062" s="26">
        <v>2052</v>
      </c>
    </row>
    <row r="2063" spans="1:13" x14ac:dyDescent="0.3">
      <c r="A2063" s="34">
        <v>42541</v>
      </c>
      <c r="B2063" s="27" t="s">
        <v>954</v>
      </c>
      <c r="C2063" s="28" t="s">
        <v>12</v>
      </c>
      <c r="D2063" s="36" t="s">
        <v>20</v>
      </c>
      <c r="F2063" s="42">
        <v>1000</v>
      </c>
      <c r="G2063" s="19">
        <f t="shared" si="32"/>
        <v>6030664</v>
      </c>
      <c r="H2063" s="26" t="s">
        <v>933</v>
      </c>
      <c r="I2063" s="26" t="s">
        <v>531</v>
      </c>
      <c r="J2063" s="26" t="s">
        <v>1099</v>
      </c>
      <c r="K2063" s="27" t="s">
        <v>377</v>
      </c>
      <c r="M2063" s="26">
        <v>2053</v>
      </c>
    </row>
    <row r="2064" spans="1:13" x14ac:dyDescent="0.3">
      <c r="A2064" s="34">
        <v>42541</v>
      </c>
      <c r="B2064" s="26" t="s">
        <v>1057</v>
      </c>
      <c r="C2064" s="28" t="s">
        <v>12</v>
      </c>
      <c r="D2064" s="31" t="s">
        <v>18</v>
      </c>
      <c r="F2064" s="41">
        <v>300</v>
      </c>
      <c r="G2064" s="19">
        <f t="shared" si="32"/>
        <v>6030364</v>
      </c>
      <c r="H2064" s="26" t="s">
        <v>903</v>
      </c>
      <c r="I2064" s="26" t="s">
        <v>531</v>
      </c>
      <c r="J2064" s="36" t="s">
        <v>1823</v>
      </c>
      <c r="K2064" s="26" t="s">
        <v>377</v>
      </c>
      <c r="M2064" s="26">
        <v>2054</v>
      </c>
    </row>
    <row r="2065" spans="1:13" x14ac:dyDescent="0.3">
      <c r="A2065" s="34">
        <v>42541</v>
      </c>
      <c r="B2065" s="26" t="s">
        <v>1397</v>
      </c>
      <c r="C2065" s="26" t="s">
        <v>22</v>
      </c>
      <c r="D2065" s="31" t="s">
        <v>18</v>
      </c>
      <c r="F2065" s="41">
        <v>1000</v>
      </c>
      <c r="G2065" s="19">
        <f t="shared" si="32"/>
        <v>6029364</v>
      </c>
      <c r="H2065" s="26" t="s">
        <v>903</v>
      </c>
      <c r="I2065" s="26" t="s">
        <v>531</v>
      </c>
      <c r="J2065" s="36" t="s">
        <v>1823</v>
      </c>
      <c r="K2065" s="26" t="s">
        <v>377</v>
      </c>
      <c r="M2065" s="31">
        <v>2055</v>
      </c>
    </row>
    <row r="2066" spans="1:13" x14ac:dyDescent="0.3">
      <c r="A2066" s="34">
        <v>42541</v>
      </c>
      <c r="B2066" s="26" t="s">
        <v>1034</v>
      </c>
      <c r="C2066" s="28" t="s">
        <v>12</v>
      </c>
      <c r="D2066" s="31" t="s">
        <v>18</v>
      </c>
      <c r="F2066" s="41">
        <v>300</v>
      </c>
      <c r="G2066" s="19">
        <f t="shared" si="32"/>
        <v>6029064</v>
      </c>
      <c r="H2066" s="26" t="s">
        <v>903</v>
      </c>
      <c r="I2066" s="26" t="s">
        <v>531</v>
      </c>
      <c r="J2066" s="36" t="s">
        <v>1823</v>
      </c>
      <c r="K2066" s="26" t="s">
        <v>377</v>
      </c>
      <c r="M2066" s="31">
        <v>2056</v>
      </c>
    </row>
    <row r="2067" spans="1:13" ht="13.9" x14ac:dyDescent="0.25">
      <c r="A2067" s="34">
        <v>42541</v>
      </c>
      <c r="B2067" s="35" t="s">
        <v>1399</v>
      </c>
      <c r="C2067" s="31" t="s">
        <v>17</v>
      </c>
      <c r="D2067" s="36" t="s">
        <v>20</v>
      </c>
      <c r="F2067" s="41">
        <v>5000</v>
      </c>
      <c r="G2067" s="19">
        <f t="shared" si="32"/>
        <v>6024064</v>
      </c>
      <c r="H2067" s="33" t="s">
        <v>21</v>
      </c>
      <c r="I2067" s="26" t="s">
        <v>1107</v>
      </c>
      <c r="J2067" s="26" t="s">
        <v>1099</v>
      </c>
      <c r="K2067" s="27" t="s">
        <v>377</v>
      </c>
      <c r="M2067" s="26">
        <v>2057</v>
      </c>
    </row>
    <row r="2068" spans="1:13" ht="13.9" x14ac:dyDescent="0.25">
      <c r="A2068" s="34">
        <v>42541</v>
      </c>
      <c r="B2068" s="35" t="s">
        <v>1108</v>
      </c>
      <c r="C2068" s="35" t="s">
        <v>22</v>
      </c>
      <c r="D2068" s="36" t="s">
        <v>20</v>
      </c>
      <c r="F2068" s="41">
        <v>5000</v>
      </c>
      <c r="G2068" s="19">
        <f t="shared" si="32"/>
        <v>6019064</v>
      </c>
      <c r="H2068" s="33" t="s">
        <v>21</v>
      </c>
      <c r="I2068" s="26" t="s">
        <v>1109</v>
      </c>
      <c r="J2068" s="26" t="s">
        <v>1099</v>
      </c>
      <c r="K2068" s="27" t="s">
        <v>377</v>
      </c>
      <c r="M2068" s="26">
        <v>2058</v>
      </c>
    </row>
    <row r="2069" spans="1:13" ht="13.9" x14ac:dyDescent="0.25">
      <c r="A2069" s="34">
        <v>42541</v>
      </c>
      <c r="B2069" s="35" t="s">
        <v>1400</v>
      </c>
      <c r="C2069" s="28" t="s">
        <v>12</v>
      </c>
      <c r="D2069" s="36" t="s">
        <v>20</v>
      </c>
      <c r="F2069" s="41">
        <v>2150</v>
      </c>
      <c r="G2069" s="19">
        <f t="shared" si="32"/>
        <v>6016914</v>
      </c>
      <c r="H2069" s="33" t="s">
        <v>21</v>
      </c>
      <c r="I2069" s="26" t="s">
        <v>1111</v>
      </c>
      <c r="J2069" s="26" t="s">
        <v>1099</v>
      </c>
      <c r="K2069" s="27" t="s">
        <v>377</v>
      </c>
      <c r="M2069" s="26">
        <v>2059</v>
      </c>
    </row>
    <row r="2070" spans="1:13" x14ac:dyDescent="0.3">
      <c r="A2070" s="34">
        <v>42541</v>
      </c>
      <c r="B2070" s="26" t="s">
        <v>1401</v>
      </c>
      <c r="C2070" s="28" t="s">
        <v>12</v>
      </c>
      <c r="D2070" s="31" t="s">
        <v>18</v>
      </c>
      <c r="F2070" s="41">
        <v>4000</v>
      </c>
      <c r="G2070" s="19">
        <f t="shared" si="32"/>
        <v>6012914</v>
      </c>
      <c r="H2070" s="31" t="s">
        <v>23</v>
      </c>
      <c r="I2070" s="26" t="s">
        <v>1121</v>
      </c>
      <c r="J2070" s="36" t="s">
        <v>1823</v>
      </c>
      <c r="K2070" s="26" t="s">
        <v>377</v>
      </c>
      <c r="M2070" s="26">
        <v>2060</v>
      </c>
    </row>
    <row r="2071" spans="1:13" x14ac:dyDescent="0.3">
      <c r="A2071" s="34">
        <v>42541</v>
      </c>
      <c r="B2071" s="27" t="s">
        <v>702</v>
      </c>
      <c r="C2071" s="28" t="s">
        <v>12</v>
      </c>
      <c r="D2071" s="31" t="s">
        <v>18</v>
      </c>
      <c r="F2071" s="41">
        <v>36000</v>
      </c>
      <c r="G2071" s="19">
        <f t="shared" si="32"/>
        <v>5976914</v>
      </c>
      <c r="H2071" s="31" t="s">
        <v>23</v>
      </c>
      <c r="I2071" s="26" t="s">
        <v>1121</v>
      </c>
      <c r="J2071" s="36" t="s">
        <v>1823</v>
      </c>
      <c r="K2071" s="26" t="s">
        <v>377</v>
      </c>
      <c r="M2071" s="26">
        <v>2061</v>
      </c>
    </row>
    <row r="2072" spans="1:13" x14ac:dyDescent="0.3">
      <c r="A2072" s="34">
        <v>42541</v>
      </c>
      <c r="B2072" s="27" t="s">
        <v>1402</v>
      </c>
      <c r="C2072" s="28" t="s">
        <v>12</v>
      </c>
      <c r="D2072" s="31" t="s">
        <v>18</v>
      </c>
      <c r="F2072" s="41">
        <v>6000</v>
      </c>
      <c r="G2072" s="19">
        <f t="shared" si="32"/>
        <v>5970914</v>
      </c>
      <c r="H2072" s="31" t="s">
        <v>23</v>
      </c>
      <c r="I2072" s="27" t="s">
        <v>1121</v>
      </c>
      <c r="J2072" s="36" t="s">
        <v>1823</v>
      </c>
      <c r="K2072" s="26" t="s">
        <v>377</v>
      </c>
      <c r="M2072" s="26">
        <v>2062</v>
      </c>
    </row>
    <row r="2073" spans="1:13" x14ac:dyDescent="0.3">
      <c r="A2073" s="34">
        <v>42541</v>
      </c>
      <c r="B2073" s="27" t="s">
        <v>28</v>
      </c>
      <c r="C2073" s="31" t="s">
        <v>17</v>
      </c>
      <c r="D2073" s="31" t="s">
        <v>18</v>
      </c>
      <c r="F2073" s="41">
        <v>5000</v>
      </c>
      <c r="G2073" s="19">
        <f t="shared" si="32"/>
        <v>5965914</v>
      </c>
      <c r="H2073" s="31" t="s">
        <v>23</v>
      </c>
      <c r="I2073" s="27" t="s">
        <v>1263</v>
      </c>
      <c r="J2073" s="36" t="s">
        <v>1823</v>
      </c>
      <c r="K2073" s="26" t="s">
        <v>377</v>
      </c>
      <c r="M2073" s="31">
        <v>2063</v>
      </c>
    </row>
    <row r="2074" spans="1:13" x14ac:dyDescent="0.3">
      <c r="A2074" s="34">
        <v>42541</v>
      </c>
      <c r="B2074" s="27" t="s">
        <v>647</v>
      </c>
      <c r="C2074" s="27" t="s">
        <v>22</v>
      </c>
      <c r="D2074" s="31" t="s">
        <v>18</v>
      </c>
      <c r="F2074" s="41">
        <v>1000</v>
      </c>
      <c r="G2074" s="19">
        <f t="shared" si="32"/>
        <v>5964914</v>
      </c>
      <c r="H2074" s="31" t="s">
        <v>23</v>
      </c>
      <c r="I2074" s="27" t="s">
        <v>1122</v>
      </c>
      <c r="J2074" s="36" t="s">
        <v>1823</v>
      </c>
      <c r="K2074" s="26" t="s">
        <v>377</v>
      </c>
      <c r="M2074" s="31">
        <v>2064</v>
      </c>
    </row>
    <row r="2075" spans="1:13" ht="13.9" x14ac:dyDescent="0.25">
      <c r="A2075" s="34">
        <v>42542</v>
      </c>
      <c r="B2075" s="35" t="s">
        <v>1398</v>
      </c>
      <c r="C2075" s="31" t="s">
        <v>17</v>
      </c>
      <c r="D2075" s="36" t="s">
        <v>20</v>
      </c>
      <c r="F2075" s="41">
        <v>5000</v>
      </c>
      <c r="G2075" s="19">
        <f t="shared" si="32"/>
        <v>5959914</v>
      </c>
      <c r="H2075" s="33" t="s">
        <v>21</v>
      </c>
      <c r="I2075" s="26" t="s">
        <v>1106</v>
      </c>
      <c r="J2075" s="26" t="s">
        <v>1099</v>
      </c>
      <c r="K2075" s="27" t="s">
        <v>377</v>
      </c>
      <c r="M2075" s="26">
        <v>2065</v>
      </c>
    </row>
    <row r="2076" spans="1:13" x14ac:dyDescent="0.3">
      <c r="A2076" s="34">
        <v>42542</v>
      </c>
      <c r="B2076" s="27" t="s">
        <v>584</v>
      </c>
      <c r="C2076" s="28" t="s">
        <v>12</v>
      </c>
      <c r="D2076" s="36" t="s">
        <v>20</v>
      </c>
      <c r="F2076" s="41">
        <v>1000</v>
      </c>
      <c r="G2076" s="19">
        <f t="shared" si="32"/>
        <v>5958914</v>
      </c>
      <c r="H2076" s="26" t="s">
        <v>933</v>
      </c>
      <c r="I2076" s="26" t="s">
        <v>531</v>
      </c>
      <c r="J2076" s="26" t="s">
        <v>1099</v>
      </c>
      <c r="K2076" s="27" t="s">
        <v>377</v>
      </c>
      <c r="M2076" s="26">
        <v>2066</v>
      </c>
    </row>
    <row r="2077" spans="1:13" x14ac:dyDescent="0.3">
      <c r="A2077" s="34">
        <v>42542</v>
      </c>
      <c r="B2077" s="36" t="s">
        <v>1403</v>
      </c>
      <c r="C2077" s="28" t="s">
        <v>12</v>
      </c>
      <c r="D2077" s="36" t="s">
        <v>20</v>
      </c>
      <c r="E2077" s="19"/>
      <c r="F2077" s="42">
        <v>2000</v>
      </c>
      <c r="G2077" s="19">
        <f t="shared" si="32"/>
        <v>5956914</v>
      </c>
      <c r="H2077" s="26" t="s">
        <v>933</v>
      </c>
      <c r="I2077" s="26" t="s">
        <v>531</v>
      </c>
      <c r="J2077" s="26" t="s">
        <v>1099</v>
      </c>
      <c r="K2077" s="27" t="s">
        <v>377</v>
      </c>
      <c r="M2077" s="26">
        <v>2067</v>
      </c>
    </row>
    <row r="2078" spans="1:13" x14ac:dyDescent="0.3">
      <c r="A2078" s="34">
        <v>42542</v>
      </c>
      <c r="B2078" s="36" t="s">
        <v>329</v>
      </c>
      <c r="C2078" s="31" t="s">
        <v>35</v>
      </c>
      <c r="D2078" s="36" t="s">
        <v>20</v>
      </c>
      <c r="F2078" s="42">
        <v>1500</v>
      </c>
      <c r="G2078" s="19">
        <f t="shared" si="32"/>
        <v>5955414</v>
      </c>
      <c r="H2078" s="26" t="s">
        <v>933</v>
      </c>
      <c r="I2078" s="26" t="s">
        <v>531</v>
      </c>
      <c r="J2078" s="26" t="s">
        <v>1099</v>
      </c>
      <c r="K2078" s="27" t="s">
        <v>377</v>
      </c>
      <c r="M2078" s="26">
        <v>2068</v>
      </c>
    </row>
    <row r="2079" spans="1:13" x14ac:dyDescent="0.3">
      <c r="A2079" s="34">
        <v>42542</v>
      </c>
      <c r="B2079" s="36" t="s">
        <v>1404</v>
      </c>
      <c r="C2079" s="28" t="s">
        <v>12</v>
      </c>
      <c r="D2079" s="36" t="s">
        <v>20</v>
      </c>
      <c r="F2079" s="42">
        <v>1000</v>
      </c>
      <c r="G2079" s="19">
        <f t="shared" si="32"/>
        <v>5954414</v>
      </c>
      <c r="H2079" s="26" t="s">
        <v>933</v>
      </c>
      <c r="I2079" s="26" t="s">
        <v>531</v>
      </c>
      <c r="J2079" s="26" t="s">
        <v>1099</v>
      </c>
      <c r="K2079" s="27" t="s">
        <v>377</v>
      </c>
      <c r="M2079" s="26">
        <v>2069</v>
      </c>
    </row>
    <row r="2080" spans="1:13" x14ac:dyDescent="0.3">
      <c r="A2080" s="34">
        <v>42542</v>
      </c>
      <c r="B2080" s="36" t="s">
        <v>967</v>
      </c>
      <c r="C2080" s="28" t="s">
        <v>12</v>
      </c>
      <c r="D2080" s="36" t="s">
        <v>20</v>
      </c>
      <c r="F2080" s="42">
        <v>1000</v>
      </c>
      <c r="G2080" s="19">
        <f t="shared" si="32"/>
        <v>5953414</v>
      </c>
      <c r="H2080" s="26" t="s">
        <v>933</v>
      </c>
      <c r="I2080" s="26" t="s">
        <v>531</v>
      </c>
      <c r="J2080" s="26" t="s">
        <v>1099</v>
      </c>
      <c r="K2080" s="27" t="s">
        <v>377</v>
      </c>
      <c r="M2080" s="26">
        <v>2070</v>
      </c>
    </row>
    <row r="2081" spans="1:13" ht="13.9" x14ac:dyDescent="0.25">
      <c r="A2081" s="34">
        <v>42542</v>
      </c>
      <c r="B2081" s="26" t="s">
        <v>1405</v>
      </c>
      <c r="C2081" s="26" t="s">
        <v>1512</v>
      </c>
      <c r="D2081" s="28" t="s">
        <v>10</v>
      </c>
      <c r="E2081" s="43"/>
      <c r="F2081" s="41">
        <v>1000000</v>
      </c>
      <c r="G2081" s="19">
        <f t="shared" si="32"/>
        <v>4953414</v>
      </c>
      <c r="H2081" s="26" t="s">
        <v>11</v>
      </c>
      <c r="I2081" s="26">
        <v>67</v>
      </c>
      <c r="J2081" s="26" t="s">
        <v>1099</v>
      </c>
      <c r="K2081" s="37" t="s">
        <v>377</v>
      </c>
      <c r="M2081" s="31">
        <v>2071</v>
      </c>
    </row>
    <row r="2082" spans="1:13" ht="13.9" x14ac:dyDescent="0.25">
      <c r="A2082" s="34">
        <v>42542</v>
      </c>
      <c r="B2082" s="26" t="s">
        <v>1386</v>
      </c>
      <c r="D2082" s="28" t="s">
        <v>10</v>
      </c>
      <c r="E2082" s="41">
        <v>11378293</v>
      </c>
      <c r="G2082" s="19">
        <f t="shared" si="32"/>
        <v>16331707</v>
      </c>
      <c r="H2082" s="26" t="s">
        <v>11</v>
      </c>
      <c r="I2082" s="26">
        <v>61</v>
      </c>
      <c r="J2082" s="36" t="s">
        <v>1823</v>
      </c>
      <c r="K2082" s="26" t="s">
        <v>377</v>
      </c>
      <c r="M2082" s="31">
        <v>2072</v>
      </c>
    </row>
    <row r="2083" spans="1:13" ht="13.9" x14ac:dyDescent="0.25">
      <c r="A2083" s="34">
        <v>42542</v>
      </c>
      <c r="B2083" s="34" t="s">
        <v>1406</v>
      </c>
      <c r="C2083" s="28" t="s">
        <v>12</v>
      </c>
      <c r="D2083" s="36" t="s">
        <v>13</v>
      </c>
      <c r="F2083" s="41">
        <v>4000</v>
      </c>
      <c r="G2083" s="19">
        <f t="shared" si="32"/>
        <v>16327707</v>
      </c>
      <c r="H2083" s="36" t="s">
        <v>26</v>
      </c>
      <c r="I2083" s="26" t="s">
        <v>1112</v>
      </c>
      <c r="J2083" s="26" t="s">
        <v>1099</v>
      </c>
      <c r="K2083" s="37" t="s">
        <v>377</v>
      </c>
      <c r="M2083" s="26">
        <v>2073</v>
      </c>
    </row>
    <row r="2084" spans="1:13" ht="13.9" x14ac:dyDescent="0.25">
      <c r="A2084" s="34">
        <v>42542</v>
      </c>
      <c r="B2084" s="34" t="s">
        <v>1407</v>
      </c>
      <c r="C2084" s="28" t="s">
        <v>12</v>
      </c>
      <c r="D2084" s="36" t="s">
        <v>13</v>
      </c>
      <c r="F2084" s="41">
        <v>1500</v>
      </c>
      <c r="G2084" s="19">
        <f t="shared" si="32"/>
        <v>16326207</v>
      </c>
      <c r="H2084" s="36" t="s">
        <v>26</v>
      </c>
      <c r="I2084" s="26" t="s">
        <v>1112</v>
      </c>
      <c r="J2084" s="26" t="s">
        <v>1099</v>
      </c>
      <c r="K2084" s="37" t="s">
        <v>377</v>
      </c>
      <c r="M2084" s="26">
        <v>2074</v>
      </c>
    </row>
    <row r="2085" spans="1:13" x14ac:dyDescent="0.3">
      <c r="A2085" s="34">
        <v>42542</v>
      </c>
      <c r="B2085" s="34" t="s">
        <v>1408</v>
      </c>
      <c r="C2085" s="27" t="s">
        <v>36</v>
      </c>
      <c r="D2085" s="28" t="s">
        <v>10</v>
      </c>
      <c r="F2085" s="41">
        <v>69300</v>
      </c>
      <c r="G2085" s="19">
        <f t="shared" si="32"/>
        <v>16256907</v>
      </c>
      <c r="H2085" s="26" t="s">
        <v>14</v>
      </c>
      <c r="I2085" s="36" t="s">
        <v>1409</v>
      </c>
      <c r="J2085" s="26" t="s">
        <v>3033</v>
      </c>
      <c r="K2085" s="37" t="s">
        <v>377</v>
      </c>
      <c r="M2085" s="26">
        <v>2075</v>
      </c>
    </row>
    <row r="2086" spans="1:13" x14ac:dyDescent="0.3">
      <c r="A2086" s="34">
        <v>42542</v>
      </c>
      <c r="B2086" s="26" t="s">
        <v>811</v>
      </c>
      <c r="C2086" s="26" t="s">
        <v>22</v>
      </c>
      <c r="D2086" s="31" t="s">
        <v>18</v>
      </c>
      <c r="F2086" s="41">
        <v>2000</v>
      </c>
      <c r="G2086" s="19">
        <f t="shared" si="32"/>
        <v>16254907</v>
      </c>
      <c r="H2086" s="31" t="s">
        <v>795</v>
      </c>
      <c r="I2086" s="26" t="s">
        <v>1101</v>
      </c>
      <c r="J2086" s="26" t="s">
        <v>1099</v>
      </c>
      <c r="K2086" s="37" t="s">
        <v>377</v>
      </c>
      <c r="M2086" s="26">
        <v>2076</v>
      </c>
    </row>
    <row r="2087" spans="1:13" x14ac:dyDescent="0.3">
      <c r="A2087" s="34">
        <v>42542</v>
      </c>
      <c r="B2087" s="26" t="s">
        <v>919</v>
      </c>
      <c r="C2087" s="28" t="s">
        <v>12</v>
      </c>
      <c r="D2087" s="31" t="s">
        <v>18</v>
      </c>
      <c r="F2087" s="41">
        <v>1000</v>
      </c>
      <c r="G2087" s="19">
        <f t="shared" si="32"/>
        <v>16253907</v>
      </c>
      <c r="H2087" s="31" t="s">
        <v>795</v>
      </c>
      <c r="I2087" s="26" t="s">
        <v>1123</v>
      </c>
      <c r="J2087" s="26" t="s">
        <v>1099</v>
      </c>
      <c r="K2087" s="37" t="s">
        <v>377</v>
      </c>
      <c r="M2087" s="26">
        <v>2077</v>
      </c>
    </row>
    <row r="2088" spans="1:13" x14ac:dyDescent="0.3">
      <c r="A2088" s="34">
        <v>42542</v>
      </c>
      <c r="B2088" s="26" t="s">
        <v>1410</v>
      </c>
      <c r="C2088" s="28" t="s">
        <v>12</v>
      </c>
      <c r="D2088" s="31" t="s">
        <v>18</v>
      </c>
      <c r="F2088" s="41">
        <v>1000</v>
      </c>
      <c r="G2088" s="19">
        <f t="shared" si="32"/>
        <v>16252907</v>
      </c>
      <c r="H2088" s="31" t="s">
        <v>795</v>
      </c>
      <c r="I2088" s="26" t="s">
        <v>1123</v>
      </c>
      <c r="J2088" s="26" t="s">
        <v>1099</v>
      </c>
      <c r="K2088" s="37" t="s">
        <v>377</v>
      </c>
      <c r="M2088" s="26">
        <v>2078</v>
      </c>
    </row>
    <row r="2089" spans="1:13" x14ac:dyDescent="0.3">
      <c r="A2089" s="34">
        <v>42542</v>
      </c>
      <c r="B2089" s="26" t="s">
        <v>1411</v>
      </c>
      <c r="C2089" s="28" t="s">
        <v>12</v>
      </c>
      <c r="D2089" s="31" t="s">
        <v>18</v>
      </c>
      <c r="F2089" s="41">
        <v>1000</v>
      </c>
      <c r="G2089" s="19">
        <f t="shared" si="32"/>
        <v>16251907</v>
      </c>
      <c r="H2089" s="31" t="s">
        <v>795</v>
      </c>
      <c r="I2089" s="26" t="s">
        <v>1123</v>
      </c>
      <c r="J2089" s="26" t="s">
        <v>1099</v>
      </c>
      <c r="K2089" s="37" t="s">
        <v>377</v>
      </c>
      <c r="M2089" s="31">
        <v>2079</v>
      </c>
    </row>
    <row r="2090" spans="1:13" x14ac:dyDescent="0.3">
      <c r="A2090" s="34">
        <v>42542</v>
      </c>
      <c r="B2090" s="26" t="s">
        <v>1412</v>
      </c>
      <c r="C2090" s="28" t="s">
        <v>12</v>
      </c>
      <c r="D2090" s="31" t="s">
        <v>18</v>
      </c>
      <c r="F2090" s="41">
        <v>1000</v>
      </c>
      <c r="G2090" s="19">
        <f t="shared" si="32"/>
        <v>16250907</v>
      </c>
      <c r="H2090" s="31" t="s">
        <v>795</v>
      </c>
      <c r="I2090" s="26" t="s">
        <v>1123</v>
      </c>
      <c r="J2090" s="26" t="s">
        <v>1099</v>
      </c>
      <c r="K2090" s="37" t="s">
        <v>377</v>
      </c>
      <c r="M2090" s="31">
        <v>2080</v>
      </c>
    </row>
    <row r="2091" spans="1:13" x14ac:dyDescent="0.3">
      <c r="A2091" s="34">
        <v>42542</v>
      </c>
      <c r="B2091" s="26" t="s">
        <v>1126</v>
      </c>
      <c r="C2091" s="28" t="s">
        <v>12</v>
      </c>
      <c r="D2091" s="31" t="s">
        <v>18</v>
      </c>
      <c r="F2091" s="41">
        <v>1000</v>
      </c>
      <c r="G2091" s="19">
        <f t="shared" si="32"/>
        <v>16249907</v>
      </c>
      <c r="H2091" s="31" t="s">
        <v>795</v>
      </c>
      <c r="I2091" s="26" t="s">
        <v>1123</v>
      </c>
      <c r="J2091" s="26" t="s">
        <v>1099</v>
      </c>
      <c r="K2091" s="37" t="s">
        <v>377</v>
      </c>
      <c r="M2091" s="26">
        <v>2081</v>
      </c>
    </row>
    <row r="2092" spans="1:13" x14ac:dyDescent="0.3">
      <c r="A2092" s="34">
        <v>42542</v>
      </c>
      <c r="B2092" s="26" t="s">
        <v>1413</v>
      </c>
      <c r="C2092" s="28" t="s">
        <v>12</v>
      </c>
      <c r="D2092" s="31" t="s">
        <v>18</v>
      </c>
      <c r="F2092" s="41">
        <v>1000</v>
      </c>
      <c r="G2092" s="19">
        <f t="shared" si="32"/>
        <v>16248907</v>
      </c>
      <c r="H2092" s="31" t="s">
        <v>795</v>
      </c>
      <c r="I2092" s="26" t="s">
        <v>1123</v>
      </c>
      <c r="J2092" s="26" t="s">
        <v>1099</v>
      </c>
      <c r="K2092" s="37" t="s">
        <v>377</v>
      </c>
      <c r="M2092" s="26">
        <v>2082</v>
      </c>
    </row>
    <row r="2093" spans="1:13" x14ac:dyDescent="0.3">
      <c r="A2093" s="34">
        <v>42542</v>
      </c>
      <c r="B2093" s="26" t="s">
        <v>1126</v>
      </c>
      <c r="C2093" s="28" t="s">
        <v>12</v>
      </c>
      <c r="D2093" s="31" t="s">
        <v>18</v>
      </c>
      <c r="F2093" s="41">
        <v>1000</v>
      </c>
      <c r="G2093" s="19">
        <f t="shared" si="32"/>
        <v>16247907</v>
      </c>
      <c r="H2093" s="31" t="s">
        <v>795</v>
      </c>
      <c r="I2093" s="26" t="s">
        <v>1123</v>
      </c>
      <c r="J2093" s="26" t="s">
        <v>1099</v>
      </c>
      <c r="K2093" s="37" t="s">
        <v>377</v>
      </c>
      <c r="M2093" s="26">
        <v>2083</v>
      </c>
    </row>
    <row r="2094" spans="1:13" x14ac:dyDescent="0.3">
      <c r="A2094" s="34">
        <v>42542</v>
      </c>
      <c r="B2094" s="26" t="s">
        <v>1413</v>
      </c>
      <c r="C2094" s="28" t="s">
        <v>12</v>
      </c>
      <c r="D2094" s="31" t="s">
        <v>18</v>
      </c>
      <c r="F2094" s="41">
        <v>1000</v>
      </c>
      <c r="G2094" s="19">
        <f t="shared" si="32"/>
        <v>16246907</v>
      </c>
      <c r="H2094" s="31" t="s">
        <v>795</v>
      </c>
      <c r="I2094" s="26" t="s">
        <v>1123</v>
      </c>
      <c r="J2094" s="26" t="s">
        <v>1099</v>
      </c>
      <c r="K2094" s="37" t="s">
        <v>377</v>
      </c>
      <c r="M2094" s="26">
        <v>2084</v>
      </c>
    </row>
    <row r="2095" spans="1:13" x14ac:dyDescent="0.3">
      <c r="A2095" s="34">
        <v>42542</v>
      </c>
      <c r="B2095" s="26" t="s">
        <v>1414</v>
      </c>
      <c r="C2095" s="28" t="s">
        <v>12</v>
      </c>
      <c r="D2095" s="36" t="s">
        <v>20</v>
      </c>
      <c r="F2095" s="41">
        <v>1000</v>
      </c>
      <c r="G2095" s="19">
        <f t="shared" si="32"/>
        <v>16245907</v>
      </c>
      <c r="H2095" s="17" t="s">
        <v>3054</v>
      </c>
      <c r="I2095" s="26" t="s">
        <v>531</v>
      </c>
      <c r="J2095" s="26" t="s">
        <v>1099</v>
      </c>
      <c r="K2095" s="27" t="s">
        <v>377</v>
      </c>
      <c r="M2095" s="26">
        <v>2085</v>
      </c>
    </row>
    <row r="2096" spans="1:13" x14ac:dyDescent="0.3">
      <c r="A2096" s="34">
        <v>42542</v>
      </c>
      <c r="B2096" s="26" t="s">
        <v>1415</v>
      </c>
      <c r="C2096" s="28" t="s">
        <v>12</v>
      </c>
      <c r="D2096" s="36" t="s">
        <v>20</v>
      </c>
      <c r="F2096" s="41">
        <v>1000</v>
      </c>
      <c r="G2096" s="19">
        <f t="shared" si="32"/>
        <v>16244907</v>
      </c>
      <c r="H2096" s="17" t="s">
        <v>3054</v>
      </c>
      <c r="I2096" s="26" t="s">
        <v>531</v>
      </c>
      <c r="J2096" s="26" t="s">
        <v>1099</v>
      </c>
      <c r="K2096" s="27" t="s">
        <v>377</v>
      </c>
      <c r="M2096" s="26">
        <v>2086</v>
      </c>
    </row>
    <row r="2097" spans="1:13" x14ac:dyDescent="0.3">
      <c r="A2097" s="34">
        <v>42542</v>
      </c>
      <c r="B2097" s="26" t="s">
        <v>329</v>
      </c>
      <c r="C2097" s="31" t="s">
        <v>35</v>
      </c>
      <c r="D2097" s="36" t="s">
        <v>20</v>
      </c>
      <c r="F2097" s="41">
        <v>1000</v>
      </c>
      <c r="G2097" s="19">
        <f t="shared" si="32"/>
        <v>16243907</v>
      </c>
      <c r="H2097" s="17" t="s">
        <v>3054</v>
      </c>
      <c r="I2097" s="26" t="s">
        <v>531</v>
      </c>
      <c r="J2097" s="26" t="s">
        <v>1099</v>
      </c>
      <c r="K2097" s="27" t="s">
        <v>377</v>
      </c>
      <c r="M2097" s="31">
        <v>2087</v>
      </c>
    </row>
    <row r="2098" spans="1:13" x14ac:dyDescent="0.3">
      <c r="A2098" s="34">
        <v>42542</v>
      </c>
      <c r="B2098" s="26" t="s">
        <v>1416</v>
      </c>
      <c r="C2098" s="28" t="s">
        <v>12</v>
      </c>
      <c r="D2098" s="36" t="s">
        <v>20</v>
      </c>
      <c r="F2098" s="41">
        <v>1000</v>
      </c>
      <c r="G2098" s="19">
        <f t="shared" si="32"/>
        <v>16242907</v>
      </c>
      <c r="H2098" s="17" t="s">
        <v>3054</v>
      </c>
      <c r="I2098" s="26" t="s">
        <v>531</v>
      </c>
      <c r="J2098" s="26" t="s">
        <v>1099</v>
      </c>
      <c r="K2098" s="27" t="s">
        <v>377</v>
      </c>
      <c r="M2098" s="31">
        <v>2088</v>
      </c>
    </row>
    <row r="2099" spans="1:13" ht="13.9" x14ac:dyDescent="0.25">
      <c r="A2099" s="34">
        <v>42542</v>
      </c>
      <c r="B2099" s="26" t="s">
        <v>317</v>
      </c>
      <c r="C2099" s="31" t="s">
        <v>27</v>
      </c>
      <c r="D2099" s="36" t="s">
        <v>20</v>
      </c>
      <c r="F2099" s="41">
        <v>1000</v>
      </c>
      <c r="G2099" s="19">
        <f t="shared" si="32"/>
        <v>16241907</v>
      </c>
      <c r="H2099" s="17" t="s">
        <v>3054</v>
      </c>
      <c r="I2099" s="26" t="s">
        <v>787</v>
      </c>
      <c r="J2099" s="26" t="s">
        <v>1099</v>
      </c>
      <c r="K2099" s="27" t="s">
        <v>377</v>
      </c>
      <c r="M2099" s="26">
        <v>2089</v>
      </c>
    </row>
    <row r="2100" spans="1:13" ht="17.25" customHeight="1" x14ac:dyDescent="0.3">
      <c r="A2100" s="34">
        <v>42542</v>
      </c>
      <c r="B2100" s="26" t="s">
        <v>1265</v>
      </c>
      <c r="C2100" s="28" t="s">
        <v>12</v>
      </c>
      <c r="D2100" s="36" t="s">
        <v>20</v>
      </c>
      <c r="F2100" s="41">
        <v>1000</v>
      </c>
      <c r="G2100" s="19">
        <f t="shared" si="32"/>
        <v>16240907</v>
      </c>
      <c r="H2100" s="17" t="s">
        <v>3054</v>
      </c>
      <c r="I2100" s="26" t="s">
        <v>531</v>
      </c>
      <c r="J2100" s="26" t="s">
        <v>1099</v>
      </c>
      <c r="K2100" s="27" t="s">
        <v>377</v>
      </c>
      <c r="M2100" s="26">
        <v>2090</v>
      </c>
    </row>
    <row r="2101" spans="1:13" ht="17.25" customHeight="1" x14ac:dyDescent="0.25">
      <c r="A2101" s="34">
        <v>42542</v>
      </c>
      <c r="B2101" s="26" t="s">
        <v>1417</v>
      </c>
      <c r="C2101" s="28" t="s">
        <v>12</v>
      </c>
      <c r="D2101" s="31" t="s">
        <v>18</v>
      </c>
      <c r="F2101" s="41">
        <v>500</v>
      </c>
      <c r="G2101" s="19">
        <f t="shared" si="32"/>
        <v>16240407</v>
      </c>
      <c r="H2101" s="26" t="s">
        <v>1418</v>
      </c>
      <c r="I2101" s="26" t="s">
        <v>1419</v>
      </c>
      <c r="J2101" s="26" t="s">
        <v>1099</v>
      </c>
      <c r="K2101" s="37" t="s">
        <v>377</v>
      </c>
      <c r="M2101" s="26">
        <v>2091</v>
      </c>
    </row>
    <row r="2102" spans="1:13" ht="17.25" customHeight="1" x14ac:dyDescent="0.25">
      <c r="A2102" s="34">
        <v>42542</v>
      </c>
      <c r="B2102" s="26" t="s">
        <v>1420</v>
      </c>
      <c r="C2102" s="28" t="s">
        <v>12</v>
      </c>
      <c r="D2102" s="31" t="s">
        <v>18</v>
      </c>
      <c r="F2102" s="41">
        <v>500</v>
      </c>
      <c r="G2102" s="19">
        <f t="shared" si="32"/>
        <v>16239907</v>
      </c>
      <c r="H2102" s="26" t="s">
        <v>1418</v>
      </c>
      <c r="I2102" s="26" t="s">
        <v>1419</v>
      </c>
      <c r="J2102" s="26" t="s">
        <v>1099</v>
      </c>
      <c r="K2102" s="37" t="s">
        <v>377</v>
      </c>
      <c r="M2102" s="26">
        <v>2092</v>
      </c>
    </row>
    <row r="2103" spans="1:13" ht="17.25" customHeight="1" x14ac:dyDescent="0.25">
      <c r="A2103" s="34">
        <v>42542</v>
      </c>
      <c r="B2103" s="26" t="s">
        <v>999</v>
      </c>
      <c r="C2103" s="28" t="s">
        <v>12</v>
      </c>
      <c r="D2103" s="31" t="s">
        <v>18</v>
      </c>
      <c r="F2103" s="41">
        <v>300</v>
      </c>
      <c r="G2103" s="19">
        <f t="shared" si="32"/>
        <v>16239607</v>
      </c>
      <c r="H2103" s="26" t="s">
        <v>1418</v>
      </c>
      <c r="I2103" s="26" t="s">
        <v>1419</v>
      </c>
      <c r="J2103" s="26" t="s">
        <v>1099</v>
      </c>
      <c r="K2103" s="37" t="s">
        <v>377</v>
      </c>
      <c r="M2103" s="26">
        <v>2093</v>
      </c>
    </row>
    <row r="2104" spans="1:13" ht="17.25" customHeight="1" x14ac:dyDescent="0.25">
      <c r="A2104" s="34">
        <v>42542</v>
      </c>
      <c r="B2104" s="26" t="s">
        <v>1000</v>
      </c>
      <c r="C2104" s="28" t="s">
        <v>12</v>
      </c>
      <c r="D2104" s="31" t="s">
        <v>18</v>
      </c>
      <c r="F2104" s="41">
        <v>300</v>
      </c>
      <c r="G2104" s="19">
        <f t="shared" si="32"/>
        <v>16239307</v>
      </c>
      <c r="H2104" s="26" t="s">
        <v>1418</v>
      </c>
      <c r="I2104" s="26" t="s">
        <v>1419</v>
      </c>
      <c r="J2104" s="26" t="s">
        <v>1099</v>
      </c>
      <c r="K2104" s="37" t="s">
        <v>377</v>
      </c>
      <c r="M2104" s="26">
        <v>2094</v>
      </c>
    </row>
    <row r="2105" spans="1:13" ht="17.25" customHeight="1" x14ac:dyDescent="0.25">
      <c r="A2105" s="34">
        <v>42542</v>
      </c>
      <c r="B2105" s="26" t="s">
        <v>1421</v>
      </c>
      <c r="C2105" s="26" t="s">
        <v>22</v>
      </c>
      <c r="D2105" s="31" t="s">
        <v>18</v>
      </c>
      <c r="F2105" s="41">
        <v>1000</v>
      </c>
      <c r="G2105" s="19">
        <f t="shared" si="32"/>
        <v>16238307</v>
      </c>
      <c r="H2105" s="26" t="s">
        <v>1418</v>
      </c>
      <c r="I2105" s="26" t="s">
        <v>1422</v>
      </c>
      <c r="J2105" s="26" t="s">
        <v>1099</v>
      </c>
      <c r="K2105" s="37" t="s">
        <v>377</v>
      </c>
      <c r="M2105" s="31">
        <v>2095</v>
      </c>
    </row>
    <row r="2106" spans="1:13" x14ac:dyDescent="0.3">
      <c r="A2106" s="34">
        <v>42542</v>
      </c>
      <c r="B2106" s="26" t="s">
        <v>1057</v>
      </c>
      <c r="C2106" s="28" t="s">
        <v>12</v>
      </c>
      <c r="D2106" s="31" t="s">
        <v>18</v>
      </c>
      <c r="F2106" s="41">
        <v>300</v>
      </c>
      <c r="G2106" s="19">
        <f t="shared" si="32"/>
        <v>16238007</v>
      </c>
      <c r="H2106" s="26" t="s">
        <v>903</v>
      </c>
      <c r="I2106" s="26" t="s">
        <v>531</v>
      </c>
      <c r="J2106" s="36" t="s">
        <v>1823</v>
      </c>
      <c r="K2106" s="26" t="s">
        <v>377</v>
      </c>
      <c r="M2106" s="31">
        <v>2096</v>
      </c>
    </row>
    <row r="2107" spans="1:13" x14ac:dyDescent="0.3">
      <c r="A2107" s="34">
        <v>42542</v>
      </c>
      <c r="B2107" s="26" t="s">
        <v>1034</v>
      </c>
      <c r="C2107" s="28" t="s">
        <v>12</v>
      </c>
      <c r="D2107" s="31" t="s">
        <v>18</v>
      </c>
      <c r="F2107" s="41">
        <v>300</v>
      </c>
      <c r="G2107" s="19">
        <f t="shared" si="32"/>
        <v>16237707</v>
      </c>
      <c r="H2107" s="26" t="s">
        <v>903</v>
      </c>
      <c r="I2107" s="26" t="s">
        <v>531</v>
      </c>
      <c r="J2107" s="36" t="s">
        <v>1823</v>
      </c>
      <c r="K2107" s="26" t="s">
        <v>377</v>
      </c>
      <c r="M2107" s="26">
        <v>2097</v>
      </c>
    </row>
    <row r="2108" spans="1:13" x14ac:dyDescent="0.3">
      <c r="A2108" s="34">
        <v>42542</v>
      </c>
      <c r="B2108" s="26" t="s">
        <v>930</v>
      </c>
      <c r="C2108" s="26" t="s">
        <v>22</v>
      </c>
      <c r="D2108" s="31" t="s">
        <v>18</v>
      </c>
      <c r="F2108" s="41">
        <v>1000</v>
      </c>
      <c r="G2108" s="19">
        <f t="shared" si="32"/>
        <v>16236707</v>
      </c>
      <c r="H2108" s="26" t="s">
        <v>903</v>
      </c>
      <c r="I2108" s="26" t="s">
        <v>531</v>
      </c>
      <c r="J2108" s="36" t="s">
        <v>1823</v>
      </c>
      <c r="K2108" s="26" t="s">
        <v>377</v>
      </c>
      <c r="M2108" s="26">
        <v>2098</v>
      </c>
    </row>
    <row r="2109" spans="1:13" ht="13.9" x14ac:dyDescent="0.25">
      <c r="A2109" s="34">
        <v>42542</v>
      </c>
      <c r="B2109" s="35" t="s">
        <v>1398</v>
      </c>
      <c r="C2109" s="31" t="s">
        <v>17</v>
      </c>
      <c r="D2109" s="36" t="s">
        <v>20</v>
      </c>
      <c r="F2109" s="41">
        <v>24000</v>
      </c>
      <c r="G2109" s="19">
        <f t="shared" si="32"/>
        <v>16212707</v>
      </c>
      <c r="H2109" s="33" t="s">
        <v>21</v>
      </c>
      <c r="I2109" s="26" t="s">
        <v>1106</v>
      </c>
      <c r="J2109" s="26" t="s">
        <v>1099</v>
      </c>
      <c r="K2109" s="27" t="s">
        <v>377</v>
      </c>
      <c r="M2109" s="26">
        <v>2099</v>
      </c>
    </row>
    <row r="2110" spans="1:13" ht="13.9" x14ac:dyDescent="0.25">
      <c r="A2110" s="34">
        <v>42542</v>
      </c>
      <c r="B2110" s="35" t="s">
        <v>1399</v>
      </c>
      <c r="C2110" s="31" t="s">
        <v>17</v>
      </c>
      <c r="D2110" s="36" t="s">
        <v>20</v>
      </c>
      <c r="F2110" s="41">
        <v>5000</v>
      </c>
      <c r="G2110" s="19">
        <f t="shared" si="32"/>
        <v>16207707</v>
      </c>
      <c r="H2110" s="33" t="s">
        <v>21</v>
      </c>
      <c r="I2110" s="26" t="s">
        <v>1107</v>
      </c>
      <c r="J2110" s="26" t="s">
        <v>1099</v>
      </c>
      <c r="K2110" s="27" t="s">
        <v>377</v>
      </c>
      <c r="M2110" s="26">
        <v>2100</v>
      </c>
    </row>
    <row r="2111" spans="1:13" ht="13.9" x14ac:dyDescent="0.25">
      <c r="A2111" s="34">
        <v>42542</v>
      </c>
      <c r="B2111" s="35" t="s">
        <v>1108</v>
      </c>
      <c r="C2111" s="35" t="s">
        <v>22</v>
      </c>
      <c r="D2111" s="36" t="s">
        <v>20</v>
      </c>
      <c r="F2111" s="41">
        <v>500</v>
      </c>
      <c r="G2111" s="19">
        <f t="shared" si="32"/>
        <v>16207207</v>
      </c>
      <c r="H2111" s="33" t="s">
        <v>21</v>
      </c>
      <c r="I2111" s="26" t="s">
        <v>1109</v>
      </c>
      <c r="J2111" s="26" t="s">
        <v>1099</v>
      </c>
      <c r="K2111" s="27" t="s">
        <v>377</v>
      </c>
      <c r="M2111" s="26">
        <v>2101</v>
      </c>
    </row>
    <row r="2112" spans="1:13" ht="13.9" x14ac:dyDescent="0.25">
      <c r="A2112" s="34">
        <v>42542</v>
      </c>
      <c r="B2112" s="35" t="s">
        <v>1423</v>
      </c>
      <c r="C2112" s="28" t="s">
        <v>12</v>
      </c>
      <c r="D2112" s="36" t="s">
        <v>20</v>
      </c>
      <c r="F2112" s="41">
        <v>4500</v>
      </c>
      <c r="G2112" s="19">
        <f t="shared" si="32"/>
        <v>16202707</v>
      </c>
      <c r="H2112" s="33" t="s">
        <v>21</v>
      </c>
      <c r="I2112" s="26" t="s">
        <v>1111</v>
      </c>
      <c r="J2112" s="26" t="s">
        <v>1099</v>
      </c>
      <c r="K2112" s="27" t="s">
        <v>377</v>
      </c>
      <c r="M2112" s="26">
        <v>2102</v>
      </c>
    </row>
    <row r="2113" spans="1:13" ht="13.9" x14ac:dyDescent="0.25">
      <c r="A2113" s="34">
        <v>42542</v>
      </c>
      <c r="B2113" s="35" t="s">
        <v>1424</v>
      </c>
      <c r="C2113" s="28" t="s">
        <v>12</v>
      </c>
      <c r="D2113" s="36" t="s">
        <v>20</v>
      </c>
      <c r="F2113" s="41">
        <v>20000</v>
      </c>
      <c r="G2113" s="19">
        <f t="shared" si="32"/>
        <v>16182707</v>
      </c>
      <c r="H2113" s="33" t="s">
        <v>21</v>
      </c>
      <c r="I2113" s="26" t="s">
        <v>1425</v>
      </c>
      <c r="J2113" s="26" t="s">
        <v>1099</v>
      </c>
      <c r="K2113" s="27" t="s">
        <v>377</v>
      </c>
      <c r="M2113" s="31">
        <v>2103</v>
      </c>
    </row>
    <row r="2114" spans="1:13" x14ac:dyDescent="0.3">
      <c r="A2114" s="34">
        <v>42542</v>
      </c>
      <c r="B2114" s="27" t="s">
        <v>1426</v>
      </c>
      <c r="C2114" s="28" t="s">
        <v>12</v>
      </c>
      <c r="D2114" s="31" t="s">
        <v>18</v>
      </c>
      <c r="F2114" s="41">
        <v>9000</v>
      </c>
      <c r="G2114" s="19">
        <f t="shared" si="32"/>
        <v>16173707</v>
      </c>
      <c r="H2114" s="31" t="s">
        <v>23</v>
      </c>
      <c r="I2114" s="27" t="s">
        <v>1121</v>
      </c>
      <c r="J2114" s="36" t="s">
        <v>1823</v>
      </c>
      <c r="K2114" s="26" t="s">
        <v>377</v>
      </c>
      <c r="M2114" s="31">
        <v>2104</v>
      </c>
    </row>
    <row r="2115" spans="1:13" x14ac:dyDescent="0.3">
      <c r="A2115" s="34">
        <v>42542</v>
      </c>
      <c r="B2115" s="27" t="s">
        <v>1427</v>
      </c>
      <c r="C2115" s="31" t="s">
        <v>24</v>
      </c>
      <c r="D2115" s="31" t="s">
        <v>10</v>
      </c>
      <c r="F2115" s="41">
        <v>2300</v>
      </c>
      <c r="G2115" s="19">
        <f t="shared" si="32"/>
        <v>16171407</v>
      </c>
      <c r="H2115" s="31" t="s">
        <v>23</v>
      </c>
      <c r="I2115" s="27" t="s">
        <v>1318</v>
      </c>
      <c r="J2115" s="36" t="s">
        <v>1823</v>
      </c>
      <c r="K2115" s="26" t="s">
        <v>377</v>
      </c>
      <c r="M2115" s="26">
        <v>2105</v>
      </c>
    </row>
    <row r="2116" spans="1:13" x14ac:dyDescent="0.3">
      <c r="A2116" s="34">
        <v>42542</v>
      </c>
      <c r="B2116" s="27" t="s">
        <v>28</v>
      </c>
      <c r="C2116" s="31" t="s">
        <v>17</v>
      </c>
      <c r="D2116" s="31" t="s">
        <v>18</v>
      </c>
      <c r="F2116" s="41">
        <v>5000</v>
      </c>
      <c r="G2116" s="19">
        <f t="shared" si="32"/>
        <v>16166407</v>
      </c>
      <c r="H2116" s="31" t="s">
        <v>23</v>
      </c>
      <c r="I2116" s="27" t="s">
        <v>1263</v>
      </c>
      <c r="J2116" s="36" t="s">
        <v>1823</v>
      </c>
      <c r="K2116" s="26" t="s">
        <v>377</v>
      </c>
      <c r="M2116" s="26">
        <v>2106</v>
      </c>
    </row>
    <row r="2117" spans="1:13" x14ac:dyDescent="0.3">
      <c r="A2117" s="34">
        <v>42542</v>
      </c>
      <c r="B2117" s="27" t="s">
        <v>39</v>
      </c>
      <c r="C2117" s="31" t="s">
        <v>17</v>
      </c>
      <c r="D2117" s="31" t="s">
        <v>18</v>
      </c>
      <c r="F2117" s="41">
        <v>15000</v>
      </c>
      <c r="G2117" s="19">
        <f t="shared" si="32"/>
        <v>16151407</v>
      </c>
      <c r="H2117" s="31" t="s">
        <v>23</v>
      </c>
      <c r="I2117" s="27" t="s">
        <v>1345</v>
      </c>
      <c r="J2117" s="36" t="s">
        <v>1823</v>
      </c>
      <c r="K2117" s="26" t="s">
        <v>377</v>
      </c>
      <c r="M2117" s="26">
        <v>2107</v>
      </c>
    </row>
    <row r="2118" spans="1:13" x14ac:dyDescent="0.3">
      <c r="A2118" s="34">
        <v>42542</v>
      </c>
      <c r="B2118" s="27" t="s">
        <v>647</v>
      </c>
      <c r="C2118" s="27" t="s">
        <v>22</v>
      </c>
      <c r="D2118" s="31" t="s">
        <v>18</v>
      </c>
      <c r="F2118" s="41">
        <v>2000</v>
      </c>
      <c r="G2118" s="19">
        <f t="shared" si="32"/>
        <v>16149407</v>
      </c>
      <c r="H2118" s="31" t="s">
        <v>23</v>
      </c>
      <c r="I2118" s="27" t="s">
        <v>1122</v>
      </c>
      <c r="J2118" s="36" t="s">
        <v>1823</v>
      </c>
      <c r="K2118" s="26" t="s">
        <v>377</v>
      </c>
      <c r="M2118" s="26">
        <v>2108</v>
      </c>
    </row>
    <row r="2119" spans="1:13" x14ac:dyDescent="0.3">
      <c r="A2119" s="34">
        <v>42542</v>
      </c>
      <c r="B2119" s="27" t="s">
        <v>1428</v>
      </c>
      <c r="C2119" s="31" t="s">
        <v>38</v>
      </c>
      <c r="D2119" s="31" t="s">
        <v>18</v>
      </c>
      <c r="F2119" s="41">
        <v>10000</v>
      </c>
      <c r="G2119" s="19">
        <f t="shared" si="32"/>
        <v>16139407</v>
      </c>
      <c r="H2119" s="31" t="s">
        <v>23</v>
      </c>
      <c r="I2119" s="27" t="s">
        <v>1374</v>
      </c>
      <c r="J2119" s="36" t="s">
        <v>1823</v>
      </c>
      <c r="K2119" s="26" t="s">
        <v>377</v>
      </c>
      <c r="M2119" s="26">
        <v>2109</v>
      </c>
    </row>
    <row r="2120" spans="1:13" x14ac:dyDescent="0.3">
      <c r="A2120" s="34">
        <v>42543</v>
      </c>
      <c r="B2120" s="26" t="s">
        <v>1514</v>
      </c>
      <c r="C2120" s="28" t="s">
        <v>16</v>
      </c>
      <c r="D2120" s="28" t="s">
        <v>10</v>
      </c>
      <c r="F2120" s="41">
        <v>3000</v>
      </c>
      <c r="G2120" s="19">
        <f t="shared" si="32"/>
        <v>16136407</v>
      </c>
      <c r="H2120" s="26" t="s">
        <v>14</v>
      </c>
      <c r="I2120" s="26" t="s">
        <v>1252</v>
      </c>
      <c r="J2120" s="26" t="s">
        <v>1099</v>
      </c>
      <c r="K2120" s="37" t="s">
        <v>377</v>
      </c>
      <c r="M2120" s="26">
        <v>2110</v>
      </c>
    </row>
    <row r="2121" spans="1:13" x14ac:dyDescent="0.3">
      <c r="A2121" s="34">
        <v>42543</v>
      </c>
      <c r="B2121" s="26" t="s">
        <v>1514</v>
      </c>
      <c r="C2121" s="28" t="s">
        <v>16</v>
      </c>
      <c r="D2121" s="28" t="s">
        <v>10</v>
      </c>
      <c r="F2121" s="41">
        <v>3000</v>
      </c>
      <c r="G2121" s="19">
        <f t="shared" si="32"/>
        <v>16133407</v>
      </c>
      <c r="H2121" s="26" t="s">
        <v>14</v>
      </c>
      <c r="I2121" s="26" t="s">
        <v>1252</v>
      </c>
      <c r="J2121" s="26" t="s">
        <v>1099</v>
      </c>
      <c r="K2121" s="37" t="s">
        <v>377</v>
      </c>
      <c r="L2121" s="31"/>
      <c r="M2121" s="31">
        <v>2111</v>
      </c>
    </row>
    <row r="2122" spans="1:13" x14ac:dyDescent="0.3">
      <c r="A2122" s="34">
        <v>42543</v>
      </c>
      <c r="B2122" s="26" t="s">
        <v>1294</v>
      </c>
      <c r="C2122" s="28" t="s">
        <v>12</v>
      </c>
      <c r="D2122" s="36" t="s">
        <v>20</v>
      </c>
      <c r="F2122" s="41">
        <v>1000</v>
      </c>
      <c r="G2122" s="19">
        <f t="shared" si="32"/>
        <v>16132407</v>
      </c>
      <c r="H2122" s="17" t="s">
        <v>3054</v>
      </c>
      <c r="I2122" s="26" t="s">
        <v>531</v>
      </c>
      <c r="J2122" s="26" t="s">
        <v>1099</v>
      </c>
      <c r="K2122" s="27" t="s">
        <v>377</v>
      </c>
      <c r="M2122" s="31">
        <v>2112</v>
      </c>
    </row>
    <row r="2123" spans="1:13" x14ac:dyDescent="0.3">
      <c r="A2123" s="34">
        <v>42543</v>
      </c>
      <c r="B2123" s="26" t="s">
        <v>1429</v>
      </c>
      <c r="C2123" s="28" t="s">
        <v>12</v>
      </c>
      <c r="D2123" s="36" t="s">
        <v>20</v>
      </c>
      <c r="F2123" s="41">
        <v>2000</v>
      </c>
      <c r="G2123" s="19">
        <f t="shared" si="32"/>
        <v>16130407</v>
      </c>
      <c r="H2123" s="17" t="s">
        <v>3054</v>
      </c>
      <c r="I2123" s="26" t="s">
        <v>531</v>
      </c>
      <c r="J2123" s="26" t="s">
        <v>1099</v>
      </c>
      <c r="K2123" s="27" t="s">
        <v>377</v>
      </c>
      <c r="M2123" s="26">
        <v>2113</v>
      </c>
    </row>
    <row r="2124" spans="1:13" x14ac:dyDescent="0.3">
      <c r="A2124" s="34">
        <v>42543</v>
      </c>
      <c r="B2124" s="26" t="s">
        <v>1430</v>
      </c>
      <c r="C2124" s="28" t="s">
        <v>12</v>
      </c>
      <c r="D2124" s="36" t="s">
        <v>20</v>
      </c>
      <c r="F2124" s="41">
        <v>1000</v>
      </c>
      <c r="G2124" s="19">
        <f t="shared" si="32"/>
        <v>16129407</v>
      </c>
      <c r="H2124" s="17" t="s">
        <v>3054</v>
      </c>
      <c r="I2124" s="26" t="s">
        <v>531</v>
      </c>
      <c r="J2124" s="26" t="s">
        <v>1099</v>
      </c>
      <c r="K2124" s="27" t="s">
        <v>377</v>
      </c>
      <c r="M2124" s="26">
        <v>2114</v>
      </c>
    </row>
    <row r="2125" spans="1:13" s="31" customFormat="1" x14ac:dyDescent="0.3">
      <c r="A2125" s="34">
        <v>42543</v>
      </c>
      <c r="B2125" s="26" t="s">
        <v>1431</v>
      </c>
      <c r="C2125" s="28" t="s">
        <v>12</v>
      </c>
      <c r="D2125" s="36" t="s">
        <v>20</v>
      </c>
      <c r="E2125" s="41"/>
      <c r="F2125" s="41">
        <v>1000</v>
      </c>
      <c r="G2125" s="19">
        <f t="shared" ref="G2125:G2188" si="33">+G2124+E2125-F2125</f>
        <v>16128407</v>
      </c>
      <c r="H2125" s="17" t="s">
        <v>3054</v>
      </c>
      <c r="I2125" s="26" t="s">
        <v>531</v>
      </c>
      <c r="J2125" s="26" t="s">
        <v>1099</v>
      </c>
      <c r="K2125" s="27" t="s">
        <v>377</v>
      </c>
      <c r="L2125" s="26"/>
      <c r="M2125" s="26">
        <v>2115</v>
      </c>
    </row>
    <row r="2126" spans="1:13" ht="17.25" customHeight="1" x14ac:dyDescent="0.3">
      <c r="A2126" s="34">
        <v>42543</v>
      </c>
      <c r="B2126" s="26" t="s">
        <v>1432</v>
      </c>
      <c r="C2126" s="28" t="s">
        <v>12</v>
      </c>
      <c r="D2126" s="36" t="s">
        <v>20</v>
      </c>
      <c r="F2126" s="41">
        <v>4000</v>
      </c>
      <c r="G2126" s="19">
        <f t="shared" si="33"/>
        <v>16124407</v>
      </c>
      <c r="H2126" s="17" t="s">
        <v>3054</v>
      </c>
      <c r="I2126" s="26" t="s">
        <v>531</v>
      </c>
      <c r="J2126" s="26" t="s">
        <v>1099</v>
      </c>
      <c r="K2126" s="27" t="s">
        <v>377</v>
      </c>
      <c r="M2126" s="26">
        <v>2116</v>
      </c>
    </row>
    <row r="2127" spans="1:13" ht="17.25" customHeight="1" x14ac:dyDescent="0.3">
      <c r="A2127" s="34">
        <v>42543</v>
      </c>
      <c r="B2127" s="26" t="s">
        <v>691</v>
      </c>
      <c r="C2127" s="28" t="s">
        <v>12</v>
      </c>
      <c r="D2127" s="36" t="s">
        <v>20</v>
      </c>
      <c r="F2127" s="41">
        <v>1500</v>
      </c>
      <c r="G2127" s="19">
        <f t="shared" si="33"/>
        <v>16122907</v>
      </c>
      <c r="H2127" s="17" t="s">
        <v>3054</v>
      </c>
      <c r="I2127" s="26" t="s">
        <v>531</v>
      </c>
      <c r="J2127" s="26" t="s">
        <v>1099</v>
      </c>
      <c r="K2127" s="27" t="s">
        <v>377</v>
      </c>
      <c r="M2127" s="26">
        <v>2117</v>
      </c>
    </row>
    <row r="2128" spans="1:13" ht="17.25" customHeight="1" x14ac:dyDescent="0.3">
      <c r="A2128" s="34">
        <v>42543</v>
      </c>
      <c r="B2128" s="26" t="s">
        <v>329</v>
      </c>
      <c r="C2128" s="31" t="s">
        <v>35</v>
      </c>
      <c r="D2128" s="36" t="s">
        <v>20</v>
      </c>
      <c r="F2128" s="41">
        <v>2000</v>
      </c>
      <c r="G2128" s="19">
        <f t="shared" si="33"/>
        <v>16120907</v>
      </c>
      <c r="H2128" s="17" t="s">
        <v>3054</v>
      </c>
      <c r="I2128" s="26" t="s">
        <v>531</v>
      </c>
      <c r="J2128" s="26" t="s">
        <v>1099</v>
      </c>
      <c r="K2128" s="27" t="s">
        <v>377</v>
      </c>
      <c r="M2128" s="26">
        <v>2118</v>
      </c>
    </row>
    <row r="2129" spans="1:13" ht="17.25" customHeight="1" x14ac:dyDescent="0.25">
      <c r="A2129" s="34">
        <v>42543</v>
      </c>
      <c r="B2129" s="26" t="s">
        <v>317</v>
      </c>
      <c r="C2129" s="31" t="s">
        <v>27</v>
      </c>
      <c r="D2129" s="36" t="s">
        <v>20</v>
      </c>
      <c r="F2129" s="41">
        <v>1000</v>
      </c>
      <c r="G2129" s="19">
        <f t="shared" si="33"/>
        <v>16119907</v>
      </c>
      <c r="H2129" s="17" t="s">
        <v>3054</v>
      </c>
      <c r="I2129" s="26" t="s">
        <v>787</v>
      </c>
      <c r="J2129" s="26" t="s">
        <v>1099</v>
      </c>
      <c r="K2129" s="27" t="s">
        <v>377</v>
      </c>
      <c r="M2129" s="31">
        <v>2119</v>
      </c>
    </row>
    <row r="2130" spans="1:13" ht="17.25" customHeight="1" x14ac:dyDescent="0.3">
      <c r="A2130" s="34">
        <v>42543</v>
      </c>
      <c r="B2130" s="26" t="s">
        <v>1065</v>
      </c>
      <c r="C2130" s="28" t="s">
        <v>12</v>
      </c>
      <c r="D2130" s="36" t="s">
        <v>20</v>
      </c>
      <c r="F2130" s="41">
        <v>1500</v>
      </c>
      <c r="G2130" s="19">
        <f t="shared" si="33"/>
        <v>16118407</v>
      </c>
      <c r="H2130" s="17" t="s">
        <v>3054</v>
      </c>
      <c r="I2130" s="26" t="s">
        <v>531</v>
      </c>
      <c r="J2130" s="26" t="s">
        <v>1099</v>
      </c>
      <c r="K2130" s="27" t="s">
        <v>377</v>
      </c>
      <c r="M2130" s="31">
        <v>2120</v>
      </c>
    </row>
    <row r="2131" spans="1:13" ht="17.25" customHeight="1" x14ac:dyDescent="0.3">
      <c r="A2131" s="34">
        <v>42543</v>
      </c>
      <c r="B2131" s="27" t="s">
        <v>584</v>
      </c>
      <c r="C2131" s="28" t="s">
        <v>12</v>
      </c>
      <c r="D2131" s="36" t="s">
        <v>20</v>
      </c>
      <c r="F2131" s="41">
        <v>1000</v>
      </c>
      <c r="G2131" s="19">
        <f t="shared" si="33"/>
        <v>16117407</v>
      </c>
      <c r="H2131" s="26" t="s">
        <v>933</v>
      </c>
      <c r="I2131" s="26" t="s">
        <v>531</v>
      </c>
      <c r="J2131" s="26" t="s">
        <v>1099</v>
      </c>
      <c r="K2131" s="27" t="s">
        <v>377</v>
      </c>
      <c r="M2131" s="26">
        <v>2121</v>
      </c>
    </row>
    <row r="2132" spans="1:13" ht="17.25" customHeight="1" x14ac:dyDescent="0.3">
      <c r="A2132" s="34">
        <v>42543</v>
      </c>
      <c r="B2132" s="36" t="s">
        <v>1433</v>
      </c>
      <c r="C2132" s="28" t="s">
        <v>12</v>
      </c>
      <c r="D2132" s="36" t="s">
        <v>20</v>
      </c>
      <c r="F2132" s="42">
        <v>2500</v>
      </c>
      <c r="G2132" s="19">
        <f t="shared" si="33"/>
        <v>16114907</v>
      </c>
      <c r="H2132" s="26" t="s">
        <v>933</v>
      </c>
      <c r="I2132" s="26" t="s">
        <v>531</v>
      </c>
      <c r="J2132" s="26" t="s">
        <v>1099</v>
      </c>
      <c r="K2132" s="27" t="s">
        <v>377</v>
      </c>
      <c r="M2132" s="26">
        <v>2122</v>
      </c>
    </row>
    <row r="2133" spans="1:13" ht="17.25" customHeight="1" x14ac:dyDescent="0.3">
      <c r="A2133" s="34">
        <v>42543</v>
      </c>
      <c r="B2133" s="36" t="s">
        <v>1434</v>
      </c>
      <c r="C2133" s="28" t="s">
        <v>12</v>
      </c>
      <c r="D2133" s="36" t="s">
        <v>20</v>
      </c>
      <c r="F2133" s="42">
        <v>1500</v>
      </c>
      <c r="G2133" s="19">
        <f t="shared" si="33"/>
        <v>16113407</v>
      </c>
      <c r="H2133" s="26" t="s">
        <v>933</v>
      </c>
      <c r="I2133" s="26" t="s">
        <v>531</v>
      </c>
      <c r="J2133" s="26" t="s">
        <v>1099</v>
      </c>
      <c r="K2133" s="27" t="s">
        <v>377</v>
      </c>
      <c r="M2133" s="26">
        <v>2123</v>
      </c>
    </row>
    <row r="2134" spans="1:13" ht="17.25" customHeight="1" x14ac:dyDescent="0.25">
      <c r="A2134" s="34">
        <v>42543</v>
      </c>
      <c r="B2134" s="33" t="s">
        <v>932</v>
      </c>
      <c r="C2134" s="26" t="s">
        <v>22</v>
      </c>
      <c r="D2134" s="36" t="s">
        <v>20</v>
      </c>
      <c r="F2134" s="42">
        <v>1000</v>
      </c>
      <c r="G2134" s="19">
        <f t="shared" si="33"/>
        <v>16112407</v>
      </c>
      <c r="H2134" s="26" t="s">
        <v>933</v>
      </c>
      <c r="I2134" s="23" t="s">
        <v>229</v>
      </c>
      <c r="J2134" s="26" t="s">
        <v>1099</v>
      </c>
      <c r="K2134" s="27" t="s">
        <v>377</v>
      </c>
      <c r="M2134" s="26">
        <v>2124</v>
      </c>
    </row>
    <row r="2135" spans="1:13" x14ac:dyDescent="0.3">
      <c r="A2135" s="34">
        <v>42543</v>
      </c>
      <c r="B2135" s="36" t="s">
        <v>329</v>
      </c>
      <c r="C2135" s="31" t="s">
        <v>35</v>
      </c>
      <c r="D2135" s="36" t="s">
        <v>20</v>
      </c>
      <c r="F2135" s="42">
        <v>1500</v>
      </c>
      <c r="G2135" s="19">
        <f t="shared" si="33"/>
        <v>16110907</v>
      </c>
      <c r="H2135" s="26" t="s">
        <v>933</v>
      </c>
      <c r="I2135" s="26" t="s">
        <v>531</v>
      </c>
      <c r="J2135" s="26" t="s">
        <v>1099</v>
      </c>
      <c r="K2135" s="27" t="s">
        <v>377</v>
      </c>
      <c r="M2135" s="26">
        <v>2125</v>
      </c>
    </row>
    <row r="2136" spans="1:13" x14ac:dyDescent="0.3">
      <c r="A2136" s="34">
        <v>42543</v>
      </c>
      <c r="B2136" s="32" t="s">
        <v>1435</v>
      </c>
      <c r="C2136" s="36" t="s">
        <v>1153</v>
      </c>
      <c r="D2136" s="36" t="s">
        <v>20</v>
      </c>
      <c r="F2136" s="42">
        <v>2000</v>
      </c>
      <c r="G2136" s="19">
        <f t="shared" si="33"/>
        <v>16108907</v>
      </c>
      <c r="H2136" s="26" t="s">
        <v>933</v>
      </c>
      <c r="I2136" s="26" t="s">
        <v>531</v>
      </c>
      <c r="J2136" s="26" t="s">
        <v>1099</v>
      </c>
      <c r="K2136" s="27" t="s">
        <v>377</v>
      </c>
      <c r="M2136" s="26">
        <v>2126</v>
      </c>
    </row>
    <row r="2137" spans="1:13" x14ac:dyDescent="0.3">
      <c r="A2137" s="34">
        <v>42543</v>
      </c>
      <c r="B2137" s="33" t="s">
        <v>1436</v>
      </c>
      <c r="C2137" s="28" t="s">
        <v>12</v>
      </c>
      <c r="D2137" s="36" t="s">
        <v>20</v>
      </c>
      <c r="F2137" s="42">
        <v>1000</v>
      </c>
      <c r="G2137" s="19">
        <f t="shared" si="33"/>
        <v>16107907</v>
      </c>
      <c r="H2137" s="26" t="s">
        <v>933</v>
      </c>
      <c r="I2137" s="26" t="s">
        <v>531</v>
      </c>
      <c r="J2137" s="26" t="s">
        <v>1099</v>
      </c>
      <c r="K2137" s="27" t="s">
        <v>377</v>
      </c>
      <c r="M2137" s="31">
        <v>2127</v>
      </c>
    </row>
    <row r="2138" spans="1:13" x14ac:dyDescent="0.3">
      <c r="A2138" s="34">
        <v>42543</v>
      </c>
      <c r="B2138" s="26" t="s">
        <v>1057</v>
      </c>
      <c r="C2138" s="28" t="s">
        <v>12</v>
      </c>
      <c r="D2138" s="31" t="s">
        <v>18</v>
      </c>
      <c r="F2138" s="41">
        <v>300</v>
      </c>
      <c r="G2138" s="19">
        <f t="shared" si="33"/>
        <v>16107607</v>
      </c>
      <c r="H2138" s="26" t="s">
        <v>903</v>
      </c>
      <c r="I2138" s="26" t="s">
        <v>531</v>
      </c>
      <c r="J2138" s="36" t="s">
        <v>1823</v>
      </c>
      <c r="K2138" s="26" t="s">
        <v>377</v>
      </c>
      <c r="M2138" s="31">
        <v>2128</v>
      </c>
    </row>
    <row r="2139" spans="1:13" x14ac:dyDescent="0.3">
      <c r="A2139" s="34">
        <v>42543</v>
      </c>
      <c r="B2139" s="26" t="s">
        <v>1437</v>
      </c>
      <c r="C2139" s="28" t="s">
        <v>12</v>
      </c>
      <c r="D2139" s="31" t="s">
        <v>18</v>
      </c>
      <c r="F2139" s="41">
        <v>2000</v>
      </c>
      <c r="G2139" s="19">
        <f t="shared" si="33"/>
        <v>16105607</v>
      </c>
      <c r="H2139" s="26" t="s">
        <v>903</v>
      </c>
      <c r="I2139" s="26" t="s">
        <v>531</v>
      </c>
      <c r="J2139" s="36" t="s">
        <v>1823</v>
      </c>
      <c r="K2139" s="26" t="s">
        <v>377</v>
      </c>
      <c r="M2139" s="26">
        <v>2129</v>
      </c>
    </row>
    <row r="2140" spans="1:13" x14ac:dyDescent="0.3">
      <c r="A2140" s="34">
        <v>42543</v>
      </c>
      <c r="B2140" s="26" t="s">
        <v>1034</v>
      </c>
      <c r="C2140" s="28" t="s">
        <v>12</v>
      </c>
      <c r="D2140" s="31" t="s">
        <v>18</v>
      </c>
      <c r="F2140" s="41">
        <v>300</v>
      </c>
      <c r="G2140" s="19">
        <f t="shared" si="33"/>
        <v>16105307</v>
      </c>
      <c r="H2140" s="26" t="s">
        <v>903</v>
      </c>
      <c r="I2140" s="26" t="s">
        <v>531</v>
      </c>
      <c r="J2140" s="36" t="s">
        <v>1823</v>
      </c>
      <c r="K2140" s="26" t="s">
        <v>377</v>
      </c>
      <c r="M2140" s="26">
        <v>2130</v>
      </c>
    </row>
    <row r="2141" spans="1:13" ht="13.9" x14ac:dyDescent="0.25">
      <c r="A2141" s="34">
        <v>42543</v>
      </c>
      <c r="B2141" s="35" t="s">
        <v>1438</v>
      </c>
      <c r="C2141" s="31" t="s">
        <v>17</v>
      </c>
      <c r="D2141" s="36" t="s">
        <v>20</v>
      </c>
      <c r="F2141" s="41">
        <v>10000</v>
      </c>
      <c r="G2141" s="19">
        <f t="shared" si="33"/>
        <v>16095307</v>
      </c>
      <c r="H2141" s="33" t="s">
        <v>21</v>
      </c>
      <c r="I2141" s="26" t="s">
        <v>1106</v>
      </c>
      <c r="J2141" s="26" t="s">
        <v>1099</v>
      </c>
      <c r="K2141" s="27" t="s">
        <v>377</v>
      </c>
      <c r="M2141" s="26">
        <v>2131</v>
      </c>
    </row>
    <row r="2142" spans="1:13" ht="13.9" x14ac:dyDescent="0.25">
      <c r="A2142" s="34">
        <v>42543</v>
      </c>
      <c r="B2142" s="35" t="s">
        <v>1439</v>
      </c>
      <c r="C2142" s="31" t="s">
        <v>17</v>
      </c>
      <c r="D2142" s="36" t="s">
        <v>20</v>
      </c>
      <c r="F2142" s="41">
        <v>5000</v>
      </c>
      <c r="G2142" s="19">
        <f t="shared" si="33"/>
        <v>16090307</v>
      </c>
      <c r="H2142" s="33" t="s">
        <v>21</v>
      </c>
      <c r="I2142" s="26" t="s">
        <v>1107</v>
      </c>
      <c r="J2142" s="26" t="s">
        <v>1099</v>
      </c>
      <c r="K2142" s="27" t="s">
        <v>377</v>
      </c>
      <c r="M2142" s="26">
        <v>2132</v>
      </c>
    </row>
    <row r="2143" spans="1:13" ht="13.9" x14ac:dyDescent="0.25">
      <c r="A2143" s="34">
        <v>42543</v>
      </c>
      <c r="B2143" s="35" t="s">
        <v>1440</v>
      </c>
      <c r="C2143" s="28" t="s">
        <v>12</v>
      </c>
      <c r="D2143" s="36" t="s">
        <v>20</v>
      </c>
      <c r="F2143" s="41">
        <v>3500</v>
      </c>
      <c r="G2143" s="19">
        <f t="shared" si="33"/>
        <v>16086807</v>
      </c>
      <c r="H2143" s="33" t="s">
        <v>21</v>
      </c>
      <c r="I2143" s="26" t="s">
        <v>1111</v>
      </c>
      <c r="J2143" s="26" t="s">
        <v>1099</v>
      </c>
      <c r="K2143" s="27" t="s">
        <v>377</v>
      </c>
      <c r="M2143" s="26">
        <v>2133</v>
      </c>
    </row>
    <row r="2144" spans="1:13" x14ac:dyDescent="0.3">
      <c r="A2144" s="34">
        <v>42543</v>
      </c>
      <c r="B2144" s="27" t="s">
        <v>1441</v>
      </c>
      <c r="C2144" s="28" t="s">
        <v>12</v>
      </c>
      <c r="D2144" s="31" t="s">
        <v>18</v>
      </c>
      <c r="F2144" s="41">
        <v>12000</v>
      </c>
      <c r="G2144" s="19">
        <f t="shared" si="33"/>
        <v>16074807</v>
      </c>
      <c r="H2144" s="31" t="s">
        <v>23</v>
      </c>
      <c r="I2144" s="27" t="s">
        <v>1121</v>
      </c>
      <c r="J2144" s="36" t="s">
        <v>1823</v>
      </c>
      <c r="K2144" s="26" t="s">
        <v>377</v>
      </c>
      <c r="M2144" s="26">
        <v>2134</v>
      </c>
    </row>
    <row r="2145" spans="1:13" x14ac:dyDescent="0.3">
      <c r="A2145" s="34">
        <v>42543</v>
      </c>
      <c r="B2145" s="27" t="s">
        <v>28</v>
      </c>
      <c r="C2145" s="31" t="s">
        <v>17</v>
      </c>
      <c r="D2145" s="31" t="s">
        <v>18</v>
      </c>
      <c r="F2145" s="41">
        <v>5000</v>
      </c>
      <c r="G2145" s="19">
        <f t="shared" si="33"/>
        <v>16069807</v>
      </c>
      <c r="H2145" s="31" t="s">
        <v>23</v>
      </c>
      <c r="I2145" s="27" t="s">
        <v>1263</v>
      </c>
      <c r="J2145" s="36" t="s">
        <v>1823</v>
      </c>
      <c r="K2145" s="26" t="s">
        <v>377</v>
      </c>
      <c r="M2145" s="31">
        <v>2135</v>
      </c>
    </row>
    <row r="2146" spans="1:13" x14ac:dyDescent="0.3">
      <c r="A2146" s="34">
        <v>42543</v>
      </c>
      <c r="B2146" s="33" t="s">
        <v>39</v>
      </c>
      <c r="C2146" s="31" t="s">
        <v>17</v>
      </c>
      <c r="D2146" s="31" t="s">
        <v>18</v>
      </c>
      <c r="F2146" s="41">
        <v>15000</v>
      </c>
      <c r="G2146" s="19">
        <f t="shared" si="33"/>
        <v>16054807</v>
      </c>
      <c r="H2146" s="31" t="s">
        <v>23</v>
      </c>
      <c r="I2146" s="27" t="s">
        <v>1345</v>
      </c>
      <c r="J2146" s="36" t="s">
        <v>1823</v>
      </c>
      <c r="K2146" s="26" t="s">
        <v>377</v>
      </c>
      <c r="M2146" s="31">
        <v>2136</v>
      </c>
    </row>
    <row r="2147" spans="1:13" x14ac:dyDescent="0.3">
      <c r="A2147" s="34">
        <v>42543</v>
      </c>
      <c r="B2147" s="35" t="s">
        <v>702</v>
      </c>
      <c r="C2147" s="28" t="s">
        <v>12</v>
      </c>
      <c r="D2147" s="31" t="s">
        <v>18</v>
      </c>
      <c r="F2147" s="41">
        <v>36000</v>
      </c>
      <c r="G2147" s="19">
        <f t="shared" si="33"/>
        <v>16018807</v>
      </c>
      <c r="H2147" s="31" t="s">
        <v>23</v>
      </c>
      <c r="I2147" s="27" t="s">
        <v>1121</v>
      </c>
      <c r="J2147" s="36" t="s">
        <v>1823</v>
      </c>
      <c r="K2147" s="26" t="s">
        <v>377</v>
      </c>
      <c r="M2147" s="26">
        <v>2137</v>
      </c>
    </row>
    <row r="2148" spans="1:13" x14ac:dyDescent="0.3">
      <c r="A2148" s="34">
        <v>42543</v>
      </c>
      <c r="B2148" s="35" t="s">
        <v>647</v>
      </c>
      <c r="C2148" s="73" t="s">
        <v>22</v>
      </c>
      <c r="D2148" s="31" t="s">
        <v>18</v>
      </c>
      <c r="F2148" s="41">
        <v>1500</v>
      </c>
      <c r="G2148" s="19">
        <f t="shared" si="33"/>
        <v>16017307</v>
      </c>
      <c r="H2148" s="31" t="s">
        <v>23</v>
      </c>
      <c r="I2148" s="27" t="s">
        <v>1122</v>
      </c>
      <c r="J2148" s="36" t="s">
        <v>1823</v>
      </c>
      <c r="K2148" s="26" t="s">
        <v>377</v>
      </c>
      <c r="M2148" s="26">
        <v>2138</v>
      </c>
    </row>
    <row r="2149" spans="1:13" ht="13.9" x14ac:dyDescent="0.25">
      <c r="A2149" s="34">
        <v>42544</v>
      </c>
      <c r="B2149" s="34" t="s">
        <v>1442</v>
      </c>
      <c r="C2149" s="28" t="s">
        <v>12</v>
      </c>
      <c r="D2149" s="36" t="s">
        <v>13</v>
      </c>
      <c r="F2149" s="41">
        <v>2500</v>
      </c>
      <c r="G2149" s="19">
        <f t="shared" si="33"/>
        <v>16014807</v>
      </c>
      <c r="H2149" s="36" t="s">
        <v>26</v>
      </c>
      <c r="I2149" s="26" t="s">
        <v>1112</v>
      </c>
      <c r="J2149" s="26" t="s">
        <v>1099</v>
      </c>
      <c r="K2149" s="37" t="s">
        <v>377</v>
      </c>
      <c r="M2149" s="26">
        <v>2139</v>
      </c>
    </row>
    <row r="2150" spans="1:13" ht="13.9" x14ac:dyDescent="0.25">
      <c r="A2150" s="34">
        <v>42544</v>
      </c>
      <c r="B2150" s="26" t="s">
        <v>1443</v>
      </c>
      <c r="C2150" s="31" t="s">
        <v>27</v>
      </c>
      <c r="D2150" s="36" t="s">
        <v>13</v>
      </c>
      <c r="F2150" s="41">
        <v>12000</v>
      </c>
      <c r="G2150" s="19">
        <f t="shared" si="33"/>
        <v>16002807</v>
      </c>
      <c r="H2150" s="26" t="s">
        <v>14</v>
      </c>
      <c r="J2150" s="26" t="s">
        <v>1099</v>
      </c>
      <c r="K2150" s="37" t="s">
        <v>377</v>
      </c>
      <c r="M2150" s="26">
        <v>2140</v>
      </c>
    </row>
    <row r="2151" spans="1:13" ht="13.9" x14ac:dyDescent="0.25">
      <c r="A2151" s="34">
        <v>42544</v>
      </c>
      <c r="B2151" s="26" t="s">
        <v>1444</v>
      </c>
      <c r="C2151" s="26" t="s">
        <v>22</v>
      </c>
      <c r="D2151" s="36" t="s">
        <v>13</v>
      </c>
      <c r="F2151" s="41">
        <v>3000</v>
      </c>
      <c r="G2151" s="19">
        <f t="shared" si="33"/>
        <v>15999807</v>
      </c>
      <c r="H2151" s="26" t="s">
        <v>14</v>
      </c>
      <c r="I2151" s="26" t="s">
        <v>1245</v>
      </c>
      <c r="J2151" s="26" t="s">
        <v>1099</v>
      </c>
      <c r="K2151" s="37" t="s">
        <v>377</v>
      </c>
      <c r="M2151" s="26">
        <v>2141</v>
      </c>
    </row>
    <row r="2152" spans="1:13" x14ac:dyDescent="0.3">
      <c r="A2152" s="34">
        <v>42544</v>
      </c>
      <c r="B2152" s="26" t="s">
        <v>1294</v>
      </c>
      <c r="C2152" s="28" t="s">
        <v>12</v>
      </c>
      <c r="D2152" s="36" t="s">
        <v>20</v>
      </c>
      <c r="F2152" s="41">
        <v>1000</v>
      </c>
      <c r="G2152" s="19">
        <f t="shared" si="33"/>
        <v>15998807</v>
      </c>
      <c r="H2152" s="17" t="s">
        <v>3054</v>
      </c>
      <c r="I2152" s="26" t="s">
        <v>531</v>
      </c>
      <c r="J2152" s="26" t="s">
        <v>1099</v>
      </c>
      <c r="K2152" s="27" t="s">
        <v>377</v>
      </c>
      <c r="M2152" s="26">
        <v>2142</v>
      </c>
    </row>
    <row r="2153" spans="1:13" x14ac:dyDescent="0.3">
      <c r="A2153" s="34">
        <v>42544</v>
      </c>
      <c r="B2153" s="26" t="s">
        <v>1445</v>
      </c>
      <c r="C2153" s="28" t="s">
        <v>12</v>
      </c>
      <c r="D2153" s="36" t="s">
        <v>20</v>
      </c>
      <c r="F2153" s="41">
        <v>2000</v>
      </c>
      <c r="G2153" s="19">
        <f t="shared" si="33"/>
        <v>15996807</v>
      </c>
      <c r="H2153" s="17" t="s">
        <v>3054</v>
      </c>
      <c r="I2153" s="26" t="s">
        <v>531</v>
      </c>
      <c r="J2153" s="26" t="s">
        <v>1099</v>
      </c>
      <c r="K2153" s="27" t="s">
        <v>377</v>
      </c>
      <c r="M2153" s="31">
        <v>2143</v>
      </c>
    </row>
    <row r="2154" spans="1:13" ht="13.9" x14ac:dyDescent="0.25">
      <c r="A2154" s="34">
        <v>42544</v>
      </c>
      <c r="B2154" s="26" t="s">
        <v>317</v>
      </c>
      <c r="C2154" s="31" t="s">
        <v>27</v>
      </c>
      <c r="D2154" s="36" t="s">
        <v>20</v>
      </c>
      <c r="F2154" s="41">
        <v>1000</v>
      </c>
      <c r="G2154" s="19">
        <f t="shared" si="33"/>
        <v>15995807</v>
      </c>
      <c r="H2154" s="17" t="s">
        <v>3054</v>
      </c>
      <c r="I2154" s="26" t="s">
        <v>787</v>
      </c>
      <c r="J2154" s="26" t="s">
        <v>1099</v>
      </c>
      <c r="K2154" s="27" t="s">
        <v>377</v>
      </c>
      <c r="M2154" s="31">
        <v>2144</v>
      </c>
    </row>
    <row r="2155" spans="1:13" x14ac:dyDescent="0.3">
      <c r="A2155" s="34">
        <v>42544</v>
      </c>
      <c r="B2155" s="26" t="s">
        <v>329</v>
      </c>
      <c r="C2155" s="31" t="s">
        <v>17</v>
      </c>
      <c r="D2155" s="36" t="s">
        <v>20</v>
      </c>
      <c r="F2155" s="41">
        <v>5000</v>
      </c>
      <c r="G2155" s="19">
        <f t="shared" si="33"/>
        <v>15990807</v>
      </c>
      <c r="H2155" s="17" t="s">
        <v>3054</v>
      </c>
      <c r="I2155" s="26" t="s">
        <v>531</v>
      </c>
      <c r="J2155" s="26" t="s">
        <v>1099</v>
      </c>
      <c r="K2155" s="27" t="s">
        <v>377</v>
      </c>
      <c r="M2155" s="26">
        <v>2145</v>
      </c>
    </row>
    <row r="2156" spans="1:13" ht="17.25" customHeight="1" x14ac:dyDescent="0.3">
      <c r="A2156" s="34">
        <v>42544</v>
      </c>
      <c r="B2156" s="26" t="s">
        <v>329</v>
      </c>
      <c r="C2156" s="36" t="s">
        <v>1153</v>
      </c>
      <c r="D2156" s="36" t="s">
        <v>20</v>
      </c>
      <c r="F2156" s="41">
        <v>5000</v>
      </c>
      <c r="G2156" s="19">
        <f t="shared" si="33"/>
        <v>15985807</v>
      </c>
      <c r="H2156" s="17" t="s">
        <v>3054</v>
      </c>
      <c r="I2156" s="26" t="s">
        <v>531</v>
      </c>
      <c r="J2156" s="26" t="s">
        <v>1099</v>
      </c>
      <c r="K2156" s="27" t="s">
        <v>377</v>
      </c>
      <c r="M2156" s="26">
        <v>2146</v>
      </c>
    </row>
    <row r="2157" spans="1:13" ht="17.25" customHeight="1" x14ac:dyDescent="0.3">
      <c r="A2157" s="34">
        <v>42544</v>
      </c>
      <c r="B2157" s="33" t="s">
        <v>1446</v>
      </c>
      <c r="C2157" s="28" t="s">
        <v>12</v>
      </c>
      <c r="D2157" s="36" t="s">
        <v>20</v>
      </c>
      <c r="F2157" s="41">
        <v>1000</v>
      </c>
      <c r="G2157" s="19">
        <f t="shared" si="33"/>
        <v>15984807</v>
      </c>
      <c r="H2157" s="26" t="s">
        <v>933</v>
      </c>
      <c r="I2157" s="26" t="s">
        <v>531</v>
      </c>
      <c r="J2157" s="26" t="s">
        <v>1099</v>
      </c>
      <c r="K2157" s="27" t="s">
        <v>377</v>
      </c>
      <c r="M2157" s="26">
        <v>2147</v>
      </c>
    </row>
    <row r="2158" spans="1:13" ht="17.25" customHeight="1" x14ac:dyDescent="0.3">
      <c r="A2158" s="34">
        <v>42544</v>
      </c>
      <c r="B2158" s="35" t="s">
        <v>1447</v>
      </c>
      <c r="C2158" s="28" t="s">
        <v>12</v>
      </c>
      <c r="D2158" s="36" t="s">
        <v>20</v>
      </c>
      <c r="F2158" s="42">
        <v>2000</v>
      </c>
      <c r="G2158" s="19">
        <f t="shared" si="33"/>
        <v>15982807</v>
      </c>
      <c r="H2158" s="26" t="s">
        <v>933</v>
      </c>
      <c r="I2158" s="26" t="s">
        <v>531</v>
      </c>
      <c r="J2158" s="26" t="s">
        <v>1099</v>
      </c>
      <c r="K2158" s="27" t="s">
        <v>377</v>
      </c>
      <c r="M2158" s="26">
        <v>2148</v>
      </c>
    </row>
    <row r="2159" spans="1:13" ht="17.25" customHeight="1" x14ac:dyDescent="0.3">
      <c r="A2159" s="34">
        <v>42544</v>
      </c>
      <c r="B2159" s="33" t="s">
        <v>1435</v>
      </c>
      <c r="C2159" s="36" t="s">
        <v>1153</v>
      </c>
      <c r="D2159" s="36" t="s">
        <v>20</v>
      </c>
      <c r="F2159" s="42">
        <v>2000</v>
      </c>
      <c r="G2159" s="19">
        <f t="shared" si="33"/>
        <v>15980807</v>
      </c>
      <c r="H2159" s="26" t="s">
        <v>933</v>
      </c>
      <c r="I2159" s="26" t="s">
        <v>531</v>
      </c>
      <c r="J2159" s="26" t="s">
        <v>1099</v>
      </c>
      <c r="K2159" s="27" t="s">
        <v>377</v>
      </c>
      <c r="M2159" s="26">
        <v>2149</v>
      </c>
    </row>
    <row r="2160" spans="1:13" ht="17.25" customHeight="1" x14ac:dyDescent="0.3">
      <c r="A2160" s="34">
        <v>42544</v>
      </c>
      <c r="B2160" s="35" t="s">
        <v>329</v>
      </c>
      <c r="C2160" s="31" t="s">
        <v>35</v>
      </c>
      <c r="D2160" s="36" t="s">
        <v>20</v>
      </c>
      <c r="F2160" s="42">
        <v>1500</v>
      </c>
      <c r="G2160" s="19">
        <f t="shared" si="33"/>
        <v>15979307</v>
      </c>
      <c r="H2160" s="26" t="s">
        <v>933</v>
      </c>
      <c r="I2160" s="26" t="s">
        <v>531</v>
      </c>
      <c r="J2160" s="26" t="s">
        <v>1099</v>
      </c>
      <c r="K2160" s="27" t="s">
        <v>377</v>
      </c>
      <c r="M2160" s="26">
        <v>2150</v>
      </c>
    </row>
    <row r="2161" spans="1:13" x14ac:dyDescent="0.3">
      <c r="A2161" s="34">
        <v>42544</v>
      </c>
      <c r="B2161" s="33" t="s">
        <v>1448</v>
      </c>
      <c r="C2161" s="28" t="s">
        <v>12</v>
      </c>
      <c r="D2161" s="36" t="s">
        <v>20</v>
      </c>
      <c r="F2161" s="42">
        <v>1000</v>
      </c>
      <c r="G2161" s="19">
        <f t="shared" si="33"/>
        <v>15978307</v>
      </c>
      <c r="H2161" s="26" t="s">
        <v>933</v>
      </c>
      <c r="I2161" s="26" t="s">
        <v>531</v>
      </c>
      <c r="J2161" s="26" t="s">
        <v>1099</v>
      </c>
      <c r="K2161" s="27" t="s">
        <v>377</v>
      </c>
      <c r="M2161" s="31">
        <v>2151</v>
      </c>
    </row>
    <row r="2162" spans="1:13" x14ac:dyDescent="0.3">
      <c r="A2162" s="34">
        <v>42544</v>
      </c>
      <c r="B2162" s="26" t="s">
        <v>1057</v>
      </c>
      <c r="C2162" s="28" t="s">
        <v>12</v>
      </c>
      <c r="D2162" s="31" t="s">
        <v>18</v>
      </c>
      <c r="F2162" s="41">
        <v>300</v>
      </c>
      <c r="G2162" s="19">
        <f t="shared" si="33"/>
        <v>15978007</v>
      </c>
      <c r="H2162" s="26" t="s">
        <v>903</v>
      </c>
      <c r="I2162" s="26" t="s">
        <v>531</v>
      </c>
      <c r="J2162" s="36" t="s">
        <v>1823</v>
      </c>
      <c r="K2162" s="26" t="s">
        <v>377</v>
      </c>
      <c r="M2162" s="31">
        <v>2152</v>
      </c>
    </row>
    <row r="2163" spans="1:13" x14ac:dyDescent="0.3">
      <c r="A2163" s="34">
        <v>42544</v>
      </c>
      <c r="B2163" s="26" t="s">
        <v>1034</v>
      </c>
      <c r="C2163" s="28" t="s">
        <v>12</v>
      </c>
      <c r="D2163" s="31" t="s">
        <v>18</v>
      </c>
      <c r="F2163" s="41">
        <v>300</v>
      </c>
      <c r="G2163" s="19">
        <f t="shared" si="33"/>
        <v>15977707</v>
      </c>
      <c r="H2163" s="26" t="s">
        <v>903</v>
      </c>
      <c r="I2163" s="26" t="s">
        <v>531</v>
      </c>
      <c r="J2163" s="36" t="s">
        <v>1823</v>
      </c>
      <c r="K2163" s="26" t="s">
        <v>377</v>
      </c>
      <c r="M2163" s="26">
        <v>2153</v>
      </c>
    </row>
    <row r="2164" spans="1:13" ht="13.9" x14ac:dyDescent="0.25">
      <c r="A2164" s="34">
        <v>42544</v>
      </c>
      <c r="B2164" s="35" t="s">
        <v>1449</v>
      </c>
      <c r="C2164" s="28" t="s">
        <v>12</v>
      </c>
      <c r="D2164" s="36" t="s">
        <v>20</v>
      </c>
      <c r="F2164" s="41">
        <v>3000</v>
      </c>
      <c r="G2164" s="19">
        <f t="shared" si="33"/>
        <v>15974707</v>
      </c>
      <c r="H2164" s="33" t="s">
        <v>21</v>
      </c>
      <c r="I2164" s="26" t="s">
        <v>1111</v>
      </c>
      <c r="J2164" s="26" t="s">
        <v>1099</v>
      </c>
      <c r="K2164" s="27" t="s">
        <v>377</v>
      </c>
      <c r="M2164" s="26">
        <v>2154</v>
      </c>
    </row>
    <row r="2165" spans="1:13" ht="13.9" x14ac:dyDescent="0.25">
      <c r="A2165" s="34">
        <v>42544</v>
      </c>
      <c r="B2165" s="35" t="s">
        <v>1108</v>
      </c>
      <c r="C2165" s="35" t="s">
        <v>22</v>
      </c>
      <c r="D2165" s="36" t="s">
        <v>20</v>
      </c>
      <c r="F2165" s="41">
        <v>1000</v>
      </c>
      <c r="G2165" s="19">
        <f t="shared" si="33"/>
        <v>15973707</v>
      </c>
      <c r="H2165" s="33" t="s">
        <v>21</v>
      </c>
      <c r="I2165" s="26" t="s">
        <v>1109</v>
      </c>
      <c r="J2165" s="26" t="s">
        <v>1099</v>
      </c>
      <c r="K2165" s="27" t="s">
        <v>377</v>
      </c>
      <c r="M2165" s="26">
        <v>2155</v>
      </c>
    </row>
    <row r="2166" spans="1:13" x14ac:dyDescent="0.3">
      <c r="A2166" s="34">
        <v>42544</v>
      </c>
      <c r="B2166" s="35" t="s">
        <v>1450</v>
      </c>
      <c r="C2166" s="28" t="s">
        <v>12</v>
      </c>
      <c r="D2166" s="31" t="s">
        <v>18</v>
      </c>
      <c r="F2166" s="41">
        <v>7000</v>
      </c>
      <c r="G2166" s="19">
        <f t="shared" si="33"/>
        <v>15966707</v>
      </c>
      <c r="H2166" s="31" t="s">
        <v>23</v>
      </c>
      <c r="I2166" s="27" t="s">
        <v>1121</v>
      </c>
      <c r="J2166" s="36" t="s">
        <v>1823</v>
      </c>
      <c r="K2166" s="26" t="s">
        <v>377</v>
      </c>
      <c r="M2166" s="26">
        <v>2156</v>
      </c>
    </row>
    <row r="2167" spans="1:13" x14ac:dyDescent="0.3">
      <c r="A2167" s="34">
        <v>42544</v>
      </c>
      <c r="B2167" s="35" t="s">
        <v>1451</v>
      </c>
      <c r="C2167" s="31" t="s">
        <v>24</v>
      </c>
      <c r="D2167" s="31" t="s">
        <v>10</v>
      </c>
      <c r="F2167" s="41">
        <v>1100</v>
      </c>
      <c r="G2167" s="19">
        <f t="shared" si="33"/>
        <v>15965607</v>
      </c>
      <c r="H2167" s="31" t="s">
        <v>23</v>
      </c>
      <c r="I2167" s="27" t="s">
        <v>1318</v>
      </c>
      <c r="J2167" s="36" t="s">
        <v>1823</v>
      </c>
      <c r="K2167" s="26" t="s">
        <v>377</v>
      </c>
      <c r="M2167" s="26">
        <v>2157</v>
      </c>
    </row>
    <row r="2168" spans="1:13" x14ac:dyDescent="0.3">
      <c r="A2168" s="34">
        <v>42544</v>
      </c>
      <c r="B2168" s="35" t="s">
        <v>28</v>
      </c>
      <c r="C2168" s="31" t="s">
        <v>17</v>
      </c>
      <c r="D2168" s="31" t="s">
        <v>18</v>
      </c>
      <c r="F2168" s="41">
        <v>5000</v>
      </c>
      <c r="G2168" s="19">
        <f t="shared" si="33"/>
        <v>15960607</v>
      </c>
      <c r="H2168" s="31" t="s">
        <v>23</v>
      </c>
      <c r="I2168" s="27" t="s">
        <v>1263</v>
      </c>
      <c r="J2168" s="36" t="s">
        <v>1823</v>
      </c>
      <c r="K2168" s="26" t="s">
        <v>377</v>
      </c>
      <c r="M2168" s="26">
        <v>2158</v>
      </c>
    </row>
    <row r="2169" spans="1:13" x14ac:dyDescent="0.3">
      <c r="A2169" s="34">
        <v>42544</v>
      </c>
      <c r="B2169" s="35" t="s">
        <v>39</v>
      </c>
      <c r="C2169" s="31" t="s">
        <v>17</v>
      </c>
      <c r="D2169" s="31" t="s">
        <v>18</v>
      </c>
      <c r="F2169" s="41">
        <v>15000</v>
      </c>
      <c r="G2169" s="19">
        <f t="shared" si="33"/>
        <v>15945607</v>
      </c>
      <c r="H2169" s="31" t="s">
        <v>23</v>
      </c>
      <c r="I2169" s="27" t="s">
        <v>1345</v>
      </c>
      <c r="J2169" s="36" t="s">
        <v>1823</v>
      </c>
      <c r="K2169" s="26" t="s">
        <v>377</v>
      </c>
      <c r="M2169" s="31">
        <v>2159</v>
      </c>
    </row>
    <row r="2170" spans="1:13" x14ac:dyDescent="0.3">
      <c r="A2170" s="34">
        <v>42544</v>
      </c>
      <c r="B2170" s="33" t="s">
        <v>647</v>
      </c>
      <c r="C2170" s="33" t="s">
        <v>22</v>
      </c>
      <c r="D2170" s="31" t="s">
        <v>18</v>
      </c>
      <c r="F2170" s="41">
        <v>1000</v>
      </c>
      <c r="G2170" s="19">
        <f t="shared" si="33"/>
        <v>15944607</v>
      </c>
      <c r="H2170" s="31" t="s">
        <v>23</v>
      </c>
      <c r="I2170" s="27" t="s">
        <v>1122</v>
      </c>
      <c r="J2170" s="36" t="s">
        <v>1823</v>
      </c>
      <c r="K2170" s="26" t="s">
        <v>377</v>
      </c>
      <c r="M2170" s="31">
        <v>2160</v>
      </c>
    </row>
    <row r="2171" spans="1:13" x14ac:dyDescent="0.3">
      <c r="A2171" s="34">
        <v>42544</v>
      </c>
      <c r="B2171" s="33" t="s">
        <v>1452</v>
      </c>
      <c r="C2171" s="28" t="s">
        <v>12</v>
      </c>
      <c r="D2171" s="31" t="s">
        <v>18</v>
      </c>
      <c r="F2171" s="41">
        <v>1000</v>
      </c>
      <c r="G2171" s="19">
        <f t="shared" si="33"/>
        <v>15943607</v>
      </c>
      <c r="H2171" s="31" t="s">
        <v>23</v>
      </c>
      <c r="I2171" s="27" t="s">
        <v>1122</v>
      </c>
      <c r="J2171" s="36" t="s">
        <v>1823</v>
      </c>
      <c r="K2171" s="26" t="s">
        <v>377</v>
      </c>
      <c r="M2171" s="26">
        <v>2161</v>
      </c>
    </row>
    <row r="2172" spans="1:13" x14ac:dyDescent="0.3">
      <c r="A2172" s="34">
        <v>42545</v>
      </c>
      <c r="B2172" s="26" t="s">
        <v>1453</v>
      </c>
      <c r="C2172" s="28" t="s">
        <v>12</v>
      </c>
      <c r="D2172" s="31" t="s">
        <v>18</v>
      </c>
      <c r="F2172" s="41">
        <v>1000</v>
      </c>
      <c r="G2172" s="19">
        <f t="shared" si="33"/>
        <v>15942607</v>
      </c>
      <c r="H2172" s="31" t="s">
        <v>795</v>
      </c>
      <c r="I2172" s="26" t="s">
        <v>1123</v>
      </c>
      <c r="J2172" s="26" t="s">
        <v>1099</v>
      </c>
      <c r="K2172" s="37" t="s">
        <v>377</v>
      </c>
      <c r="M2172" s="26">
        <v>2162</v>
      </c>
    </row>
    <row r="2173" spans="1:13" x14ac:dyDescent="0.3">
      <c r="A2173" s="34">
        <v>42545</v>
      </c>
      <c r="B2173" s="26" t="s">
        <v>1454</v>
      </c>
      <c r="C2173" s="28" t="s">
        <v>12</v>
      </c>
      <c r="D2173" s="31" t="s">
        <v>18</v>
      </c>
      <c r="F2173" s="41">
        <v>1000</v>
      </c>
      <c r="G2173" s="19">
        <f t="shared" si="33"/>
        <v>15941607</v>
      </c>
      <c r="H2173" s="31" t="s">
        <v>795</v>
      </c>
      <c r="I2173" s="26" t="s">
        <v>1123</v>
      </c>
      <c r="J2173" s="26" t="s">
        <v>1099</v>
      </c>
      <c r="K2173" s="37" t="s">
        <v>377</v>
      </c>
      <c r="M2173" s="26">
        <v>2163</v>
      </c>
    </row>
    <row r="2174" spans="1:13" x14ac:dyDescent="0.3">
      <c r="A2174" s="34">
        <v>42545</v>
      </c>
      <c r="B2174" s="26" t="s">
        <v>1455</v>
      </c>
      <c r="C2174" s="28" t="s">
        <v>12</v>
      </c>
      <c r="D2174" s="31" t="s">
        <v>18</v>
      </c>
      <c r="F2174" s="41">
        <v>1000</v>
      </c>
      <c r="G2174" s="19">
        <f t="shared" si="33"/>
        <v>15940607</v>
      </c>
      <c r="H2174" s="31" t="s">
        <v>795</v>
      </c>
      <c r="I2174" s="26" t="s">
        <v>1123</v>
      </c>
      <c r="J2174" s="26" t="s">
        <v>1099</v>
      </c>
      <c r="K2174" s="37" t="s">
        <v>377</v>
      </c>
      <c r="M2174" s="26">
        <v>2164</v>
      </c>
    </row>
    <row r="2175" spans="1:13" x14ac:dyDescent="0.3">
      <c r="A2175" s="34">
        <v>42545</v>
      </c>
      <c r="B2175" s="26" t="s">
        <v>1454</v>
      </c>
      <c r="C2175" s="28" t="s">
        <v>12</v>
      </c>
      <c r="D2175" s="31" t="s">
        <v>18</v>
      </c>
      <c r="F2175" s="41">
        <v>1000</v>
      </c>
      <c r="G2175" s="19">
        <f t="shared" si="33"/>
        <v>15939607</v>
      </c>
      <c r="H2175" s="31" t="s">
        <v>795</v>
      </c>
      <c r="I2175" s="26" t="s">
        <v>1123</v>
      </c>
      <c r="J2175" s="26" t="s">
        <v>1099</v>
      </c>
      <c r="K2175" s="37" t="s">
        <v>377</v>
      </c>
      <c r="M2175" s="26">
        <v>2165</v>
      </c>
    </row>
    <row r="2176" spans="1:13" x14ac:dyDescent="0.3">
      <c r="A2176" s="34">
        <v>42545</v>
      </c>
      <c r="B2176" s="26" t="s">
        <v>811</v>
      </c>
      <c r="C2176" s="26" t="s">
        <v>22</v>
      </c>
      <c r="D2176" s="31" t="s">
        <v>18</v>
      </c>
      <c r="F2176" s="41">
        <v>2000</v>
      </c>
      <c r="G2176" s="19">
        <f t="shared" si="33"/>
        <v>15937607</v>
      </c>
      <c r="H2176" s="31" t="s">
        <v>795</v>
      </c>
      <c r="I2176" s="26" t="s">
        <v>1123</v>
      </c>
      <c r="J2176" s="26" t="s">
        <v>1099</v>
      </c>
      <c r="K2176" s="37" t="s">
        <v>377</v>
      </c>
      <c r="M2176" s="26">
        <v>2166</v>
      </c>
    </row>
    <row r="2177" spans="1:13" x14ac:dyDescent="0.3">
      <c r="A2177" s="34">
        <v>42545</v>
      </c>
      <c r="B2177" s="26" t="s">
        <v>1456</v>
      </c>
      <c r="C2177" s="28" t="s">
        <v>12</v>
      </c>
      <c r="D2177" s="36" t="s">
        <v>20</v>
      </c>
      <c r="F2177" s="41">
        <v>2000</v>
      </c>
      <c r="G2177" s="19">
        <f t="shared" si="33"/>
        <v>15935607</v>
      </c>
      <c r="H2177" s="17" t="s">
        <v>3054</v>
      </c>
      <c r="I2177" s="26" t="s">
        <v>531</v>
      </c>
      <c r="J2177" s="26" t="s">
        <v>1099</v>
      </c>
      <c r="K2177" s="27" t="s">
        <v>377</v>
      </c>
      <c r="M2177" s="31">
        <v>2167</v>
      </c>
    </row>
    <row r="2178" spans="1:13" x14ac:dyDescent="0.3">
      <c r="A2178" s="34">
        <v>42545</v>
      </c>
      <c r="B2178" s="26" t="s">
        <v>1457</v>
      </c>
      <c r="C2178" s="28" t="s">
        <v>12</v>
      </c>
      <c r="D2178" s="36" t="s">
        <v>20</v>
      </c>
      <c r="F2178" s="41">
        <v>2000</v>
      </c>
      <c r="G2178" s="19">
        <f t="shared" si="33"/>
        <v>15933607</v>
      </c>
      <c r="H2178" s="17" t="s">
        <v>3054</v>
      </c>
      <c r="I2178" s="26" t="s">
        <v>531</v>
      </c>
      <c r="J2178" s="26" t="s">
        <v>1099</v>
      </c>
      <c r="K2178" s="27" t="s">
        <v>377</v>
      </c>
      <c r="M2178" s="31">
        <v>2168</v>
      </c>
    </row>
    <row r="2179" spans="1:13" x14ac:dyDescent="0.3">
      <c r="A2179" s="34">
        <v>42545</v>
      </c>
      <c r="B2179" s="26" t="s">
        <v>329</v>
      </c>
      <c r="C2179" s="31" t="s">
        <v>17</v>
      </c>
      <c r="D2179" s="36" t="s">
        <v>20</v>
      </c>
      <c r="F2179" s="41">
        <v>5000</v>
      </c>
      <c r="G2179" s="19">
        <f t="shared" si="33"/>
        <v>15928607</v>
      </c>
      <c r="H2179" s="17" t="s">
        <v>3054</v>
      </c>
      <c r="I2179" s="26" t="s">
        <v>531</v>
      </c>
      <c r="J2179" s="26" t="s">
        <v>1099</v>
      </c>
      <c r="K2179" s="27" t="s">
        <v>377</v>
      </c>
      <c r="M2179" s="26">
        <v>2169</v>
      </c>
    </row>
    <row r="2180" spans="1:13" x14ac:dyDescent="0.3">
      <c r="A2180" s="34">
        <v>42545</v>
      </c>
      <c r="B2180" s="26" t="s">
        <v>329</v>
      </c>
      <c r="C2180" s="36" t="s">
        <v>1153</v>
      </c>
      <c r="D2180" s="36" t="s">
        <v>20</v>
      </c>
      <c r="F2180" s="41">
        <v>3000</v>
      </c>
      <c r="G2180" s="19">
        <f t="shared" si="33"/>
        <v>15925607</v>
      </c>
      <c r="H2180" s="17" t="s">
        <v>3054</v>
      </c>
      <c r="I2180" s="26" t="s">
        <v>531</v>
      </c>
      <c r="J2180" s="26" t="s">
        <v>1099</v>
      </c>
      <c r="K2180" s="27" t="s">
        <v>377</v>
      </c>
      <c r="M2180" s="26">
        <v>2170</v>
      </c>
    </row>
    <row r="2181" spans="1:13" ht="17.25" customHeight="1" x14ac:dyDescent="0.3">
      <c r="A2181" s="34">
        <v>42545</v>
      </c>
      <c r="B2181" s="26" t="s">
        <v>1458</v>
      </c>
      <c r="C2181" s="28" t="s">
        <v>12</v>
      </c>
      <c r="D2181" s="36" t="s">
        <v>20</v>
      </c>
      <c r="F2181" s="41">
        <v>2000</v>
      </c>
      <c r="G2181" s="19">
        <f t="shared" si="33"/>
        <v>15923607</v>
      </c>
      <c r="H2181" s="17" t="s">
        <v>3054</v>
      </c>
      <c r="I2181" s="26" t="s">
        <v>531</v>
      </c>
      <c r="J2181" s="26" t="s">
        <v>1099</v>
      </c>
      <c r="K2181" s="27" t="s">
        <v>377</v>
      </c>
      <c r="M2181" s="26">
        <v>2171</v>
      </c>
    </row>
    <row r="2182" spans="1:13" ht="17.25" customHeight="1" x14ac:dyDescent="0.3">
      <c r="A2182" s="34">
        <v>42545</v>
      </c>
      <c r="B2182" s="26" t="s">
        <v>1459</v>
      </c>
      <c r="C2182" s="28" t="s">
        <v>12</v>
      </c>
      <c r="D2182" s="36" t="s">
        <v>20</v>
      </c>
      <c r="F2182" s="41">
        <v>2000</v>
      </c>
      <c r="G2182" s="19">
        <f t="shared" si="33"/>
        <v>15921607</v>
      </c>
      <c r="H2182" s="17" t="s">
        <v>3054</v>
      </c>
      <c r="I2182" s="26" t="s">
        <v>531</v>
      </c>
      <c r="J2182" s="26" t="s">
        <v>1099</v>
      </c>
      <c r="K2182" s="27" t="s">
        <v>377</v>
      </c>
      <c r="M2182" s="26">
        <v>2172</v>
      </c>
    </row>
    <row r="2183" spans="1:13" ht="17.25" customHeight="1" x14ac:dyDescent="0.25">
      <c r="A2183" s="34">
        <v>42545</v>
      </c>
      <c r="B2183" s="26" t="s">
        <v>317</v>
      </c>
      <c r="C2183" s="31" t="s">
        <v>27</v>
      </c>
      <c r="D2183" s="36" t="s">
        <v>20</v>
      </c>
      <c r="F2183" s="41">
        <v>1000</v>
      </c>
      <c r="G2183" s="19">
        <f t="shared" si="33"/>
        <v>15920607</v>
      </c>
      <c r="H2183" s="17" t="s">
        <v>3054</v>
      </c>
      <c r="I2183" s="26" t="s">
        <v>787</v>
      </c>
      <c r="J2183" s="26" t="s">
        <v>1099</v>
      </c>
      <c r="K2183" s="27" t="s">
        <v>377</v>
      </c>
      <c r="M2183" s="26">
        <v>2173</v>
      </c>
    </row>
    <row r="2184" spans="1:13" ht="17.25" customHeight="1" x14ac:dyDescent="0.3">
      <c r="A2184" s="34">
        <v>42545</v>
      </c>
      <c r="B2184" s="33" t="s">
        <v>584</v>
      </c>
      <c r="C2184" s="28" t="s">
        <v>12</v>
      </c>
      <c r="D2184" s="36" t="s">
        <v>20</v>
      </c>
      <c r="F2184" s="41">
        <v>1000</v>
      </c>
      <c r="G2184" s="19">
        <f t="shared" si="33"/>
        <v>15919607</v>
      </c>
      <c r="H2184" s="26" t="s">
        <v>933</v>
      </c>
      <c r="I2184" s="26" t="s">
        <v>531</v>
      </c>
      <c r="J2184" s="26" t="s">
        <v>1099</v>
      </c>
      <c r="K2184" s="27" t="s">
        <v>377</v>
      </c>
      <c r="M2184" s="26">
        <v>2174</v>
      </c>
    </row>
    <row r="2185" spans="1:13" ht="17.25" customHeight="1" x14ac:dyDescent="0.3">
      <c r="A2185" s="34">
        <v>42545</v>
      </c>
      <c r="B2185" s="32" t="s">
        <v>329</v>
      </c>
      <c r="C2185" s="31" t="s">
        <v>35</v>
      </c>
      <c r="D2185" s="36" t="s">
        <v>20</v>
      </c>
      <c r="F2185" s="42">
        <v>1500</v>
      </c>
      <c r="G2185" s="19">
        <f t="shared" si="33"/>
        <v>15918107</v>
      </c>
      <c r="H2185" s="26" t="s">
        <v>933</v>
      </c>
      <c r="I2185" s="26" t="s">
        <v>531</v>
      </c>
      <c r="J2185" s="26" t="s">
        <v>1099</v>
      </c>
      <c r="K2185" s="27" t="s">
        <v>377</v>
      </c>
      <c r="M2185" s="31">
        <v>2175</v>
      </c>
    </row>
    <row r="2186" spans="1:13" ht="17.25" customHeight="1" x14ac:dyDescent="0.3">
      <c r="A2186" s="34">
        <v>42545</v>
      </c>
      <c r="B2186" s="33" t="s">
        <v>1460</v>
      </c>
      <c r="C2186" s="28" t="s">
        <v>12</v>
      </c>
      <c r="D2186" s="36" t="s">
        <v>20</v>
      </c>
      <c r="F2186" s="42">
        <v>2000</v>
      </c>
      <c r="G2186" s="19">
        <f t="shared" si="33"/>
        <v>15916107</v>
      </c>
      <c r="H2186" s="26" t="s">
        <v>933</v>
      </c>
      <c r="I2186" s="26" t="s">
        <v>531</v>
      </c>
      <c r="J2186" s="26" t="s">
        <v>1099</v>
      </c>
      <c r="K2186" s="27" t="s">
        <v>377</v>
      </c>
      <c r="M2186" s="31">
        <v>2176</v>
      </c>
    </row>
    <row r="2187" spans="1:13" ht="17.25" customHeight="1" x14ac:dyDescent="0.3">
      <c r="A2187" s="34">
        <v>42545</v>
      </c>
      <c r="B2187" s="26" t="s">
        <v>1057</v>
      </c>
      <c r="C2187" s="28" t="s">
        <v>12</v>
      </c>
      <c r="D2187" s="31" t="s">
        <v>18</v>
      </c>
      <c r="F2187" s="41">
        <v>300</v>
      </c>
      <c r="G2187" s="19">
        <f t="shared" si="33"/>
        <v>15915807</v>
      </c>
      <c r="H2187" s="26" t="s">
        <v>903</v>
      </c>
      <c r="I2187" s="26" t="s">
        <v>531</v>
      </c>
      <c r="J2187" s="36" t="s">
        <v>1823</v>
      </c>
      <c r="K2187" s="26" t="s">
        <v>377</v>
      </c>
      <c r="M2187" s="26">
        <v>2177</v>
      </c>
    </row>
    <row r="2188" spans="1:13" x14ac:dyDescent="0.3">
      <c r="A2188" s="34">
        <v>42545</v>
      </c>
      <c r="B2188" s="26" t="s">
        <v>1461</v>
      </c>
      <c r="C2188" s="26" t="s">
        <v>22</v>
      </c>
      <c r="D2188" s="31" t="s">
        <v>18</v>
      </c>
      <c r="F2188" s="41">
        <v>1000</v>
      </c>
      <c r="G2188" s="19">
        <f t="shared" si="33"/>
        <v>15914807</v>
      </c>
      <c r="H2188" s="26" t="s">
        <v>903</v>
      </c>
      <c r="I2188" s="26" t="s">
        <v>531</v>
      </c>
      <c r="J2188" s="36" t="s">
        <v>1823</v>
      </c>
      <c r="K2188" s="26" t="s">
        <v>377</v>
      </c>
      <c r="M2188" s="26">
        <v>2178</v>
      </c>
    </row>
    <row r="2189" spans="1:13" x14ac:dyDescent="0.3">
      <c r="A2189" s="34">
        <v>42545</v>
      </c>
      <c r="B2189" s="26" t="s">
        <v>1034</v>
      </c>
      <c r="C2189" s="28" t="s">
        <v>12</v>
      </c>
      <c r="D2189" s="31" t="s">
        <v>18</v>
      </c>
      <c r="F2189" s="41">
        <v>300</v>
      </c>
      <c r="G2189" s="19">
        <f t="shared" ref="G2189:G2252" si="34">+G2188+E2189-F2189</f>
        <v>15914507</v>
      </c>
      <c r="H2189" s="26" t="s">
        <v>903</v>
      </c>
      <c r="I2189" s="26" t="s">
        <v>531</v>
      </c>
      <c r="J2189" s="36" t="s">
        <v>1823</v>
      </c>
      <c r="K2189" s="26" t="s">
        <v>377</v>
      </c>
      <c r="M2189" s="26">
        <v>2179</v>
      </c>
    </row>
    <row r="2190" spans="1:13" x14ac:dyDescent="0.3">
      <c r="A2190" s="34">
        <v>42546</v>
      </c>
      <c r="B2190" s="26" t="s">
        <v>1462</v>
      </c>
      <c r="C2190" s="28" t="s">
        <v>12</v>
      </c>
      <c r="D2190" s="36" t="s">
        <v>20</v>
      </c>
      <c r="F2190" s="41">
        <v>2000</v>
      </c>
      <c r="G2190" s="19">
        <f t="shared" si="34"/>
        <v>15912507</v>
      </c>
      <c r="H2190" s="17" t="s">
        <v>3054</v>
      </c>
      <c r="I2190" s="26" t="s">
        <v>531</v>
      </c>
      <c r="J2190" s="26" t="s">
        <v>1099</v>
      </c>
      <c r="K2190" s="27" t="s">
        <v>377</v>
      </c>
      <c r="M2190" s="26">
        <v>2180</v>
      </c>
    </row>
    <row r="2191" spans="1:13" x14ac:dyDescent="0.3">
      <c r="A2191" s="34">
        <v>42546</v>
      </c>
      <c r="B2191" s="26" t="s">
        <v>1463</v>
      </c>
      <c r="C2191" s="28" t="s">
        <v>12</v>
      </c>
      <c r="D2191" s="36" t="s">
        <v>20</v>
      </c>
      <c r="F2191" s="41">
        <v>2000</v>
      </c>
      <c r="G2191" s="19">
        <f t="shared" si="34"/>
        <v>15910507</v>
      </c>
      <c r="H2191" s="17" t="s">
        <v>3054</v>
      </c>
      <c r="I2191" s="26" t="s">
        <v>531</v>
      </c>
      <c r="J2191" s="26" t="s">
        <v>1099</v>
      </c>
      <c r="K2191" s="27" t="s">
        <v>377</v>
      </c>
      <c r="M2191" s="26">
        <v>2181</v>
      </c>
    </row>
    <row r="2192" spans="1:13" x14ac:dyDescent="0.3">
      <c r="A2192" s="34">
        <v>42546</v>
      </c>
      <c r="B2192" s="26" t="s">
        <v>329</v>
      </c>
      <c r="C2192" s="31" t="s">
        <v>17</v>
      </c>
      <c r="D2192" s="36" t="s">
        <v>20</v>
      </c>
      <c r="F2192" s="41">
        <v>5000</v>
      </c>
      <c r="G2192" s="19">
        <f t="shared" si="34"/>
        <v>15905507</v>
      </c>
      <c r="H2192" s="17" t="s">
        <v>3054</v>
      </c>
      <c r="I2192" s="26" t="s">
        <v>531</v>
      </c>
      <c r="J2192" s="26" t="s">
        <v>1099</v>
      </c>
      <c r="K2192" s="27" t="s">
        <v>377</v>
      </c>
      <c r="M2192" s="26">
        <v>2182</v>
      </c>
    </row>
    <row r="2193" spans="1:13" x14ac:dyDescent="0.3">
      <c r="A2193" s="34">
        <v>42546</v>
      </c>
      <c r="B2193" s="26" t="s">
        <v>1464</v>
      </c>
      <c r="C2193" s="36" t="s">
        <v>1153</v>
      </c>
      <c r="D2193" s="36" t="s">
        <v>20</v>
      </c>
      <c r="F2193" s="41">
        <v>3000</v>
      </c>
      <c r="G2193" s="19">
        <f t="shared" si="34"/>
        <v>15902507</v>
      </c>
      <c r="H2193" s="17" t="s">
        <v>3054</v>
      </c>
      <c r="I2193" s="26" t="s">
        <v>531</v>
      </c>
      <c r="J2193" s="26" t="s">
        <v>1099</v>
      </c>
      <c r="K2193" s="27" t="s">
        <v>377</v>
      </c>
      <c r="M2193" s="31">
        <v>2183</v>
      </c>
    </row>
    <row r="2194" spans="1:13" ht="17.25" customHeight="1" x14ac:dyDescent="0.25">
      <c r="A2194" s="34">
        <v>42546</v>
      </c>
      <c r="B2194" s="26" t="s">
        <v>317</v>
      </c>
      <c r="C2194" s="31" t="s">
        <v>27</v>
      </c>
      <c r="D2194" s="36" t="s">
        <v>20</v>
      </c>
      <c r="F2194" s="41">
        <v>1000</v>
      </c>
      <c r="G2194" s="19">
        <f t="shared" si="34"/>
        <v>15901507</v>
      </c>
      <c r="H2194" s="17" t="s">
        <v>3054</v>
      </c>
      <c r="I2194" s="26" t="s">
        <v>787</v>
      </c>
      <c r="J2194" s="26" t="s">
        <v>1099</v>
      </c>
      <c r="K2194" s="27" t="s">
        <v>377</v>
      </c>
      <c r="M2194" s="31">
        <v>2184</v>
      </c>
    </row>
    <row r="2195" spans="1:13" ht="17.25" customHeight="1" x14ac:dyDescent="0.3">
      <c r="A2195" s="34">
        <v>42546</v>
      </c>
      <c r="B2195" s="26" t="s">
        <v>1465</v>
      </c>
      <c r="C2195" s="28" t="s">
        <v>12</v>
      </c>
      <c r="D2195" s="36" t="s">
        <v>20</v>
      </c>
      <c r="F2195" s="41">
        <v>3000</v>
      </c>
      <c r="G2195" s="19">
        <f t="shared" si="34"/>
        <v>15898507</v>
      </c>
      <c r="H2195" s="17" t="s">
        <v>3054</v>
      </c>
      <c r="I2195" s="26" t="s">
        <v>531</v>
      </c>
      <c r="J2195" s="26" t="s">
        <v>1099</v>
      </c>
      <c r="K2195" s="27" t="s">
        <v>377</v>
      </c>
      <c r="M2195" s="26">
        <v>2185</v>
      </c>
    </row>
    <row r="2196" spans="1:13" ht="17.25" customHeight="1" x14ac:dyDescent="0.3">
      <c r="A2196" s="34">
        <v>42546</v>
      </c>
      <c r="B2196" s="26" t="s">
        <v>1466</v>
      </c>
      <c r="C2196" s="28" t="s">
        <v>12</v>
      </c>
      <c r="D2196" s="36" t="s">
        <v>20</v>
      </c>
      <c r="F2196" s="41">
        <v>2500</v>
      </c>
      <c r="G2196" s="19">
        <f t="shared" si="34"/>
        <v>15896007</v>
      </c>
      <c r="H2196" s="17" t="s">
        <v>3054</v>
      </c>
      <c r="I2196" s="26" t="s">
        <v>531</v>
      </c>
      <c r="J2196" s="26" t="s">
        <v>1099</v>
      </c>
      <c r="K2196" s="27" t="s">
        <v>377</v>
      </c>
      <c r="M2196" s="26">
        <v>2186</v>
      </c>
    </row>
    <row r="2197" spans="1:13" ht="17.25" customHeight="1" x14ac:dyDescent="0.3">
      <c r="A2197" s="34">
        <v>42547</v>
      </c>
      <c r="B2197" s="26" t="s">
        <v>1467</v>
      </c>
      <c r="C2197" s="28" t="s">
        <v>12</v>
      </c>
      <c r="D2197" s="36" t="s">
        <v>20</v>
      </c>
      <c r="F2197" s="41">
        <v>2000</v>
      </c>
      <c r="G2197" s="19">
        <f t="shared" si="34"/>
        <v>15894007</v>
      </c>
      <c r="H2197" s="17" t="s">
        <v>3054</v>
      </c>
      <c r="I2197" s="26" t="s">
        <v>531</v>
      </c>
      <c r="J2197" s="26" t="s">
        <v>1099</v>
      </c>
      <c r="K2197" s="27" t="s">
        <v>377</v>
      </c>
      <c r="M2197" s="26">
        <v>2187</v>
      </c>
    </row>
    <row r="2198" spans="1:13" ht="17.25" customHeight="1" x14ac:dyDescent="0.3">
      <c r="A2198" s="34">
        <v>42547</v>
      </c>
      <c r="B2198" s="26" t="s">
        <v>1468</v>
      </c>
      <c r="C2198" s="28" t="s">
        <v>12</v>
      </c>
      <c r="D2198" s="36" t="s">
        <v>20</v>
      </c>
      <c r="F2198" s="41">
        <v>2000</v>
      </c>
      <c r="G2198" s="19">
        <f t="shared" si="34"/>
        <v>15892007</v>
      </c>
      <c r="H2198" s="17" t="s">
        <v>3054</v>
      </c>
      <c r="I2198" s="26" t="s">
        <v>531</v>
      </c>
      <c r="J2198" s="26" t="s">
        <v>1099</v>
      </c>
      <c r="K2198" s="27" t="s">
        <v>377</v>
      </c>
      <c r="M2198" s="26">
        <v>2188</v>
      </c>
    </row>
    <row r="2199" spans="1:13" ht="17.25" customHeight="1" x14ac:dyDescent="0.3">
      <c r="A2199" s="34">
        <v>42547</v>
      </c>
      <c r="B2199" s="26" t="s">
        <v>1469</v>
      </c>
      <c r="C2199" s="28" t="s">
        <v>12</v>
      </c>
      <c r="D2199" s="36" t="s">
        <v>20</v>
      </c>
      <c r="F2199" s="41">
        <v>2000</v>
      </c>
      <c r="G2199" s="19">
        <f t="shared" si="34"/>
        <v>15890007</v>
      </c>
      <c r="H2199" s="17" t="s">
        <v>3054</v>
      </c>
      <c r="I2199" s="26" t="s">
        <v>531</v>
      </c>
      <c r="J2199" s="26" t="s">
        <v>1099</v>
      </c>
      <c r="K2199" s="27" t="s">
        <v>377</v>
      </c>
      <c r="M2199" s="26">
        <v>2189</v>
      </c>
    </row>
    <row r="2200" spans="1:13" ht="17.25" customHeight="1" x14ac:dyDescent="0.3">
      <c r="A2200" s="34">
        <v>42547</v>
      </c>
      <c r="B2200" s="26" t="s">
        <v>329</v>
      </c>
      <c r="C2200" s="31" t="s">
        <v>17</v>
      </c>
      <c r="D2200" s="36" t="s">
        <v>20</v>
      </c>
      <c r="F2200" s="41">
        <v>5000</v>
      </c>
      <c r="G2200" s="19">
        <f t="shared" si="34"/>
        <v>15885007</v>
      </c>
      <c r="H2200" s="17" t="s">
        <v>3054</v>
      </c>
      <c r="I2200" s="26" t="s">
        <v>531</v>
      </c>
      <c r="J2200" s="26" t="s">
        <v>1099</v>
      </c>
      <c r="K2200" s="27" t="s">
        <v>377</v>
      </c>
      <c r="M2200" s="26">
        <v>2190</v>
      </c>
    </row>
    <row r="2201" spans="1:13" ht="17.25" customHeight="1" x14ac:dyDescent="0.3">
      <c r="A2201" s="34">
        <v>42547</v>
      </c>
      <c r="B2201" s="26" t="s">
        <v>1470</v>
      </c>
      <c r="C2201" s="28" t="s">
        <v>12</v>
      </c>
      <c r="D2201" s="36" t="s">
        <v>20</v>
      </c>
      <c r="F2201" s="41">
        <v>2000</v>
      </c>
      <c r="G2201" s="19">
        <f t="shared" si="34"/>
        <v>15883007</v>
      </c>
      <c r="H2201" s="17" t="s">
        <v>3054</v>
      </c>
      <c r="I2201" s="26" t="s">
        <v>531</v>
      </c>
      <c r="J2201" s="26" t="s">
        <v>1099</v>
      </c>
      <c r="K2201" s="27" t="s">
        <v>377</v>
      </c>
      <c r="M2201" s="31">
        <v>2191</v>
      </c>
    </row>
    <row r="2202" spans="1:13" ht="17.25" customHeight="1" x14ac:dyDescent="0.25">
      <c r="A2202" s="34">
        <v>42547</v>
      </c>
      <c r="B2202" s="26" t="s">
        <v>317</v>
      </c>
      <c r="C2202" s="31" t="s">
        <v>27</v>
      </c>
      <c r="D2202" s="36" t="s">
        <v>20</v>
      </c>
      <c r="F2202" s="41">
        <v>1000</v>
      </c>
      <c r="G2202" s="19">
        <f t="shared" si="34"/>
        <v>15882007</v>
      </c>
      <c r="H2202" s="17" t="s">
        <v>3054</v>
      </c>
      <c r="I2202" s="26" t="s">
        <v>787</v>
      </c>
      <c r="J2202" s="26" t="s">
        <v>1099</v>
      </c>
      <c r="K2202" s="27" t="s">
        <v>377</v>
      </c>
      <c r="M2202" s="31">
        <v>2192</v>
      </c>
    </row>
    <row r="2203" spans="1:13" ht="17.25" customHeight="1" x14ac:dyDescent="0.25">
      <c r="A2203" s="34">
        <v>42548</v>
      </c>
      <c r="B2203" s="26" t="s">
        <v>674</v>
      </c>
      <c r="C2203" s="28" t="s">
        <v>12</v>
      </c>
      <c r="D2203" s="36" t="s">
        <v>13</v>
      </c>
      <c r="F2203" s="41">
        <v>2000</v>
      </c>
      <c r="G2203" s="19">
        <f t="shared" si="34"/>
        <v>15880007</v>
      </c>
      <c r="H2203" s="26" t="s">
        <v>14</v>
      </c>
      <c r="J2203" s="26" t="s">
        <v>1099</v>
      </c>
      <c r="K2203" s="37" t="s">
        <v>377</v>
      </c>
      <c r="M2203" s="26">
        <v>2193</v>
      </c>
    </row>
    <row r="2204" spans="1:13" ht="17.25" customHeight="1" x14ac:dyDescent="0.3">
      <c r="A2204" s="34">
        <v>42548</v>
      </c>
      <c r="B2204" s="37" t="s">
        <v>1471</v>
      </c>
      <c r="C2204" s="28" t="s">
        <v>12</v>
      </c>
      <c r="D2204" s="36" t="s">
        <v>13</v>
      </c>
      <c r="F2204" s="38">
        <v>3000</v>
      </c>
      <c r="G2204" s="19">
        <f t="shared" si="34"/>
        <v>15877007</v>
      </c>
      <c r="H2204" s="17" t="s">
        <v>267</v>
      </c>
      <c r="I2204" s="37" t="s">
        <v>531</v>
      </c>
      <c r="J2204" s="26" t="s">
        <v>1099</v>
      </c>
      <c r="K2204" s="37" t="s">
        <v>377</v>
      </c>
      <c r="M2204" s="26">
        <v>2194</v>
      </c>
    </row>
    <row r="2205" spans="1:13" ht="17.25" customHeight="1" x14ac:dyDescent="0.3">
      <c r="A2205" s="34">
        <v>42548</v>
      </c>
      <c r="B2205" s="26" t="s">
        <v>811</v>
      </c>
      <c r="C2205" s="26" t="s">
        <v>22</v>
      </c>
      <c r="D2205" s="31" t="s">
        <v>18</v>
      </c>
      <c r="F2205" s="41">
        <v>2000</v>
      </c>
      <c r="G2205" s="19">
        <f t="shared" si="34"/>
        <v>15875007</v>
      </c>
      <c r="H2205" s="31" t="s">
        <v>795</v>
      </c>
      <c r="I2205" s="26" t="s">
        <v>1101</v>
      </c>
      <c r="J2205" s="26" t="s">
        <v>1099</v>
      </c>
      <c r="K2205" s="37" t="s">
        <v>377</v>
      </c>
      <c r="M2205" s="26">
        <v>2195</v>
      </c>
    </row>
    <row r="2206" spans="1:13" ht="17.25" customHeight="1" x14ac:dyDescent="0.3">
      <c r="A2206" s="34">
        <v>42548</v>
      </c>
      <c r="B2206" s="26" t="s">
        <v>811</v>
      </c>
      <c r="C2206" s="26" t="s">
        <v>22</v>
      </c>
      <c r="D2206" s="31" t="s">
        <v>18</v>
      </c>
      <c r="F2206" s="41">
        <v>2000</v>
      </c>
      <c r="G2206" s="19">
        <f t="shared" si="34"/>
        <v>15873007</v>
      </c>
      <c r="H2206" s="31" t="s">
        <v>795</v>
      </c>
      <c r="I2206" s="26" t="s">
        <v>1101</v>
      </c>
      <c r="J2206" s="26" t="s">
        <v>1099</v>
      </c>
      <c r="K2206" s="37" t="s">
        <v>377</v>
      </c>
      <c r="M2206" s="26">
        <v>2196</v>
      </c>
    </row>
    <row r="2207" spans="1:13" x14ac:dyDescent="0.3">
      <c r="A2207" s="34">
        <v>42548</v>
      </c>
      <c r="B2207" s="26" t="s">
        <v>1472</v>
      </c>
      <c r="C2207" s="28" t="s">
        <v>12</v>
      </c>
      <c r="D2207" s="31" t="s">
        <v>18</v>
      </c>
      <c r="F2207" s="41">
        <v>1000</v>
      </c>
      <c r="G2207" s="19">
        <f t="shared" si="34"/>
        <v>15872007</v>
      </c>
      <c r="H2207" s="31" t="s">
        <v>795</v>
      </c>
      <c r="I2207" s="26" t="s">
        <v>1123</v>
      </c>
      <c r="J2207" s="26" t="s">
        <v>1099</v>
      </c>
      <c r="K2207" s="37" t="s">
        <v>377</v>
      </c>
      <c r="M2207" s="26">
        <v>2197</v>
      </c>
    </row>
    <row r="2208" spans="1:13" x14ac:dyDescent="0.3">
      <c r="A2208" s="34">
        <v>42548</v>
      </c>
      <c r="B2208" s="26" t="s">
        <v>1454</v>
      </c>
      <c r="C2208" s="28" t="s">
        <v>12</v>
      </c>
      <c r="D2208" s="31" t="s">
        <v>18</v>
      </c>
      <c r="F2208" s="41">
        <v>1000</v>
      </c>
      <c r="G2208" s="19">
        <f t="shared" si="34"/>
        <v>15871007</v>
      </c>
      <c r="H2208" s="31" t="s">
        <v>795</v>
      </c>
      <c r="I2208" s="26" t="s">
        <v>1123</v>
      </c>
      <c r="J2208" s="26" t="s">
        <v>1099</v>
      </c>
      <c r="K2208" s="37" t="s">
        <v>377</v>
      </c>
      <c r="M2208" s="26">
        <v>2198</v>
      </c>
    </row>
    <row r="2209" spans="1:13" x14ac:dyDescent="0.3">
      <c r="A2209" s="34">
        <v>42548</v>
      </c>
      <c r="B2209" s="26" t="s">
        <v>1473</v>
      </c>
      <c r="C2209" s="28" t="s">
        <v>12</v>
      </c>
      <c r="D2209" s="36" t="s">
        <v>20</v>
      </c>
      <c r="F2209" s="41">
        <v>1500</v>
      </c>
      <c r="G2209" s="19">
        <f t="shared" si="34"/>
        <v>15869507</v>
      </c>
      <c r="H2209" s="17" t="s">
        <v>3054</v>
      </c>
      <c r="I2209" s="26" t="s">
        <v>531</v>
      </c>
      <c r="J2209" s="26" t="s">
        <v>1099</v>
      </c>
      <c r="K2209" s="27" t="s">
        <v>377</v>
      </c>
      <c r="M2209" s="31">
        <v>2199</v>
      </c>
    </row>
    <row r="2210" spans="1:13" x14ac:dyDescent="0.3">
      <c r="A2210" s="34">
        <v>42548</v>
      </c>
      <c r="B2210" s="26" t="s">
        <v>1474</v>
      </c>
      <c r="C2210" s="28" t="s">
        <v>12</v>
      </c>
      <c r="D2210" s="36" t="s">
        <v>20</v>
      </c>
      <c r="F2210" s="41">
        <v>1500</v>
      </c>
      <c r="G2210" s="19">
        <f t="shared" si="34"/>
        <v>15868007</v>
      </c>
      <c r="H2210" s="17" t="s">
        <v>3054</v>
      </c>
      <c r="I2210" s="26" t="s">
        <v>531</v>
      </c>
      <c r="J2210" s="26" t="s">
        <v>1099</v>
      </c>
      <c r="K2210" s="27" t="s">
        <v>377</v>
      </c>
      <c r="M2210" s="31">
        <v>2200</v>
      </c>
    </row>
    <row r="2211" spans="1:13" x14ac:dyDescent="0.3">
      <c r="A2211" s="34">
        <v>42548</v>
      </c>
      <c r="B2211" s="26" t="s">
        <v>3064</v>
      </c>
      <c r="C2211" s="31" t="s">
        <v>17</v>
      </c>
      <c r="D2211" s="36" t="s">
        <v>20</v>
      </c>
      <c r="F2211" s="41">
        <v>60000</v>
      </c>
      <c r="G2211" s="19">
        <f t="shared" si="34"/>
        <v>15808007</v>
      </c>
      <c r="H2211" s="17" t="s">
        <v>3054</v>
      </c>
      <c r="I2211" s="26" t="s">
        <v>229</v>
      </c>
      <c r="J2211" s="26" t="s">
        <v>1099</v>
      </c>
      <c r="K2211" s="27" t="s">
        <v>377</v>
      </c>
      <c r="M2211" s="26">
        <v>2201</v>
      </c>
    </row>
    <row r="2212" spans="1:13" ht="13.9" x14ac:dyDescent="0.25">
      <c r="A2212" s="34">
        <v>42548</v>
      </c>
      <c r="B2212" s="26" t="s">
        <v>317</v>
      </c>
      <c r="C2212" s="31" t="s">
        <v>27</v>
      </c>
      <c r="D2212" s="36" t="s">
        <v>20</v>
      </c>
      <c r="F2212" s="41">
        <v>1000</v>
      </c>
      <c r="G2212" s="19">
        <f t="shared" si="34"/>
        <v>15807007</v>
      </c>
      <c r="H2212" s="17" t="s">
        <v>3054</v>
      </c>
      <c r="I2212" s="26" t="s">
        <v>787</v>
      </c>
      <c r="J2212" s="26" t="s">
        <v>1099</v>
      </c>
      <c r="K2212" s="27" t="s">
        <v>377</v>
      </c>
      <c r="M2212" s="26">
        <v>2202</v>
      </c>
    </row>
    <row r="2213" spans="1:13" ht="17.25" customHeight="1" x14ac:dyDescent="0.3">
      <c r="A2213" s="34">
        <v>42548</v>
      </c>
      <c r="B2213" s="26" t="s">
        <v>329</v>
      </c>
      <c r="C2213" s="31" t="s">
        <v>17</v>
      </c>
      <c r="D2213" s="36" t="s">
        <v>20</v>
      </c>
      <c r="F2213" s="41">
        <v>5000</v>
      </c>
      <c r="G2213" s="19">
        <f t="shared" si="34"/>
        <v>15802007</v>
      </c>
      <c r="H2213" s="17" t="s">
        <v>3054</v>
      </c>
      <c r="I2213" s="26" t="s">
        <v>531</v>
      </c>
      <c r="J2213" s="26" t="s">
        <v>1099</v>
      </c>
      <c r="K2213" s="27" t="s">
        <v>377</v>
      </c>
      <c r="M2213" s="26">
        <v>2203</v>
      </c>
    </row>
    <row r="2214" spans="1:13" ht="15" customHeight="1" x14ac:dyDescent="0.3">
      <c r="A2214" s="34">
        <v>42548</v>
      </c>
      <c r="B2214" s="26" t="s">
        <v>1475</v>
      </c>
      <c r="C2214" s="28" t="s">
        <v>12</v>
      </c>
      <c r="D2214" s="36" t="s">
        <v>20</v>
      </c>
      <c r="F2214" s="41">
        <v>4000</v>
      </c>
      <c r="G2214" s="19">
        <f t="shared" si="34"/>
        <v>15798007</v>
      </c>
      <c r="H2214" s="17" t="s">
        <v>3054</v>
      </c>
      <c r="I2214" s="26" t="s">
        <v>531</v>
      </c>
      <c r="J2214" s="26" t="s">
        <v>1099</v>
      </c>
      <c r="K2214" s="27" t="s">
        <v>377</v>
      </c>
      <c r="M2214" s="26">
        <v>2204</v>
      </c>
    </row>
    <row r="2215" spans="1:13" ht="17.25" customHeight="1" x14ac:dyDescent="0.3">
      <c r="A2215" s="34">
        <v>42548</v>
      </c>
      <c r="B2215" s="26" t="s">
        <v>1476</v>
      </c>
      <c r="C2215" s="28" t="s">
        <v>12</v>
      </c>
      <c r="D2215" s="36" t="s">
        <v>20</v>
      </c>
      <c r="F2215" s="41">
        <v>3000</v>
      </c>
      <c r="G2215" s="19">
        <f t="shared" si="34"/>
        <v>15795007</v>
      </c>
      <c r="H2215" s="17" t="s">
        <v>3054</v>
      </c>
      <c r="I2215" s="26" t="s">
        <v>531</v>
      </c>
      <c r="J2215" s="26" t="s">
        <v>1099</v>
      </c>
      <c r="K2215" s="27" t="s">
        <v>377</v>
      </c>
      <c r="M2215" s="26">
        <v>2205</v>
      </c>
    </row>
    <row r="2216" spans="1:13" ht="17.25" customHeight="1" x14ac:dyDescent="0.25">
      <c r="A2216" s="34">
        <v>42548</v>
      </c>
      <c r="B2216" s="26" t="s">
        <v>999</v>
      </c>
      <c r="C2216" s="28" t="s">
        <v>12</v>
      </c>
      <c r="D2216" s="31" t="s">
        <v>18</v>
      </c>
      <c r="F2216" s="41">
        <v>300</v>
      </c>
      <c r="G2216" s="19">
        <f t="shared" si="34"/>
        <v>15794707</v>
      </c>
      <c r="H2216" s="26" t="s">
        <v>1418</v>
      </c>
      <c r="I2216" s="26" t="s">
        <v>1419</v>
      </c>
      <c r="J2216" s="26" t="s">
        <v>1099</v>
      </c>
      <c r="K2216" s="37" t="s">
        <v>377</v>
      </c>
      <c r="M2216" s="26">
        <v>2206</v>
      </c>
    </row>
    <row r="2217" spans="1:13" ht="17.25" customHeight="1" x14ac:dyDescent="0.25">
      <c r="A2217" s="34">
        <v>42548</v>
      </c>
      <c r="B2217" s="26" t="s">
        <v>1000</v>
      </c>
      <c r="C2217" s="28" t="s">
        <v>12</v>
      </c>
      <c r="D2217" s="31" t="s">
        <v>18</v>
      </c>
      <c r="F2217" s="41">
        <v>300</v>
      </c>
      <c r="G2217" s="19">
        <f t="shared" si="34"/>
        <v>15794407</v>
      </c>
      <c r="H2217" s="26" t="s">
        <v>1418</v>
      </c>
      <c r="I2217" s="26" t="s">
        <v>1419</v>
      </c>
      <c r="J2217" s="26" t="s">
        <v>1099</v>
      </c>
      <c r="K2217" s="37" t="s">
        <v>377</v>
      </c>
      <c r="M2217" s="31">
        <v>2207</v>
      </c>
    </row>
    <row r="2218" spans="1:13" ht="17.25" customHeight="1" x14ac:dyDescent="0.3">
      <c r="A2218" s="34">
        <v>42548</v>
      </c>
      <c r="B2218" s="33" t="s">
        <v>584</v>
      </c>
      <c r="C2218" s="28" t="s">
        <v>12</v>
      </c>
      <c r="D2218" s="36" t="s">
        <v>20</v>
      </c>
      <c r="F2218" s="42">
        <v>1000</v>
      </c>
      <c r="G2218" s="19">
        <f t="shared" si="34"/>
        <v>15793407</v>
      </c>
      <c r="H2218" s="26" t="s">
        <v>933</v>
      </c>
      <c r="I2218" s="26" t="s">
        <v>531</v>
      </c>
      <c r="J2218" s="26" t="s">
        <v>1099</v>
      </c>
      <c r="K2218" s="27" t="s">
        <v>377</v>
      </c>
      <c r="M2218" s="31">
        <v>2208</v>
      </c>
    </row>
    <row r="2219" spans="1:13" ht="17.25" customHeight="1" x14ac:dyDescent="0.25">
      <c r="A2219" s="34">
        <v>42548</v>
      </c>
      <c r="B2219" s="27" t="s">
        <v>1477</v>
      </c>
      <c r="C2219" s="26" t="s">
        <v>22</v>
      </c>
      <c r="D2219" s="36" t="s">
        <v>20</v>
      </c>
      <c r="F2219" s="42">
        <v>7000</v>
      </c>
      <c r="G2219" s="19">
        <f t="shared" si="34"/>
        <v>15786407</v>
      </c>
      <c r="H2219" s="26" t="s">
        <v>933</v>
      </c>
      <c r="I2219" s="23" t="s">
        <v>229</v>
      </c>
      <c r="J2219" s="26" t="s">
        <v>1099</v>
      </c>
      <c r="K2219" s="27" t="s">
        <v>377</v>
      </c>
      <c r="M2219" s="26">
        <v>2209</v>
      </c>
    </row>
    <row r="2220" spans="1:13" x14ac:dyDescent="0.3">
      <c r="A2220" s="34">
        <v>42548</v>
      </c>
      <c r="B2220" s="27" t="s">
        <v>1435</v>
      </c>
      <c r="C2220" s="36" t="s">
        <v>1153</v>
      </c>
      <c r="D2220" s="36" t="s">
        <v>20</v>
      </c>
      <c r="F2220" s="41">
        <v>3000</v>
      </c>
      <c r="G2220" s="19">
        <f t="shared" si="34"/>
        <v>15783407</v>
      </c>
      <c r="H2220" s="26" t="s">
        <v>933</v>
      </c>
      <c r="I2220" s="26" t="s">
        <v>531</v>
      </c>
      <c r="J2220" s="26" t="s">
        <v>1099</v>
      </c>
      <c r="K2220" s="27" t="s">
        <v>377</v>
      </c>
      <c r="M2220" s="26">
        <v>2210</v>
      </c>
    </row>
    <row r="2221" spans="1:13" x14ac:dyDescent="0.3">
      <c r="A2221" s="34">
        <v>42548</v>
      </c>
      <c r="B2221" s="35" t="s">
        <v>329</v>
      </c>
      <c r="C2221" s="31" t="s">
        <v>35</v>
      </c>
      <c r="D2221" s="36" t="s">
        <v>20</v>
      </c>
      <c r="F2221" s="42">
        <v>1500</v>
      </c>
      <c r="G2221" s="19">
        <f t="shared" si="34"/>
        <v>15781907</v>
      </c>
      <c r="H2221" s="26" t="s">
        <v>933</v>
      </c>
      <c r="I2221" s="26" t="s">
        <v>531</v>
      </c>
      <c r="J2221" s="26" t="s">
        <v>1099</v>
      </c>
      <c r="K2221" s="27" t="s">
        <v>377</v>
      </c>
      <c r="M2221" s="26">
        <v>2211</v>
      </c>
    </row>
    <row r="2222" spans="1:13" x14ac:dyDescent="0.3">
      <c r="A2222" s="34">
        <v>42548</v>
      </c>
      <c r="B2222" s="26" t="s">
        <v>1478</v>
      </c>
      <c r="C2222" s="28" t="s">
        <v>12</v>
      </c>
      <c r="D2222" s="36" t="s">
        <v>20</v>
      </c>
      <c r="F2222" s="41">
        <v>2000</v>
      </c>
      <c r="G2222" s="19">
        <f t="shared" si="34"/>
        <v>15779907</v>
      </c>
      <c r="H2222" s="26" t="s">
        <v>933</v>
      </c>
      <c r="I2222" s="26" t="s">
        <v>531</v>
      </c>
      <c r="J2222" s="26" t="s">
        <v>1099</v>
      </c>
      <c r="K2222" s="27" t="s">
        <v>377</v>
      </c>
      <c r="M2222" s="26">
        <v>2212</v>
      </c>
    </row>
    <row r="2223" spans="1:13" x14ac:dyDescent="0.3">
      <c r="A2223" s="34">
        <v>42548</v>
      </c>
      <c r="B2223" s="26" t="s">
        <v>1479</v>
      </c>
      <c r="C2223" s="28" t="s">
        <v>12</v>
      </c>
      <c r="D2223" s="36" t="s">
        <v>20</v>
      </c>
      <c r="F2223" s="41">
        <v>1000</v>
      </c>
      <c r="G2223" s="19">
        <f t="shared" si="34"/>
        <v>15778907</v>
      </c>
      <c r="H2223" s="26" t="s">
        <v>933</v>
      </c>
      <c r="I2223" s="26" t="s">
        <v>531</v>
      </c>
      <c r="J2223" s="26" t="s">
        <v>1099</v>
      </c>
      <c r="K2223" s="27" t="s">
        <v>377</v>
      </c>
      <c r="M2223" s="26">
        <v>2213</v>
      </c>
    </row>
    <row r="2224" spans="1:13" x14ac:dyDescent="0.3">
      <c r="A2224" s="34">
        <v>42548</v>
      </c>
      <c r="B2224" s="26" t="s">
        <v>3075</v>
      </c>
      <c r="C2224" s="36" t="s">
        <v>1153</v>
      </c>
      <c r="D2224" s="36" t="s">
        <v>20</v>
      </c>
      <c r="F2224" s="41">
        <v>5000</v>
      </c>
      <c r="G2224" s="19">
        <f t="shared" si="34"/>
        <v>15773907</v>
      </c>
      <c r="H2224" s="26" t="s">
        <v>933</v>
      </c>
      <c r="I2224" s="26" t="s">
        <v>531</v>
      </c>
      <c r="J2224" s="26" t="s">
        <v>1099</v>
      </c>
      <c r="K2224" s="27" t="s">
        <v>377</v>
      </c>
      <c r="M2224" s="26">
        <v>2214</v>
      </c>
    </row>
    <row r="2225" spans="1:13" x14ac:dyDescent="0.3">
      <c r="A2225" s="34">
        <v>42548</v>
      </c>
      <c r="B2225" s="26" t="s">
        <v>1057</v>
      </c>
      <c r="C2225" s="28" t="s">
        <v>12</v>
      </c>
      <c r="D2225" s="31" t="s">
        <v>18</v>
      </c>
      <c r="F2225" s="41">
        <v>300</v>
      </c>
      <c r="G2225" s="19">
        <f t="shared" si="34"/>
        <v>15773607</v>
      </c>
      <c r="H2225" s="26" t="s">
        <v>903</v>
      </c>
      <c r="I2225" s="26" t="s">
        <v>531</v>
      </c>
      <c r="J2225" s="36" t="s">
        <v>1823</v>
      </c>
      <c r="K2225" s="26" t="s">
        <v>377</v>
      </c>
      <c r="M2225" s="31">
        <v>2215</v>
      </c>
    </row>
    <row r="2226" spans="1:13" x14ac:dyDescent="0.3">
      <c r="A2226" s="34">
        <v>42548</v>
      </c>
      <c r="B2226" s="26" t="s">
        <v>1034</v>
      </c>
      <c r="C2226" s="28" t="s">
        <v>12</v>
      </c>
      <c r="D2226" s="31" t="s">
        <v>18</v>
      </c>
      <c r="F2226" s="41">
        <v>300</v>
      </c>
      <c r="G2226" s="19">
        <f t="shared" si="34"/>
        <v>15773307</v>
      </c>
      <c r="H2226" s="26" t="s">
        <v>903</v>
      </c>
      <c r="I2226" s="26" t="s">
        <v>531</v>
      </c>
      <c r="J2226" s="36" t="s">
        <v>1823</v>
      </c>
      <c r="K2226" s="26" t="s">
        <v>377</v>
      </c>
      <c r="M2226" s="31">
        <v>2216</v>
      </c>
    </row>
    <row r="2227" spans="1:13" x14ac:dyDescent="0.3">
      <c r="A2227" s="34">
        <v>42548</v>
      </c>
      <c r="B2227" s="35" t="s">
        <v>1480</v>
      </c>
      <c r="C2227" s="28" t="s">
        <v>12</v>
      </c>
      <c r="D2227" s="31" t="s">
        <v>18</v>
      </c>
      <c r="F2227" s="41">
        <v>3000</v>
      </c>
      <c r="G2227" s="19">
        <f t="shared" si="34"/>
        <v>15770307</v>
      </c>
      <c r="H2227" s="31" t="s">
        <v>23</v>
      </c>
      <c r="I2227" s="27" t="s">
        <v>1121</v>
      </c>
      <c r="J2227" s="36" t="s">
        <v>1823</v>
      </c>
      <c r="K2227" s="26" t="s">
        <v>377</v>
      </c>
      <c r="M2227" s="26">
        <v>2217</v>
      </c>
    </row>
    <row r="2228" spans="1:13" x14ac:dyDescent="0.3">
      <c r="A2228" s="34">
        <v>42548</v>
      </c>
      <c r="B2228" s="27" t="s">
        <v>702</v>
      </c>
      <c r="C2228" s="28" t="s">
        <v>12</v>
      </c>
      <c r="D2228" s="31" t="s">
        <v>18</v>
      </c>
      <c r="F2228" s="41">
        <v>39950</v>
      </c>
      <c r="G2228" s="19">
        <f t="shared" si="34"/>
        <v>15730357</v>
      </c>
      <c r="H2228" s="31" t="s">
        <v>23</v>
      </c>
      <c r="I2228" s="27" t="s">
        <v>1121</v>
      </c>
      <c r="J2228" s="36" t="s">
        <v>1823</v>
      </c>
      <c r="K2228" s="26" t="s">
        <v>377</v>
      </c>
      <c r="M2228" s="26">
        <v>2218</v>
      </c>
    </row>
    <row r="2229" spans="1:13" x14ac:dyDescent="0.3">
      <c r="A2229" s="34">
        <v>42548</v>
      </c>
      <c r="B2229" s="27" t="s">
        <v>1481</v>
      </c>
      <c r="C2229" s="28" t="s">
        <v>12</v>
      </c>
      <c r="D2229" s="31" t="s">
        <v>18</v>
      </c>
      <c r="F2229" s="41">
        <v>3000</v>
      </c>
      <c r="G2229" s="19">
        <f t="shared" si="34"/>
        <v>15727357</v>
      </c>
      <c r="H2229" s="31" t="s">
        <v>23</v>
      </c>
      <c r="I2229" s="27" t="s">
        <v>1121</v>
      </c>
      <c r="J2229" s="36" t="s">
        <v>1823</v>
      </c>
      <c r="K2229" s="26" t="s">
        <v>377</v>
      </c>
      <c r="M2229" s="26">
        <v>2219</v>
      </c>
    </row>
    <row r="2230" spans="1:13" x14ac:dyDescent="0.3">
      <c r="A2230" s="34">
        <v>42548</v>
      </c>
      <c r="B2230" s="27" t="s">
        <v>647</v>
      </c>
      <c r="C2230" s="27" t="s">
        <v>22</v>
      </c>
      <c r="D2230" s="31" t="s">
        <v>18</v>
      </c>
      <c r="F2230" s="41">
        <v>1000</v>
      </c>
      <c r="G2230" s="19">
        <f t="shared" si="34"/>
        <v>15726357</v>
      </c>
      <c r="H2230" s="31" t="s">
        <v>23</v>
      </c>
      <c r="I2230" s="27" t="s">
        <v>1122</v>
      </c>
      <c r="J2230" s="36" t="s">
        <v>1823</v>
      </c>
      <c r="K2230" s="26" t="s">
        <v>377</v>
      </c>
      <c r="M2230" s="26">
        <v>2220</v>
      </c>
    </row>
    <row r="2231" spans="1:13" x14ac:dyDescent="0.3">
      <c r="A2231" s="34">
        <v>42548</v>
      </c>
      <c r="B2231" s="27" t="s">
        <v>647</v>
      </c>
      <c r="C2231" s="31" t="s">
        <v>27</v>
      </c>
      <c r="D2231" s="31" t="s">
        <v>18</v>
      </c>
      <c r="F2231" s="41">
        <v>10000</v>
      </c>
      <c r="G2231" s="19">
        <f t="shared" si="34"/>
        <v>15716357</v>
      </c>
      <c r="H2231" s="31" t="s">
        <v>23</v>
      </c>
      <c r="I2231" s="27" t="s">
        <v>1122</v>
      </c>
      <c r="J2231" s="36" t="s">
        <v>1823</v>
      </c>
      <c r="K2231" s="26" t="s">
        <v>377</v>
      </c>
      <c r="M2231" s="26">
        <v>2221</v>
      </c>
    </row>
    <row r="2232" spans="1:13" x14ac:dyDescent="0.3">
      <c r="A2232" s="34">
        <v>42548</v>
      </c>
      <c r="B2232" s="27" t="s">
        <v>28</v>
      </c>
      <c r="C2232" s="31" t="s">
        <v>17</v>
      </c>
      <c r="D2232" s="31" t="s">
        <v>18</v>
      </c>
      <c r="F2232" s="41">
        <v>5000</v>
      </c>
      <c r="G2232" s="19">
        <f t="shared" si="34"/>
        <v>15711357</v>
      </c>
      <c r="H2232" s="31" t="s">
        <v>23</v>
      </c>
      <c r="I2232" s="27" t="s">
        <v>1263</v>
      </c>
      <c r="J2232" s="36" t="s">
        <v>1823</v>
      </c>
      <c r="K2232" s="26" t="s">
        <v>377</v>
      </c>
      <c r="M2232" s="26">
        <v>2222</v>
      </c>
    </row>
    <row r="2233" spans="1:13" x14ac:dyDescent="0.3">
      <c r="A2233" s="34">
        <v>42548</v>
      </c>
      <c r="B2233" s="26" t="s">
        <v>1854</v>
      </c>
      <c r="C2233" s="26" t="s">
        <v>12</v>
      </c>
      <c r="D2233" s="28" t="s">
        <v>821</v>
      </c>
      <c r="F2233" s="41">
        <v>1000</v>
      </c>
      <c r="G2233" s="19">
        <f t="shared" si="34"/>
        <v>15710357</v>
      </c>
      <c r="H2233" s="26" t="s">
        <v>1697</v>
      </c>
      <c r="I2233" s="26" t="s">
        <v>531</v>
      </c>
      <c r="J2233" s="36" t="s">
        <v>1823</v>
      </c>
      <c r="K2233" s="26" t="s">
        <v>1835</v>
      </c>
      <c r="L2233" s="31"/>
      <c r="M2233" s="31">
        <v>2223</v>
      </c>
    </row>
    <row r="2234" spans="1:13" ht="13.9" x14ac:dyDescent="0.25">
      <c r="A2234" s="34">
        <v>42549</v>
      </c>
      <c r="B2234" s="34" t="s">
        <v>1482</v>
      </c>
      <c r="C2234" s="28" t="s">
        <v>12</v>
      </c>
      <c r="D2234" s="36" t="s">
        <v>13</v>
      </c>
      <c r="F2234" s="41">
        <v>2500</v>
      </c>
      <c r="G2234" s="19">
        <f t="shared" si="34"/>
        <v>15707857</v>
      </c>
      <c r="H2234" s="36" t="s">
        <v>26</v>
      </c>
      <c r="I2234" s="26" t="s">
        <v>1112</v>
      </c>
      <c r="J2234" s="26" t="s">
        <v>1099</v>
      </c>
      <c r="K2234" s="37" t="s">
        <v>377</v>
      </c>
      <c r="M2234" s="31">
        <v>2224</v>
      </c>
    </row>
    <row r="2235" spans="1:13" x14ac:dyDescent="0.3">
      <c r="A2235" s="34">
        <v>42549</v>
      </c>
      <c r="B2235" s="34" t="s">
        <v>1483</v>
      </c>
      <c r="C2235" s="28" t="s">
        <v>12</v>
      </c>
      <c r="D2235" s="36" t="s">
        <v>13</v>
      </c>
      <c r="F2235" s="41">
        <v>4000</v>
      </c>
      <c r="G2235" s="19">
        <f t="shared" si="34"/>
        <v>15703857</v>
      </c>
      <c r="H2235" s="36" t="s">
        <v>26</v>
      </c>
      <c r="I2235" s="26" t="s">
        <v>1112</v>
      </c>
      <c r="J2235" s="26" t="s">
        <v>1099</v>
      </c>
      <c r="K2235" s="37" t="s">
        <v>377</v>
      </c>
      <c r="M2235" s="26">
        <v>2225</v>
      </c>
    </row>
    <row r="2236" spans="1:13" x14ac:dyDescent="0.3">
      <c r="A2236" s="34">
        <v>42549</v>
      </c>
      <c r="B2236" s="26" t="s">
        <v>811</v>
      </c>
      <c r="C2236" s="26" t="s">
        <v>22</v>
      </c>
      <c r="D2236" s="31" t="s">
        <v>18</v>
      </c>
      <c r="F2236" s="41">
        <v>2000</v>
      </c>
      <c r="G2236" s="19">
        <f t="shared" si="34"/>
        <v>15701857</v>
      </c>
      <c r="H2236" s="31" t="s">
        <v>795</v>
      </c>
      <c r="I2236" s="26" t="s">
        <v>1101</v>
      </c>
      <c r="J2236" s="26" t="s">
        <v>1099</v>
      </c>
      <c r="K2236" s="37" t="s">
        <v>377</v>
      </c>
      <c r="M2236" s="26">
        <v>2226</v>
      </c>
    </row>
    <row r="2237" spans="1:13" ht="13.9" x14ac:dyDescent="0.25">
      <c r="A2237" s="34">
        <v>42549</v>
      </c>
      <c r="B2237" s="26" t="s">
        <v>999</v>
      </c>
      <c r="C2237" s="28" t="s">
        <v>12</v>
      </c>
      <c r="D2237" s="31" t="s">
        <v>18</v>
      </c>
      <c r="F2237" s="41">
        <v>300</v>
      </c>
      <c r="G2237" s="19">
        <f t="shared" si="34"/>
        <v>15701557</v>
      </c>
      <c r="H2237" s="26" t="s">
        <v>1418</v>
      </c>
      <c r="I2237" s="26" t="s">
        <v>1419</v>
      </c>
      <c r="J2237" s="26" t="s">
        <v>1099</v>
      </c>
      <c r="K2237" s="37" t="s">
        <v>377</v>
      </c>
      <c r="M2237" s="26">
        <v>2227</v>
      </c>
    </row>
    <row r="2238" spans="1:13" ht="13.9" x14ac:dyDescent="0.25">
      <c r="A2238" s="34">
        <v>42549</v>
      </c>
      <c r="B2238" s="26" t="s">
        <v>1000</v>
      </c>
      <c r="C2238" s="28" t="s">
        <v>12</v>
      </c>
      <c r="D2238" s="31" t="s">
        <v>18</v>
      </c>
      <c r="F2238" s="41">
        <v>300</v>
      </c>
      <c r="G2238" s="19">
        <f t="shared" si="34"/>
        <v>15701257</v>
      </c>
      <c r="H2238" s="26" t="s">
        <v>1418</v>
      </c>
      <c r="I2238" s="26" t="s">
        <v>1419</v>
      </c>
      <c r="J2238" s="26" t="s">
        <v>1099</v>
      </c>
      <c r="K2238" s="37" t="s">
        <v>377</v>
      </c>
      <c r="M2238" s="26">
        <v>2228</v>
      </c>
    </row>
    <row r="2239" spans="1:13" ht="13.9" x14ac:dyDescent="0.25">
      <c r="A2239" s="34">
        <v>42549</v>
      </c>
      <c r="B2239" s="26" t="s">
        <v>1421</v>
      </c>
      <c r="C2239" s="26" t="s">
        <v>22</v>
      </c>
      <c r="D2239" s="31" t="s">
        <v>18</v>
      </c>
      <c r="F2239" s="41">
        <v>1000</v>
      </c>
      <c r="G2239" s="19">
        <f t="shared" si="34"/>
        <v>15700257</v>
      </c>
      <c r="H2239" s="26" t="s">
        <v>1418</v>
      </c>
      <c r="I2239" s="26" t="s">
        <v>1422</v>
      </c>
      <c r="J2239" s="26" t="s">
        <v>1099</v>
      </c>
      <c r="K2239" s="37" t="s">
        <v>377</v>
      </c>
      <c r="M2239" s="26">
        <v>2229</v>
      </c>
    </row>
    <row r="2240" spans="1:13" x14ac:dyDescent="0.3">
      <c r="A2240" s="34">
        <v>42549</v>
      </c>
      <c r="B2240" s="26" t="s">
        <v>1118</v>
      </c>
      <c r="C2240" s="31" t="s">
        <v>35</v>
      </c>
      <c r="D2240" s="31" t="s">
        <v>18</v>
      </c>
      <c r="F2240" s="41">
        <v>700</v>
      </c>
      <c r="G2240" s="19">
        <f t="shared" si="34"/>
        <v>15699557</v>
      </c>
      <c r="H2240" s="26" t="s">
        <v>1418</v>
      </c>
      <c r="I2240" s="26" t="s">
        <v>531</v>
      </c>
      <c r="J2240" s="26" t="s">
        <v>1099</v>
      </c>
      <c r="K2240" s="37" t="s">
        <v>377</v>
      </c>
      <c r="M2240" s="26">
        <v>2230</v>
      </c>
    </row>
    <row r="2241" spans="1:13" x14ac:dyDescent="0.3">
      <c r="A2241" s="34">
        <v>42549</v>
      </c>
      <c r="B2241" s="26" t="s">
        <v>584</v>
      </c>
      <c r="C2241" s="28" t="s">
        <v>12</v>
      </c>
      <c r="D2241" s="36" t="s">
        <v>20</v>
      </c>
      <c r="F2241" s="41">
        <v>1000</v>
      </c>
      <c r="G2241" s="19">
        <f t="shared" si="34"/>
        <v>15698557</v>
      </c>
      <c r="H2241" s="26" t="s">
        <v>933</v>
      </c>
      <c r="I2241" s="26" t="s">
        <v>531</v>
      </c>
      <c r="J2241" s="26" t="s">
        <v>1099</v>
      </c>
      <c r="K2241" s="27" t="s">
        <v>377</v>
      </c>
      <c r="M2241" s="31">
        <v>2231</v>
      </c>
    </row>
    <row r="2242" spans="1:13" x14ac:dyDescent="0.3">
      <c r="A2242" s="34">
        <v>42549</v>
      </c>
      <c r="B2242" s="26" t="s">
        <v>932</v>
      </c>
      <c r="C2242" s="26" t="s">
        <v>22</v>
      </c>
      <c r="D2242" s="36" t="s">
        <v>20</v>
      </c>
      <c r="F2242" s="41">
        <v>3000</v>
      </c>
      <c r="G2242" s="19">
        <f t="shared" si="34"/>
        <v>15695557</v>
      </c>
      <c r="H2242" s="26" t="s">
        <v>933</v>
      </c>
      <c r="I2242" s="26" t="s">
        <v>531</v>
      </c>
      <c r="J2242" s="26" t="s">
        <v>1099</v>
      </c>
      <c r="K2242" s="27" t="s">
        <v>377</v>
      </c>
      <c r="M2242" s="31">
        <v>2232</v>
      </c>
    </row>
    <row r="2243" spans="1:13" x14ac:dyDescent="0.3">
      <c r="A2243" s="34">
        <v>42549</v>
      </c>
      <c r="B2243" s="26" t="s">
        <v>1484</v>
      </c>
      <c r="C2243" s="28" t="s">
        <v>12</v>
      </c>
      <c r="D2243" s="36" t="s">
        <v>20</v>
      </c>
      <c r="F2243" s="41">
        <v>2000</v>
      </c>
      <c r="G2243" s="19">
        <f t="shared" si="34"/>
        <v>15693557</v>
      </c>
      <c r="H2243" s="26" t="s">
        <v>933</v>
      </c>
      <c r="I2243" s="26" t="s">
        <v>531</v>
      </c>
      <c r="J2243" s="26" t="s">
        <v>1099</v>
      </c>
      <c r="K2243" s="27" t="s">
        <v>377</v>
      </c>
      <c r="M2243" s="26">
        <v>2233</v>
      </c>
    </row>
    <row r="2244" spans="1:13" ht="13.9" x14ac:dyDescent="0.25">
      <c r="A2244" s="34">
        <v>42549</v>
      </c>
      <c r="B2244" s="26" t="s">
        <v>1485</v>
      </c>
      <c r="C2244" s="31" t="s">
        <v>24</v>
      </c>
      <c r="D2244" s="31" t="s">
        <v>10</v>
      </c>
      <c r="F2244" s="41">
        <v>14100</v>
      </c>
      <c r="G2244" s="19">
        <f t="shared" si="34"/>
        <v>15679457</v>
      </c>
      <c r="H2244" s="26" t="s">
        <v>933</v>
      </c>
      <c r="I2244" s="23" t="s">
        <v>229</v>
      </c>
      <c r="J2244" s="26" t="s">
        <v>1099</v>
      </c>
      <c r="K2244" s="37" t="s">
        <v>377</v>
      </c>
      <c r="M2244" s="26">
        <v>2234</v>
      </c>
    </row>
    <row r="2245" spans="1:13" x14ac:dyDescent="0.3">
      <c r="A2245" s="34">
        <v>42549</v>
      </c>
      <c r="B2245" s="26" t="s">
        <v>1486</v>
      </c>
      <c r="C2245" s="28" t="s">
        <v>12</v>
      </c>
      <c r="D2245" s="36" t="s">
        <v>20</v>
      </c>
      <c r="F2245" s="41">
        <v>1000</v>
      </c>
      <c r="G2245" s="19">
        <f t="shared" si="34"/>
        <v>15678457</v>
      </c>
      <c r="H2245" s="26" t="s">
        <v>933</v>
      </c>
      <c r="I2245" s="26" t="s">
        <v>531</v>
      </c>
      <c r="J2245" s="26" t="s">
        <v>1099</v>
      </c>
      <c r="K2245" s="27" t="s">
        <v>377</v>
      </c>
      <c r="M2245" s="26">
        <v>2235</v>
      </c>
    </row>
    <row r="2246" spans="1:13" x14ac:dyDescent="0.3">
      <c r="A2246" s="34">
        <v>42549</v>
      </c>
      <c r="B2246" s="26" t="s">
        <v>329</v>
      </c>
      <c r="C2246" s="31" t="s">
        <v>35</v>
      </c>
      <c r="D2246" s="36" t="s">
        <v>20</v>
      </c>
      <c r="F2246" s="41">
        <v>1500</v>
      </c>
      <c r="G2246" s="19">
        <f t="shared" si="34"/>
        <v>15676957</v>
      </c>
      <c r="H2246" s="26" t="s">
        <v>933</v>
      </c>
      <c r="I2246" s="26" t="s">
        <v>531</v>
      </c>
      <c r="J2246" s="26" t="s">
        <v>1099</v>
      </c>
      <c r="K2246" s="27" t="s">
        <v>377</v>
      </c>
      <c r="M2246" s="26">
        <v>2236</v>
      </c>
    </row>
    <row r="2247" spans="1:13" x14ac:dyDescent="0.3">
      <c r="A2247" s="34">
        <v>42549</v>
      </c>
      <c r="B2247" s="26" t="s">
        <v>967</v>
      </c>
      <c r="C2247" s="28" t="s">
        <v>12</v>
      </c>
      <c r="D2247" s="36" t="s">
        <v>20</v>
      </c>
      <c r="F2247" s="41">
        <v>1000</v>
      </c>
      <c r="G2247" s="19">
        <f t="shared" si="34"/>
        <v>15675957</v>
      </c>
      <c r="H2247" s="26" t="s">
        <v>933</v>
      </c>
      <c r="I2247" s="26" t="s">
        <v>531</v>
      </c>
      <c r="J2247" s="26" t="s">
        <v>1099</v>
      </c>
      <c r="K2247" s="27" t="s">
        <v>377</v>
      </c>
      <c r="M2247" s="26">
        <v>2237</v>
      </c>
    </row>
    <row r="2248" spans="1:13" x14ac:dyDescent="0.3">
      <c r="A2248" s="34">
        <v>42549</v>
      </c>
      <c r="B2248" s="26" t="s">
        <v>1057</v>
      </c>
      <c r="C2248" s="28" t="s">
        <v>12</v>
      </c>
      <c r="D2248" s="31" t="s">
        <v>18</v>
      </c>
      <c r="F2248" s="41">
        <v>300</v>
      </c>
      <c r="G2248" s="19">
        <f t="shared" si="34"/>
        <v>15675657</v>
      </c>
      <c r="H2248" s="26" t="s">
        <v>903</v>
      </c>
      <c r="I2248" s="26" t="s">
        <v>531</v>
      </c>
      <c r="J2248" s="36" t="s">
        <v>1823</v>
      </c>
      <c r="K2248" s="26" t="s">
        <v>377</v>
      </c>
      <c r="M2248" s="26">
        <v>2238</v>
      </c>
    </row>
    <row r="2249" spans="1:13" x14ac:dyDescent="0.3">
      <c r="A2249" s="34">
        <v>42549</v>
      </c>
      <c r="B2249" s="26" t="s">
        <v>1034</v>
      </c>
      <c r="C2249" s="28" t="s">
        <v>12</v>
      </c>
      <c r="D2249" s="31" t="s">
        <v>18</v>
      </c>
      <c r="F2249" s="41">
        <v>300</v>
      </c>
      <c r="G2249" s="19">
        <f t="shared" si="34"/>
        <v>15675357</v>
      </c>
      <c r="H2249" s="26" t="s">
        <v>903</v>
      </c>
      <c r="I2249" s="26" t="s">
        <v>531</v>
      </c>
      <c r="J2249" s="36" t="s">
        <v>1823</v>
      </c>
      <c r="K2249" s="26" t="s">
        <v>377</v>
      </c>
      <c r="M2249" s="31">
        <v>2239</v>
      </c>
    </row>
    <row r="2250" spans="1:13" x14ac:dyDescent="0.3">
      <c r="A2250" s="34">
        <v>42549</v>
      </c>
      <c r="B2250" s="27" t="s">
        <v>1487</v>
      </c>
      <c r="C2250" s="28" t="s">
        <v>12</v>
      </c>
      <c r="D2250" s="31" t="s">
        <v>18</v>
      </c>
      <c r="F2250" s="41">
        <v>6000</v>
      </c>
      <c r="G2250" s="19">
        <f t="shared" si="34"/>
        <v>15669357</v>
      </c>
      <c r="H2250" s="31" t="s">
        <v>23</v>
      </c>
      <c r="I2250" s="27" t="s">
        <v>1121</v>
      </c>
      <c r="J2250" s="36" t="s">
        <v>1823</v>
      </c>
      <c r="K2250" s="26" t="s">
        <v>377</v>
      </c>
      <c r="M2250" s="31">
        <v>2240</v>
      </c>
    </row>
    <row r="2251" spans="1:13" x14ac:dyDescent="0.3">
      <c r="A2251" s="34">
        <v>42549</v>
      </c>
      <c r="B2251" s="27" t="s">
        <v>28</v>
      </c>
      <c r="C2251" s="31" t="s">
        <v>17</v>
      </c>
      <c r="D2251" s="31" t="s">
        <v>18</v>
      </c>
      <c r="F2251" s="41">
        <v>5000</v>
      </c>
      <c r="G2251" s="19">
        <f t="shared" si="34"/>
        <v>15664357</v>
      </c>
      <c r="H2251" s="31" t="s">
        <v>23</v>
      </c>
      <c r="I2251" s="27" t="s">
        <v>1263</v>
      </c>
      <c r="J2251" s="36" t="s">
        <v>1823</v>
      </c>
      <c r="K2251" s="26" t="s">
        <v>377</v>
      </c>
      <c r="M2251" s="26">
        <v>2241</v>
      </c>
    </row>
    <row r="2252" spans="1:13" x14ac:dyDescent="0.3">
      <c r="A2252" s="34">
        <v>42549</v>
      </c>
      <c r="B2252" s="36" t="s">
        <v>39</v>
      </c>
      <c r="C2252" s="31" t="s">
        <v>17</v>
      </c>
      <c r="D2252" s="31" t="s">
        <v>18</v>
      </c>
      <c r="E2252" s="19"/>
      <c r="F2252" s="41">
        <v>15000</v>
      </c>
      <c r="G2252" s="19">
        <f t="shared" si="34"/>
        <v>15649357</v>
      </c>
      <c r="H2252" s="31" t="s">
        <v>23</v>
      </c>
      <c r="I2252" s="27" t="s">
        <v>1345</v>
      </c>
      <c r="J2252" s="36" t="s">
        <v>1823</v>
      </c>
      <c r="K2252" s="26" t="s">
        <v>377</v>
      </c>
      <c r="M2252" s="26">
        <v>2242</v>
      </c>
    </row>
    <row r="2253" spans="1:13" x14ac:dyDescent="0.3">
      <c r="A2253" s="34">
        <v>42549</v>
      </c>
      <c r="B2253" s="27" t="s">
        <v>647</v>
      </c>
      <c r="C2253" s="27" t="s">
        <v>22</v>
      </c>
      <c r="D2253" s="31" t="s">
        <v>18</v>
      </c>
      <c r="F2253" s="41">
        <v>1000</v>
      </c>
      <c r="G2253" s="19">
        <f t="shared" ref="G2253:G2316" si="35">+G2252+E2253-F2253</f>
        <v>15648357</v>
      </c>
      <c r="H2253" s="31" t="s">
        <v>23</v>
      </c>
      <c r="I2253" s="27" t="s">
        <v>1122</v>
      </c>
      <c r="J2253" s="36" t="s">
        <v>1823</v>
      </c>
      <c r="K2253" s="26" t="s">
        <v>377</v>
      </c>
      <c r="M2253" s="26">
        <v>2243</v>
      </c>
    </row>
    <row r="2254" spans="1:13" ht="13.9" x14ac:dyDescent="0.25">
      <c r="A2254" s="34">
        <v>42550</v>
      </c>
      <c r="B2254" s="26" t="s">
        <v>1516</v>
      </c>
      <c r="C2254" s="28" t="s">
        <v>16</v>
      </c>
      <c r="D2254" s="28" t="s">
        <v>10</v>
      </c>
      <c r="F2254" s="41">
        <v>16000</v>
      </c>
      <c r="G2254" s="19">
        <f t="shared" si="35"/>
        <v>15632357</v>
      </c>
      <c r="H2254" s="26" t="s">
        <v>14</v>
      </c>
      <c r="I2254" s="26" t="s">
        <v>1252</v>
      </c>
      <c r="J2254" s="26" t="s">
        <v>1099</v>
      </c>
      <c r="K2254" s="37" t="s">
        <v>377</v>
      </c>
      <c r="M2254" s="26">
        <v>2244</v>
      </c>
    </row>
    <row r="2255" spans="1:13" x14ac:dyDescent="0.3">
      <c r="A2255" s="34">
        <v>42550</v>
      </c>
      <c r="B2255" s="26" t="s">
        <v>1514</v>
      </c>
      <c r="C2255" s="28" t="s">
        <v>16</v>
      </c>
      <c r="D2255" s="28" t="s">
        <v>10</v>
      </c>
      <c r="F2255" s="41">
        <v>4000</v>
      </c>
      <c r="G2255" s="19">
        <f t="shared" si="35"/>
        <v>15628357</v>
      </c>
      <c r="H2255" s="26" t="s">
        <v>14</v>
      </c>
      <c r="I2255" s="26" t="s">
        <v>1252</v>
      </c>
      <c r="J2255" s="26" t="s">
        <v>1099</v>
      </c>
      <c r="K2255" s="37" t="s">
        <v>377</v>
      </c>
      <c r="M2255" s="26">
        <v>2245</v>
      </c>
    </row>
    <row r="2256" spans="1:13" ht="13.9" x14ac:dyDescent="0.25">
      <c r="A2256" s="34">
        <v>42550</v>
      </c>
      <c r="B2256" s="26" t="s">
        <v>1516</v>
      </c>
      <c r="C2256" s="28" t="s">
        <v>16</v>
      </c>
      <c r="D2256" s="28" t="s">
        <v>10</v>
      </c>
      <c r="F2256" s="41">
        <v>16000</v>
      </c>
      <c r="G2256" s="19">
        <f t="shared" si="35"/>
        <v>15612357</v>
      </c>
      <c r="H2256" s="26" t="s">
        <v>14</v>
      </c>
      <c r="I2256" s="26" t="s">
        <v>1252</v>
      </c>
      <c r="J2256" s="26" t="s">
        <v>1099</v>
      </c>
      <c r="K2256" s="37" t="s">
        <v>377</v>
      </c>
      <c r="M2256" s="26">
        <v>2246</v>
      </c>
    </row>
    <row r="2257" spans="1:13" s="31" customFormat="1" ht="13.9" x14ac:dyDescent="0.25">
      <c r="A2257" s="34">
        <v>42550</v>
      </c>
      <c r="B2257" s="26" t="s">
        <v>1517</v>
      </c>
      <c r="C2257" s="28" t="s">
        <v>16</v>
      </c>
      <c r="D2257" s="28" t="s">
        <v>10</v>
      </c>
      <c r="E2257" s="41"/>
      <c r="F2257" s="41">
        <v>4000</v>
      </c>
      <c r="G2257" s="19">
        <f t="shared" si="35"/>
        <v>15608357</v>
      </c>
      <c r="H2257" s="26" t="s">
        <v>14</v>
      </c>
      <c r="I2257" s="26" t="s">
        <v>1252</v>
      </c>
      <c r="J2257" s="26" t="s">
        <v>1099</v>
      </c>
      <c r="K2257" s="37" t="s">
        <v>377</v>
      </c>
      <c r="L2257" s="26"/>
      <c r="M2257" s="31">
        <v>2247</v>
      </c>
    </row>
    <row r="2258" spans="1:13" ht="13.9" x14ac:dyDescent="0.25">
      <c r="A2258" s="34">
        <v>42550</v>
      </c>
      <c r="B2258" s="26" t="s">
        <v>1516</v>
      </c>
      <c r="C2258" s="28" t="s">
        <v>16</v>
      </c>
      <c r="D2258" s="28" t="s">
        <v>10</v>
      </c>
      <c r="F2258" s="41">
        <v>16000</v>
      </c>
      <c r="G2258" s="19">
        <f t="shared" si="35"/>
        <v>15592357</v>
      </c>
      <c r="H2258" s="26" t="s">
        <v>14</v>
      </c>
      <c r="I2258" s="26" t="s">
        <v>1252</v>
      </c>
      <c r="J2258" s="26" t="s">
        <v>1099</v>
      </c>
      <c r="K2258" s="37" t="s">
        <v>377</v>
      </c>
      <c r="L2258" s="31"/>
      <c r="M2258" s="31">
        <v>2248</v>
      </c>
    </row>
    <row r="2259" spans="1:13" ht="13.9" x14ac:dyDescent="0.25">
      <c r="A2259" s="34">
        <v>42550</v>
      </c>
      <c r="B2259" s="34" t="s">
        <v>1488</v>
      </c>
      <c r="C2259" s="28" t="s">
        <v>12</v>
      </c>
      <c r="D2259" s="36" t="s">
        <v>13</v>
      </c>
      <c r="F2259" s="41">
        <v>2000</v>
      </c>
      <c r="G2259" s="19">
        <f t="shared" si="35"/>
        <v>15590357</v>
      </c>
      <c r="H2259" s="36" t="s">
        <v>26</v>
      </c>
      <c r="I2259" s="26" t="s">
        <v>1112</v>
      </c>
      <c r="J2259" s="26" t="s">
        <v>1099</v>
      </c>
      <c r="K2259" s="37" t="s">
        <v>377</v>
      </c>
      <c r="M2259" s="26">
        <v>2249</v>
      </c>
    </row>
    <row r="2260" spans="1:13" s="31" customFormat="1" ht="13.9" x14ac:dyDescent="0.25">
      <c r="A2260" s="34">
        <v>42550</v>
      </c>
      <c r="B2260" s="34" t="s">
        <v>1489</v>
      </c>
      <c r="C2260" s="28" t="s">
        <v>12</v>
      </c>
      <c r="D2260" s="36" t="s">
        <v>13</v>
      </c>
      <c r="E2260" s="41"/>
      <c r="F2260" s="41">
        <v>2000</v>
      </c>
      <c r="G2260" s="19">
        <f t="shared" si="35"/>
        <v>15588357</v>
      </c>
      <c r="H2260" s="36" t="s">
        <v>26</v>
      </c>
      <c r="I2260" s="26" t="s">
        <v>1112</v>
      </c>
      <c r="J2260" s="26" t="s">
        <v>1099</v>
      </c>
      <c r="K2260" s="37" t="s">
        <v>377</v>
      </c>
      <c r="L2260" s="26"/>
      <c r="M2260" s="26">
        <v>2250</v>
      </c>
    </row>
    <row r="2261" spans="1:13" s="31" customFormat="1" x14ac:dyDescent="0.3">
      <c r="A2261" s="34">
        <v>42550</v>
      </c>
      <c r="B2261" s="26" t="s">
        <v>1514</v>
      </c>
      <c r="C2261" s="28" t="s">
        <v>16</v>
      </c>
      <c r="D2261" s="28" t="s">
        <v>10</v>
      </c>
      <c r="E2261" s="41"/>
      <c r="F2261" s="41">
        <v>4000</v>
      </c>
      <c r="G2261" s="19">
        <f t="shared" si="35"/>
        <v>15584357</v>
      </c>
      <c r="H2261" s="26" t="s">
        <v>14</v>
      </c>
      <c r="I2261" s="26" t="s">
        <v>1252</v>
      </c>
      <c r="J2261" s="26" t="s">
        <v>1099</v>
      </c>
      <c r="K2261" s="37" t="s">
        <v>377</v>
      </c>
      <c r="M2261" s="26">
        <v>2251</v>
      </c>
    </row>
    <row r="2262" spans="1:13" s="31" customFormat="1" ht="13.9" x14ac:dyDescent="0.25">
      <c r="A2262" s="34">
        <v>42550</v>
      </c>
      <c r="B2262" s="26" t="s">
        <v>1516</v>
      </c>
      <c r="C2262" s="28" t="s">
        <v>16</v>
      </c>
      <c r="D2262" s="28" t="s">
        <v>10</v>
      </c>
      <c r="E2262" s="41"/>
      <c r="F2262" s="41">
        <v>16000</v>
      </c>
      <c r="G2262" s="19">
        <f t="shared" si="35"/>
        <v>15568357</v>
      </c>
      <c r="H2262" s="26" t="s">
        <v>14</v>
      </c>
      <c r="I2262" s="26" t="s">
        <v>1252</v>
      </c>
      <c r="J2262" s="26" t="s">
        <v>1099</v>
      </c>
      <c r="K2262" s="37" t="s">
        <v>377</v>
      </c>
      <c r="M2262" s="26">
        <v>2252</v>
      </c>
    </row>
    <row r="2263" spans="1:13" ht="13.9" x14ac:dyDescent="0.25">
      <c r="A2263" s="34">
        <v>42550</v>
      </c>
      <c r="B2263" s="26" t="s">
        <v>1517</v>
      </c>
      <c r="C2263" s="28" t="s">
        <v>16</v>
      </c>
      <c r="D2263" s="28" t="s">
        <v>10</v>
      </c>
      <c r="F2263" s="41">
        <v>4000</v>
      </c>
      <c r="G2263" s="19">
        <f t="shared" si="35"/>
        <v>15564357</v>
      </c>
      <c r="H2263" s="26" t="s">
        <v>14</v>
      </c>
      <c r="I2263" s="26" t="s">
        <v>1252</v>
      </c>
      <c r="J2263" s="26" t="s">
        <v>1099</v>
      </c>
      <c r="K2263" s="37" t="s">
        <v>377</v>
      </c>
      <c r="L2263" s="31"/>
      <c r="M2263" s="26">
        <v>2253</v>
      </c>
    </row>
    <row r="2264" spans="1:13" ht="13.9" x14ac:dyDescent="0.25">
      <c r="A2264" s="34">
        <v>42550</v>
      </c>
      <c r="B2264" s="26" t="s">
        <v>1444</v>
      </c>
      <c r="C2264" s="26" t="s">
        <v>22</v>
      </c>
      <c r="D2264" s="36" t="s">
        <v>13</v>
      </c>
      <c r="F2264" s="41">
        <v>1000</v>
      </c>
      <c r="G2264" s="19">
        <f t="shared" si="35"/>
        <v>15563357</v>
      </c>
      <c r="H2264" s="26" t="s">
        <v>14</v>
      </c>
      <c r="I2264" s="26" t="s">
        <v>1245</v>
      </c>
      <c r="J2264" s="26" t="s">
        <v>1099</v>
      </c>
      <c r="K2264" s="37" t="s">
        <v>377</v>
      </c>
      <c r="M2264" s="26">
        <v>2254</v>
      </c>
    </row>
    <row r="2265" spans="1:13" x14ac:dyDescent="0.3">
      <c r="A2265" s="34">
        <v>42550</v>
      </c>
      <c r="B2265" s="37" t="s">
        <v>1490</v>
      </c>
      <c r="C2265" s="28" t="s">
        <v>12</v>
      </c>
      <c r="D2265" s="36" t="s">
        <v>13</v>
      </c>
      <c r="E2265" s="38"/>
      <c r="F2265" s="38">
        <v>3000</v>
      </c>
      <c r="G2265" s="19">
        <f t="shared" si="35"/>
        <v>15560357</v>
      </c>
      <c r="H2265" s="17" t="s">
        <v>267</v>
      </c>
      <c r="I2265" s="37" t="s">
        <v>531</v>
      </c>
      <c r="J2265" s="26" t="s">
        <v>1099</v>
      </c>
      <c r="K2265" s="37" t="s">
        <v>377</v>
      </c>
      <c r="M2265" s="31">
        <v>2255</v>
      </c>
    </row>
    <row r="2266" spans="1:13" x14ac:dyDescent="0.3">
      <c r="A2266" s="34">
        <v>42550</v>
      </c>
      <c r="B2266" s="37" t="s">
        <v>1491</v>
      </c>
      <c r="C2266" s="28" t="s">
        <v>12</v>
      </c>
      <c r="D2266" s="36" t="s">
        <v>13</v>
      </c>
      <c r="E2266" s="38"/>
      <c r="F2266" s="38">
        <v>2000</v>
      </c>
      <c r="G2266" s="19">
        <f t="shared" si="35"/>
        <v>15558357</v>
      </c>
      <c r="H2266" s="17" t="s">
        <v>267</v>
      </c>
      <c r="I2266" s="37" t="s">
        <v>531</v>
      </c>
      <c r="J2266" s="26" t="s">
        <v>1099</v>
      </c>
      <c r="K2266" s="37" t="s">
        <v>377</v>
      </c>
      <c r="M2266" s="31">
        <v>2256</v>
      </c>
    </row>
    <row r="2267" spans="1:13" x14ac:dyDescent="0.3">
      <c r="A2267" s="34">
        <v>42550</v>
      </c>
      <c r="B2267" s="26" t="s">
        <v>811</v>
      </c>
      <c r="C2267" s="26" t="s">
        <v>22</v>
      </c>
      <c r="D2267" s="31" t="s">
        <v>18</v>
      </c>
      <c r="F2267" s="41">
        <v>2000</v>
      </c>
      <c r="G2267" s="19">
        <f t="shared" si="35"/>
        <v>15556357</v>
      </c>
      <c r="H2267" s="31" t="s">
        <v>795</v>
      </c>
      <c r="I2267" s="26" t="s">
        <v>1101</v>
      </c>
      <c r="J2267" s="26" t="s">
        <v>1099</v>
      </c>
      <c r="K2267" s="37" t="s">
        <v>377</v>
      </c>
      <c r="M2267" s="26">
        <v>2257</v>
      </c>
    </row>
    <row r="2268" spans="1:13" x14ac:dyDescent="0.3">
      <c r="A2268" s="34">
        <v>42550</v>
      </c>
      <c r="B2268" s="26" t="s">
        <v>1492</v>
      </c>
      <c r="C2268" s="28" t="s">
        <v>12</v>
      </c>
      <c r="D2268" s="31" t="s">
        <v>18</v>
      </c>
      <c r="F2268" s="41">
        <v>1000</v>
      </c>
      <c r="G2268" s="19">
        <f t="shared" si="35"/>
        <v>15555357</v>
      </c>
      <c r="H2268" s="31" t="s">
        <v>795</v>
      </c>
      <c r="I2268" s="26" t="s">
        <v>1123</v>
      </c>
      <c r="J2268" s="26" t="s">
        <v>1099</v>
      </c>
      <c r="K2268" s="37" t="s">
        <v>377</v>
      </c>
      <c r="M2268" s="26">
        <v>2258</v>
      </c>
    </row>
    <row r="2269" spans="1:13" x14ac:dyDescent="0.3">
      <c r="A2269" s="34">
        <v>42550</v>
      </c>
      <c r="B2269" s="26" t="s">
        <v>1493</v>
      </c>
      <c r="C2269" s="28" t="s">
        <v>12</v>
      </c>
      <c r="D2269" s="31" t="s">
        <v>18</v>
      </c>
      <c r="F2269" s="41">
        <v>1000</v>
      </c>
      <c r="G2269" s="19">
        <f t="shared" si="35"/>
        <v>15554357</v>
      </c>
      <c r="H2269" s="31" t="s">
        <v>795</v>
      </c>
      <c r="I2269" s="26" t="s">
        <v>1123</v>
      </c>
      <c r="J2269" s="26" t="s">
        <v>1099</v>
      </c>
      <c r="K2269" s="37" t="s">
        <v>377</v>
      </c>
      <c r="M2269" s="26">
        <v>2259</v>
      </c>
    </row>
    <row r="2270" spans="1:13" ht="17.25" customHeight="1" x14ac:dyDescent="0.3">
      <c r="A2270" s="34">
        <v>42550</v>
      </c>
      <c r="B2270" s="26" t="s">
        <v>1494</v>
      </c>
      <c r="C2270" s="28" t="s">
        <v>12</v>
      </c>
      <c r="D2270" s="31" t="s">
        <v>18</v>
      </c>
      <c r="F2270" s="41">
        <v>1000</v>
      </c>
      <c r="G2270" s="19">
        <f t="shared" si="35"/>
        <v>15553357</v>
      </c>
      <c r="H2270" s="31" t="s">
        <v>795</v>
      </c>
      <c r="I2270" s="26" t="s">
        <v>1123</v>
      </c>
      <c r="J2270" s="26" t="s">
        <v>1099</v>
      </c>
      <c r="K2270" s="37" t="s">
        <v>377</v>
      </c>
      <c r="M2270" s="26">
        <v>2260</v>
      </c>
    </row>
    <row r="2271" spans="1:13" ht="17.25" customHeight="1" x14ac:dyDescent="0.3">
      <c r="A2271" s="34">
        <v>42550</v>
      </c>
      <c r="B2271" s="26" t="s">
        <v>1294</v>
      </c>
      <c r="C2271" s="28" t="s">
        <v>12</v>
      </c>
      <c r="D2271" s="36" t="s">
        <v>20</v>
      </c>
      <c r="F2271" s="41">
        <v>1000</v>
      </c>
      <c r="G2271" s="19">
        <f t="shared" si="35"/>
        <v>15552357</v>
      </c>
      <c r="H2271" s="17" t="s">
        <v>3054</v>
      </c>
      <c r="I2271" s="26" t="s">
        <v>531</v>
      </c>
      <c r="J2271" s="26" t="s">
        <v>1099</v>
      </c>
      <c r="K2271" s="27" t="s">
        <v>377</v>
      </c>
      <c r="M2271" s="26">
        <v>2261</v>
      </c>
    </row>
    <row r="2272" spans="1:13" ht="17.25" customHeight="1" x14ac:dyDescent="0.3">
      <c r="A2272" s="34">
        <v>42550</v>
      </c>
      <c r="B2272" s="26" t="s">
        <v>1298</v>
      </c>
      <c r="C2272" s="28" t="s">
        <v>12</v>
      </c>
      <c r="D2272" s="36" t="s">
        <v>20</v>
      </c>
      <c r="F2272" s="41">
        <v>1000</v>
      </c>
      <c r="G2272" s="19">
        <f t="shared" si="35"/>
        <v>15551357</v>
      </c>
      <c r="H2272" s="17" t="s">
        <v>3054</v>
      </c>
      <c r="I2272" s="26" t="s">
        <v>531</v>
      </c>
      <c r="J2272" s="26" t="s">
        <v>1099</v>
      </c>
      <c r="K2272" s="27" t="s">
        <v>377</v>
      </c>
      <c r="M2272" s="26">
        <v>2262</v>
      </c>
    </row>
    <row r="2273" spans="1:13" ht="13.9" x14ac:dyDescent="0.25">
      <c r="A2273" s="34">
        <v>42550</v>
      </c>
      <c r="B2273" s="26" t="s">
        <v>317</v>
      </c>
      <c r="C2273" s="31" t="s">
        <v>27</v>
      </c>
      <c r="D2273" s="36" t="s">
        <v>20</v>
      </c>
      <c r="F2273" s="41">
        <v>1000</v>
      </c>
      <c r="G2273" s="19">
        <f t="shared" si="35"/>
        <v>15550357</v>
      </c>
      <c r="H2273" s="17" t="s">
        <v>3054</v>
      </c>
      <c r="I2273" s="26" t="s">
        <v>787</v>
      </c>
      <c r="J2273" s="26" t="s">
        <v>1099</v>
      </c>
      <c r="K2273" s="27" t="s">
        <v>377</v>
      </c>
      <c r="M2273" s="31">
        <v>2263</v>
      </c>
    </row>
    <row r="2274" spans="1:13" ht="13.9" x14ac:dyDescent="0.25">
      <c r="A2274" s="34">
        <v>42550</v>
      </c>
      <c r="B2274" s="26" t="s">
        <v>999</v>
      </c>
      <c r="C2274" s="28" t="s">
        <v>12</v>
      </c>
      <c r="D2274" s="31" t="s">
        <v>18</v>
      </c>
      <c r="F2274" s="41">
        <v>300</v>
      </c>
      <c r="G2274" s="19">
        <f t="shared" si="35"/>
        <v>15550057</v>
      </c>
      <c r="H2274" s="26" t="s">
        <v>1418</v>
      </c>
      <c r="I2274" s="26" t="s">
        <v>1419</v>
      </c>
      <c r="J2274" s="26" t="s">
        <v>1099</v>
      </c>
      <c r="K2274" s="37" t="s">
        <v>377</v>
      </c>
      <c r="M2274" s="31">
        <v>2264</v>
      </c>
    </row>
    <row r="2275" spans="1:13" ht="13.9" x14ac:dyDescent="0.25">
      <c r="A2275" s="34">
        <v>42550</v>
      </c>
      <c r="B2275" s="26" t="s">
        <v>1000</v>
      </c>
      <c r="C2275" s="28" t="s">
        <v>12</v>
      </c>
      <c r="D2275" s="31" t="s">
        <v>18</v>
      </c>
      <c r="F2275" s="41">
        <v>300</v>
      </c>
      <c r="G2275" s="19">
        <f t="shared" si="35"/>
        <v>15549757</v>
      </c>
      <c r="H2275" s="26" t="s">
        <v>1418</v>
      </c>
      <c r="I2275" s="26" t="s">
        <v>1419</v>
      </c>
      <c r="J2275" s="26" t="s">
        <v>1099</v>
      </c>
      <c r="K2275" s="37" t="s">
        <v>377</v>
      </c>
      <c r="M2275" s="26">
        <v>2265</v>
      </c>
    </row>
    <row r="2276" spans="1:13" ht="13.9" x14ac:dyDescent="0.25">
      <c r="A2276" s="34">
        <v>42550</v>
      </c>
      <c r="B2276" s="26" t="s">
        <v>1417</v>
      </c>
      <c r="C2276" s="28" t="s">
        <v>12</v>
      </c>
      <c r="D2276" s="31" t="s">
        <v>18</v>
      </c>
      <c r="F2276" s="41">
        <v>500</v>
      </c>
      <c r="G2276" s="19">
        <f t="shared" si="35"/>
        <v>15549257</v>
      </c>
      <c r="H2276" s="26" t="s">
        <v>1418</v>
      </c>
      <c r="I2276" s="26" t="s">
        <v>1419</v>
      </c>
      <c r="J2276" s="26" t="s">
        <v>1099</v>
      </c>
      <c r="K2276" s="37" t="s">
        <v>377</v>
      </c>
      <c r="M2276" s="26">
        <v>2266</v>
      </c>
    </row>
    <row r="2277" spans="1:13" ht="13.9" x14ac:dyDescent="0.25">
      <c r="A2277" s="34">
        <v>42550</v>
      </c>
      <c r="B2277" s="26" t="s">
        <v>1420</v>
      </c>
      <c r="C2277" s="28" t="s">
        <v>12</v>
      </c>
      <c r="D2277" s="31" t="s">
        <v>18</v>
      </c>
      <c r="F2277" s="41">
        <v>500</v>
      </c>
      <c r="G2277" s="19">
        <f t="shared" si="35"/>
        <v>15548757</v>
      </c>
      <c r="H2277" s="26" t="s">
        <v>1418</v>
      </c>
      <c r="I2277" s="26" t="s">
        <v>1419</v>
      </c>
      <c r="J2277" s="26" t="s">
        <v>1099</v>
      </c>
      <c r="K2277" s="37" t="s">
        <v>377</v>
      </c>
      <c r="M2277" s="26">
        <v>2267</v>
      </c>
    </row>
    <row r="2278" spans="1:13" x14ac:dyDescent="0.3">
      <c r="A2278" s="34">
        <v>42550</v>
      </c>
      <c r="B2278" s="26" t="s">
        <v>584</v>
      </c>
      <c r="C2278" s="28" t="s">
        <v>12</v>
      </c>
      <c r="D2278" s="36" t="s">
        <v>20</v>
      </c>
      <c r="F2278" s="41">
        <v>1000</v>
      </c>
      <c r="G2278" s="19">
        <f t="shared" si="35"/>
        <v>15547757</v>
      </c>
      <c r="H2278" s="26" t="s">
        <v>933</v>
      </c>
      <c r="I2278" s="26" t="s">
        <v>531</v>
      </c>
      <c r="J2278" s="26" t="s">
        <v>1099</v>
      </c>
      <c r="K2278" s="27" t="s">
        <v>377</v>
      </c>
      <c r="M2278" s="26">
        <v>2268</v>
      </c>
    </row>
    <row r="2279" spans="1:13" ht="13.9" x14ac:dyDescent="0.25">
      <c r="A2279" s="34">
        <v>42550</v>
      </c>
      <c r="B2279" s="27" t="s">
        <v>932</v>
      </c>
      <c r="C2279" s="26" t="s">
        <v>22</v>
      </c>
      <c r="D2279" s="36" t="s">
        <v>20</v>
      </c>
      <c r="F2279" s="41">
        <v>2000</v>
      </c>
      <c r="G2279" s="19">
        <f t="shared" si="35"/>
        <v>15545757</v>
      </c>
      <c r="H2279" s="26" t="s">
        <v>933</v>
      </c>
      <c r="I2279" s="23" t="s">
        <v>229</v>
      </c>
      <c r="J2279" s="26" t="s">
        <v>1099</v>
      </c>
      <c r="K2279" s="27" t="s">
        <v>377</v>
      </c>
      <c r="M2279" s="26">
        <v>2269</v>
      </c>
    </row>
    <row r="2280" spans="1:13" x14ac:dyDescent="0.3">
      <c r="A2280" s="34">
        <v>42550</v>
      </c>
      <c r="B2280" s="27" t="s">
        <v>1495</v>
      </c>
      <c r="C2280" s="36" t="s">
        <v>1153</v>
      </c>
      <c r="D2280" s="36" t="s">
        <v>20</v>
      </c>
      <c r="F2280" s="41">
        <v>2000</v>
      </c>
      <c r="G2280" s="19">
        <f t="shared" si="35"/>
        <v>15543757</v>
      </c>
      <c r="H2280" s="26" t="s">
        <v>933</v>
      </c>
      <c r="I2280" s="26" t="s">
        <v>531</v>
      </c>
      <c r="J2280" s="26" t="s">
        <v>1099</v>
      </c>
      <c r="K2280" s="27" t="s">
        <v>377</v>
      </c>
      <c r="M2280" s="26">
        <v>2270</v>
      </c>
    </row>
    <row r="2281" spans="1:13" x14ac:dyDescent="0.3">
      <c r="A2281" s="34">
        <v>42550</v>
      </c>
      <c r="B2281" s="27" t="s">
        <v>329</v>
      </c>
      <c r="C2281" s="31" t="s">
        <v>35</v>
      </c>
      <c r="D2281" s="36" t="s">
        <v>20</v>
      </c>
      <c r="F2281" s="41">
        <v>1500</v>
      </c>
      <c r="G2281" s="19">
        <f t="shared" si="35"/>
        <v>15542257</v>
      </c>
      <c r="H2281" s="26" t="s">
        <v>933</v>
      </c>
      <c r="I2281" s="26" t="s">
        <v>531</v>
      </c>
      <c r="J2281" s="26" t="s">
        <v>1099</v>
      </c>
      <c r="K2281" s="27" t="s">
        <v>377</v>
      </c>
      <c r="M2281" s="31">
        <v>2271</v>
      </c>
    </row>
    <row r="2282" spans="1:13" x14ac:dyDescent="0.3">
      <c r="A2282" s="34">
        <v>42550</v>
      </c>
      <c r="B2282" s="26" t="s">
        <v>584</v>
      </c>
      <c r="C2282" s="28" t="s">
        <v>12</v>
      </c>
      <c r="D2282" s="36" t="s">
        <v>20</v>
      </c>
      <c r="E2282" s="24"/>
      <c r="F2282" s="41">
        <v>1000</v>
      </c>
      <c r="G2282" s="19">
        <f t="shared" si="35"/>
        <v>15541257</v>
      </c>
      <c r="H2282" s="26" t="s">
        <v>933</v>
      </c>
      <c r="I2282" s="26" t="s">
        <v>531</v>
      </c>
      <c r="J2282" s="26" t="s">
        <v>1099</v>
      </c>
      <c r="K2282" s="27" t="s">
        <v>377</v>
      </c>
      <c r="M2282" s="31">
        <v>2272</v>
      </c>
    </row>
    <row r="2283" spans="1:13" x14ac:dyDescent="0.3">
      <c r="A2283" s="34">
        <v>42550</v>
      </c>
      <c r="B2283" s="26" t="s">
        <v>1057</v>
      </c>
      <c r="C2283" s="28" t="s">
        <v>12</v>
      </c>
      <c r="D2283" s="31" t="s">
        <v>18</v>
      </c>
      <c r="F2283" s="41">
        <v>300</v>
      </c>
      <c r="G2283" s="19">
        <f t="shared" si="35"/>
        <v>15540957</v>
      </c>
      <c r="H2283" s="26" t="s">
        <v>903</v>
      </c>
      <c r="I2283" s="26" t="s">
        <v>531</v>
      </c>
      <c r="J2283" s="36" t="s">
        <v>1823</v>
      </c>
      <c r="K2283" s="26" t="s">
        <v>377</v>
      </c>
      <c r="M2283" s="26">
        <v>2273</v>
      </c>
    </row>
    <row r="2284" spans="1:13" x14ac:dyDescent="0.3">
      <c r="A2284" s="34">
        <v>42550</v>
      </c>
      <c r="B2284" s="26" t="s">
        <v>1496</v>
      </c>
      <c r="C2284" s="28" t="s">
        <v>12</v>
      </c>
      <c r="D2284" s="31" t="s">
        <v>18</v>
      </c>
      <c r="F2284" s="41">
        <v>1000</v>
      </c>
      <c r="G2284" s="19">
        <f t="shared" si="35"/>
        <v>15539957</v>
      </c>
      <c r="H2284" s="26" t="s">
        <v>903</v>
      </c>
      <c r="I2284" s="26" t="s">
        <v>531</v>
      </c>
      <c r="J2284" s="36" t="s">
        <v>1823</v>
      </c>
      <c r="K2284" s="26" t="s">
        <v>377</v>
      </c>
      <c r="M2284" s="26">
        <v>2274</v>
      </c>
    </row>
    <row r="2285" spans="1:13" x14ac:dyDescent="0.3">
      <c r="A2285" s="34">
        <v>42550</v>
      </c>
      <c r="B2285" s="26" t="s">
        <v>1497</v>
      </c>
      <c r="C2285" s="31" t="s">
        <v>24</v>
      </c>
      <c r="D2285" s="31" t="s">
        <v>10</v>
      </c>
      <c r="F2285" s="41">
        <v>4500</v>
      </c>
      <c r="G2285" s="19">
        <f t="shared" si="35"/>
        <v>15535457</v>
      </c>
      <c r="H2285" s="26" t="s">
        <v>903</v>
      </c>
      <c r="I2285" s="26" t="s">
        <v>229</v>
      </c>
      <c r="J2285" s="36" t="s">
        <v>1823</v>
      </c>
      <c r="K2285" s="26" t="s">
        <v>377</v>
      </c>
      <c r="M2285" s="26">
        <v>2275</v>
      </c>
    </row>
    <row r="2286" spans="1:13" x14ac:dyDescent="0.3">
      <c r="A2286" s="34">
        <v>42550</v>
      </c>
      <c r="B2286" s="26" t="s">
        <v>1034</v>
      </c>
      <c r="C2286" s="28" t="s">
        <v>12</v>
      </c>
      <c r="D2286" s="31" t="s">
        <v>18</v>
      </c>
      <c r="F2286" s="41">
        <v>300</v>
      </c>
      <c r="G2286" s="19">
        <f t="shared" si="35"/>
        <v>15535157</v>
      </c>
      <c r="H2286" s="26" t="s">
        <v>903</v>
      </c>
      <c r="I2286" s="26" t="s">
        <v>531</v>
      </c>
      <c r="J2286" s="36" t="s">
        <v>1823</v>
      </c>
      <c r="K2286" s="26" t="s">
        <v>377</v>
      </c>
      <c r="M2286" s="26">
        <v>2276</v>
      </c>
    </row>
    <row r="2287" spans="1:13" x14ac:dyDescent="0.3">
      <c r="A2287" s="34">
        <v>42550</v>
      </c>
      <c r="B2287" s="27" t="s">
        <v>1498</v>
      </c>
      <c r="C2287" s="28" t="s">
        <v>12</v>
      </c>
      <c r="D2287" s="31" t="s">
        <v>18</v>
      </c>
      <c r="F2287" s="41">
        <v>8000</v>
      </c>
      <c r="G2287" s="19">
        <f t="shared" si="35"/>
        <v>15527157</v>
      </c>
      <c r="H2287" s="31" t="s">
        <v>23</v>
      </c>
      <c r="I2287" s="27" t="s">
        <v>1121</v>
      </c>
      <c r="J2287" s="36" t="s">
        <v>1823</v>
      </c>
      <c r="K2287" s="26" t="s">
        <v>377</v>
      </c>
      <c r="M2287" s="26">
        <v>2277</v>
      </c>
    </row>
    <row r="2288" spans="1:13" x14ac:dyDescent="0.3">
      <c r="A2288" s="34">
        <v>42550</v>
      </c>
      <c r="B2288" s="27" t="s">
        <v>28</v>
      </c>
      <c r="C2288" s="31" t="s">
        <v>17</v>
      </c>
      <c r="D2288" s="31" t="s">
        <v>18</v>
      </c>
      <c r="F2288" s="41">
        <v>5000</v>
      </c>
      <c r="G2288" s="19">
        <f t="shared" si="35"/>
        <v>15522157</v>
      </c>
      <c r="H2288" s="31" t="s">
        <v>23</v>
      </c>
      <c r="I2288" s="27" t="s">
        <v>1263</v>
      </c>
      <c r="J2288" s="36" t="s">
        <v>1823</v>
      </c>
      <c r="K2288" s="26" t="s">
        <v>377</v>
      </c>
      <c r="M2288" s="26">
        <v>2278</v>
      </c>
    </row>
    <row r="2289" spans="1:13" x14ac:dyDescent="0.3">
      <c r="A2289" s="34">
        <v>42550</v>
      </c>
      <c r="B2289" s="27" t="s">
        <v>702</v>
      </c>
      <c r="C2289" s="28" t="s">
        <v>12</v>
      </c>
      <c r="D2289" s="31" t="s">
        <v>18</v>
      </c>
      <c r="F2289" s="41">
        <v>39950</v>
      </c>
      <c r="G2289" s="19">
        <f t="shared" si="35"/>
        <v>15482207</v>
      </c>
      <c r="H2289" s="31" t="s">
        <v>23</v>
      </c>
      <c r="I2289" s="27" t="s">
        <v>1121</v>
      </c>
      <c r="J2289" s="36" t="s">
        <v>1823</v>
      </c>
      <c r="K2289" s="26" t="s">
        <v>377</v>
      </c>
      <c r="M2289" s="31">
        <v>2279</v>
      </c>
    </row>
    <row r="2290" spans="1:13" x14ac:dyDescent="0.3">
      <c r="A2290" s="34">
        <v>42550</v>
      </c>
      <c r="B2290" s="27" t="s">
        <v>39</v>
      </c>
      <c r="C2290" s="31" t="s">
        <v>17</v>
      </c>
      <c r="D2290" s="31" t="s">
        <v>18</v>
      </c>
      <c r="F2290" s="41">
        <v>15000</v>
      </c>
      <c r="G2290" s="19">
        <f t="shared" si="35"/>
        <v>15467207</v>
      </c>
      <c r="H2290" s="31" t="s">
        <v>23</v>
      </c>
      <c r="I2290" s="27" t="s">
        <v>1121</v>
      </c>
      <c r="J2290" s="36" t="s">
        <v>1823</v>
      </c>
      <c r="K2290" s="26" t="s">
        <v>377</v>
      </c>
      <c r="M2290" s="31">
        <v>2280</v>
      </c>
    </row>
    <row r="2291" spans="1:13" x14ac:dyDescent="0.3">
      <c r="A2291" s="34">
        <v>42550</v>
      </c>
      <c r="B2291" s="27" t="s">
        <v>647</v>
      </c>
      <c r="C2291" s="27" t="s">
        <v>22</v>
      </c>
      <c r="D2291" s="31" t="s">
        <v>18</v>
      </c>
      <c r="F2291" s="41">
        <v>1000</v>
      </c>
      <c r="G2291" s="19">
        <f t="shared" si="35"/>
        <v>15466207</v>
      </c>
      <c r="H2291" s="31" t="s">
        <v>23</v>
      </c>
      <c r="I2291" s="27" t="s">
        <v>1122</v>
      </c>
      <c r="J2291" s="36" t="s">
        <v>1823</v>
      </c>
      <c r="K2291" s="26" t="s">
        <v>377</v>
      </c>
      <c r="M2291" s="26">
        <v>2281</v>
      </c>
    </row>
    <row r="2292" spans="1:13" ht="13.9" x14ac:dyDescent="0.25">
      <c r="A2292" s="34">
        <v>42551</v>
      </c>
      <c r="B2292" s="26" t="s">
        <v>1499</v>
      </c>
      <c r="C2292" s="26" t="s">
        <v>9</v>
      </c>
      <c r="D2292" s="28" t="s">
        <v>10</v>
      </c>
      <c r="E2292" s="43"/>
      <c r="F2292" s="41">
        <v>14268</v>
      </c>
      <c r="G2292" s="19">
        <f t="shared" si="35"/>
        <v>15451939</v>
      </c>
      <c r="H2292" s="26" t="s">
        <v>11</v>
      </c>
      <c r="I2292" s="26">
        <v>73</v>
      </c>
      <c r="J2292" s="26" t="s">
        <v>1099</v>
      </c>
      <c r="K2292" s="37" t="s">
        <v>377</v>
      </c>
      <c r="M2292" s="26">
        <v>2282</v>
      </c>
    </row>
    <row r="2293" spans="1:13" ht="13.9" x14ac:dyDescent="0.25">
      <c r="A2293" s="34">
        <v>42551</v>
      </c>
      <c r="B2293" s="26" t="s">
        <v>1499</v>
      </c>
      <c r="C2293" s="26" t="s">
        <v>9</v>
      </c>
      <c r="D2293" s="28" t="s">
        <v>10</v>
      </c>
      <c r="E2293" s="43"/>
      <c r="F2293" s="41">
        <v>5943</v>
      </c>
      <c r="G2293" s="19">
        <f t="shared" si="35"/>
        <v>15445996</v>
      </c>
      <c r="H2293" s="26" t="s">
        <v>11</v>
      </c>
      <c r="I2293" s="26">
        <v>74</v>
      </c>
      <c r="J2293" s="26" t="s">
        <v>1099</v>
      </c>
      <c r="K2293" s="37" t="s">
        <v>377</v>
      </c>
      <c r="M2293" s="26">
        <v>2283</v>
      </c>
    </row>
    <row r="2294" spans="1:13" ht="13.9" x14ac:dyDescent="0.25">
      <c r="A2294" s="34">
        <v>42551</v>
      </c>
      <c r="B2294" s="26" t="s">
        <v>1500</v>
      </c>
      <c r="C2294" s="31" t="s">
        <v>24</v>
      </c>
      <c r="D2294" s="31" t="s">
        <v>10</v>
      </c>
      <c r="F2294" s="41">
        <v>20000</v>
      </c>
      <c r="G2294" s="19">
        <f t="shared" si="35"/>
        <v>15425996</v>
      </c>
      <c r="H2294" s="26" t="s">
        <v>14</v>
      </c>
      <c r="J2294" s="26" t="s">
        <v>1099</v>
      </c>
      <c r="K2294" s="37" t="s">
        <v>377</v>
      </c>
      <c r="M2294" s="26">
        <v>2284</v>
      </c>
    </row>
    <row r="2295" spans="1:13" x14ac:dyDescent="0.3">
      <c r="A2295" s="34">
        <v>42551</v>
      </c>
      <c r="B2295" s="37" t="s">
        <v>1501</v>
      </c>
      <c r="C2295" s="28" t="s">
        <v>12</v>
      </c>
      <c r="D2295" s="36" t="s">
        <v>13</v>
      </c>
      <c r="F2295" s="38">
        <v>5000</v>
      </c>
      <c r="G2295" s="19">
        <f t="shared" si="35"/>
        <v>15420996</v>
      </c>
      <c r="H2295" s="17" t="s">
        <v>267</v>
      </c>
      <c r="I2295" s="37" t="s">
        <v>531</v>
      </c>
      <c r="J2295" s="26" t="s">
        <v>1099</v>
      </c>
      <c r="K2295" s="37" t="s">
        <v>377</v>
      </c>
      <c r="M2295" s="26">
        <v>2285</v>
      </c>
    </row>
    <row r="2296" spans="1:13" x14ac:dyDescent="0.3">
      <c r="A2296" s="34">
        <v>42551</v>
      </c>
      <c r="B2296" s="37" t="s">
        <v>1502</v>
      </c>
      <c r="C2296" s="37" t="s">
        <v>1503</v>
      </c>
      <c r="D2296" s="36" t="s">
        <v>13</v>
      </c>
      <c r="E2296" s="38"/>
      <c r="F2296" s="38">
        <v>50000</v>
      </c>
      <c r="G2296" s="19">
        <f t="shared" si="35"/>
        <v>15370996</v>
      </c>
      <c r="H2296" s="37" t="s">
        <v>267</v>
      </c>
      <c r="I2296" s="39" t="s">
        <v>787</v>
      </c>
      <c r="J2296" s="26" t="s">
        <v>1099</v>
      </c>
      <c r="K2296" s="37" t="s">
        <v>377</v>
      </c>
      <c r="M2296" s="26">
        <v>2286</v>
      </c>
    </row>
    <row r="2297" spans="1:13" ht="17.25" customHeight="1" x14ac:dyDescent="0.3">
      <c r="A2297" s="34">
        <v>42551</v>
      </c>
      <c r="B2297" s="26" t="s">
        <v>811</v>
      </c>
      <c r="C2297" s="26" t="s">
        <v>22</v>
      </c>
      <c r="D2297" s="31" t="s">
        <v>18</v>
      </c>
      <c r="F2297" s="41">
        <v>2000</v>
      </c>
      <c r="G2297" s="19">
        <f t="shared" si="35"/>
        <v>15368996</v>
      </c>
      <c r="H2297" s="31" t="s">
        <v>795</v>
      </c>
      <c r="I2297" s="26" t="s">
        <v>1101</v>
      </c>
      <c r="J2297" s="26" t="s">
        <v>1099</v>
      </c>
      <c r="K2297" s="37" t="s">
        <v>377</v>
      </c>
      <c r="M2297" s="31">
        <v>2287</v>
      </c>
    </row>
    <row r="2298" spans="1:13" ht="17.25" customHeight="1" x14ac:dyDescent="0.3">
      <c r="A2298" s="34">
        <v>42551</v>
      </c>
      <c r="B2298" s="26" t="s">
        <v>1504</v>
      </c>
      <c r="C2298" s="28" t="s">
        <v>12</v>
      </c>
      <c r="D2298" s="36" t="s">
        <v>20</v>
      </c>
      <c r="F2298" s="41">
        <v>1000</v>
      </c>
      <c r="G2298" s="19">
        <f t="shared" si="35"/>
        <v>15367996</v>
      </c>
      <c r="H2298" s="17" t="s">
        <v>3054</v>
      </c>
      <c r="I2298" s="26" t="s">
        <v>531</v>
      </c>
      <c r="J2298" s="26" t="s">
        <v>1099</v>
      </c>
      <c r="K2298" s="27" t="s">
        <v>377</v>
      </c>
      <c r="M2298" s="31">
        <v>2288</v>
      </c>
    </row>
    <row r="2299" spans="1:13" ht="17.25" customHeight="1" x14ac:dyDescent="0.3">
      <c r="A2299" s="34">
        <v>42551</v>
      </c>
      <c r="B2299" s="26" t="s">
        <v>1505</v>
      </c>
      <c r="C2299" s="28" t="s">
        <v>12</v>
      </c>
      <c r="D2299" s="36" t="s">
        <v>20</v>
      </c>
      <c r="F2299" s="41">
        <v>1000</v>
      </c>
      <c r="G2299" s="19">
        <f t="shared" si="35"/>
        <v>15366996</v>
      </c>
      <c r="H2299" s="17" t="s">
        <v>3054</v>
      </c>
      <c r="I2299" s="26" t="s">
        <v>531</v>
      </c>
      <c r="J2299" s="26" t="s">
        <v>1099</v>
      </c>
      <c r="K2299" s="27" t="s">
        <v>377</v>
      </c>
      <c r="M2299" s="26">
        <v>2289</v>
      </c>
    </row>
    <row r="2300" spans="1:13" ht="17.25" customHeight="1" x14ac:dyDescent="0.3">
      <c r="A2300" s="34">
        <v>42551</v>
      </c>
      <c r="B2300" s="26" t="s">
        <v>329</v>
      </c>
      <c r="C2300" s="31" t="s">
        <v>35</v>
      </c>
      <c r="D2300" s="36" t="s">
        <v>20</v>
      </c>
      <c r="F2300" s="41">
        <v>1500</v>
      </c>
      <c r="G2300" s="19">
        <f t="shared" si="35"/>
        <v>15365496</v>
      </c>
      <c r="H2300" s="17" t="s">
        <v>3054</v>
      </c>
      <c r="I2300" s="26" t="s">
        <v>531</v>
      </c>
      <c r="J2300" s="26" t="s">
        <v>1099</v>
      </c>
      <c r="K2300" s="27" t="s">
        <v>377</v>
      </c>
      <c r="M2300" s="26">
        <v>2290</v>
      </c>
    </row>
    <row r="2301" spans="1:13" ht="17.25" customHeight="1" x14ac:dyDescent="0.25">
      <c r="A2301" s="34">
        <v>42551</v>
      </c>
      <c r="B2301" s="26" t="s">
        <v>317</v>
      </c>
      <c r="C2301" s="31" t="s">
        <v>27</v>
      </c>
      <c r="D2301" s="36" t="s">
        <v>20</v>
      </c>
      <c r="F2301" s="41">
        <v>1000</v>
      </c>
      <c r="G2301" s="19">
        <f t="shared" si="35"/>
        <v>15364496</v>
      </c>
      <c r="H2301" s="17" t="s">
        <v>3054</v>
      </c>
      <c r="I2301" s="26" t="s">
        <v>787</v>
      </c>
      <c r="J2301" s="26" t="s">
        <v>1099</v>
      </c>
      <c r="K2301" s="27" t="s">
        <v>377</v>
      </c>
      <c r="M2301" s="26">
        <v>2291</v>
      </c>
    </row>
    <row r="2302" spans="1:13" x14ac:dyDescent="0.3">
      <c r="A2302" s="34">
        <v>42551</v>
      </c>
      <c r="B2302" s="26" t="s">
        <v>1298</v>
      </c>
      <c r="C2302" s="28" t="s">
        <v>12</v>
      </c>
      <c r="D2302" s="36" t="s">
        <v>20</v>
      </c>
      <c r="F2302" s="41">
        <v>1000</v>
      </c>
      <c r="G2302" s="19">
        <f t="shared" si="35"/>
        <v>15363496</v>
      </c>
      <c r="H2302" s="17" t="s">
        <v>3054</v>
      </c>
      <c r="I2302" s="26" t="s">
        <v>531</v>
      </c>
      <c r="J2302" s="26" t="s">
        <v>1099</v>
      </c>
      <c r="K2302" s="27" t="s">
        <v>377</v>
      </c>
      <c r="M2302" s="26">
        <v>2292</v>
      </c>
    </row>
    <row r="2303" spans="1:13" ht="13.9" x14ac:dyDescent="0.25">
      <c r="A2303" s="34">
        <v>42551</v>
      </c>
      <c r="B2303" s="26" t="s">
        <v>999</v>
      </c>
      <c r="C2303" s="28" t="s">
        <v>12</v>
      </c>
      <c r="D2303" s="31" t="s">
        <v>18</v>
      </c>
      <c r="F2303" s="41">
        <v>300</v>
      </c>
      <c r="G2303" s="19">
        <f t="shared" si="35"/>
        <v>15363196</v>
      </c>
      <c r="H2303" s="26" t="s">
        <v>1418</v>
      </c>
      <c r="I2303" s="26" t="s">
        <v>1419</v>
      </c>
      <c r="J2303" s="26" t="s">
        <v>1099</v>
      </c>
      <c r="K2303" s="37" t="s">
        <v>377</v>
      </c>
      <c r="M2303" s="26">
        <v>2293</v>
      </c>
    </row>
    <row r="2304" spans="1:13" ht="13.9" x14ac:dyDescent="0.25">
      <c r="A2304" s="34">
        <v>42551</v>
      </c>
      <c r="B2304" s="26" t="s">
        <v>1000</v>
      </c>
      <c r="C2304" s="28" t="s">
        <v>12</v>
      </c>
      <c r="D2304" s="31" t="s">
        <v>18</v>
      </c>
      <c r="F2304" s="41">
        <v>300</v>
      </c>
      <c r="G2304" s="19">
        <f t="shared" si="35"/>
        <v>15362896</v>
      </c>
      <c r="H2304" s="26" t="s">
        <v>1418</v>
      </c>
      <c r="I2304" s="26" t="s">
        <v>1419</v>
      </c>
      <c r="J2304" s="26" t="s">
        <v>1099</v>
      </c>
      <c r="K2304" s="37" t="s">
        <v>377</v>
      </c>
      <c r="M2304" s="26">
        <v>2294</v>
      </c>
    </row>
    <row r="2305" spans="1:13" x14ac:dyDescent="0.3">
      <c r="A2305" s="34">
        <v>42551</v>
      </c>
      <c r="B2305" s="27" t="s">
        <v>967</v>
      </c>
      <c r="C2305" s="28" t="s">
        <v>12</v>
      </c>
      <c r="D2305" s="36" t="s">
        <v>20</v>
      </c>
      <c r="E2305" s="24"/>
      <c r="F2305" s="41">
        <v>1000</v>
      </c>
      <c r="G2305" s="19">
        <f t="shared" si="35"/>
        <v>15361896</v>
      </c>
      <c r="H2305" s="26" t="s">
        <v>933</v>
      </c>
      <c r="I2305" s="26" t="s">
        <v>531</v>
      </c>
      <c r="J2305" s="26" t="s">
        <v>1099</v>
      </c>
      <c r="K2305" s="37" t="s">
        <v>377</v>
      </c>
      <c r="M2305" s="31">
        <v>2295</v>
      </c>
    </row>
    <row r="2306" spans="1:13" ht="13.9" x14ac:dyDescent="0.25">
      <c r="A2306" s="34">
        <v>42551</v>
      </c>
      <c r="B2306" s="27" t="s">
        <v>932</v>
      </c>
      <c r="C2306" s="26" t="s">
        <v>22</v>
      </c>
      <c r="D2306" s="36" t="s">
        <v>20</v>
      </c>
      <c r="E2306" s="24"/>
      <c r="F2306" s="41">
        <v>1000</v>
      </c>
      <c r="G2306" s="19">
        <f t="shared" si="35"/>
        <v>15360896</v>
      </c>
      <c r="H2306" s="26" t="s">
        <v>933</v>
      </c>
      <c r="I2306" s="36" t="s">
        <v>229</v>
      </c>
      <c r="J2306" s="26" t="s">
        <v>1099</v>
      </c>
      <c r="K2306" s="37" t="s">
        <v>377</v>
      </c>
      <c r="M2306" s="31">
        <v>2296</v>
      </c>
    </row>
    <row r="2307" spans="1:13" x14ac:dyDescent="0.3">
      <c r="A2307" s="34">
        <v>42551</v>
      </c>
      <c r="B2307" s="27" t="s">
        <v>329</v>
      </c>
      <c r="C2307" s="31" t="s">
        <v>35</v>
      </c>
      <c r="D2307" s="36" t="s">
        <v>20</v>
      </c>
      <c r="F2307" s="41">
        <v>1500</v>
      </c>
      <c r="G2307" s="19">
        <f t="shared" si="35"/>
        <v>15359396</v>
      </c>
      <c r="H2307" s="26" t="s">
        <v>933</v>
      </c>
      <c r="I2307" s="26" t="s">
        <v>531</v>
      </c>
      <c r="J2307" s="26" t="s">
        <v>1099</v>
      </c>
      <c r="K2307" s="37" t="s">
        <v>377</v>
      </c>
      <c r="M2307" s="26">
        <v>2297</v>
      </c>
    </row>
    <row r="2308" spans="1:13" x14ac:dyDescent="0.3">
      <c r="A2308" s="34">
        <v>42551</v>
      </c>
      <c r="B2308" s="27" t="s">
        <v>1506</v>
      </c>
      <c r="C2308" s="28" t="s">
        <v>12</v>
      </c>
      <c r="D2308" s="36" t="s">
        <v>20</v>
      </c>
      <c r="F2308" s="41">
        <v>2000</v>
      </c>
      <c r="G2308" s="19">
        <f t="shared" si="35"/>
        <v>15357396</v>
      </c>
      <c r="H2308" s="26" t="s">
        <v>933</v>
      </c>
      <c r="I2308" s="26" t="s">
        <v>531</v>
      </c>
      <c r="J2308" s="26" t="s">
        <v>1099</v>
      </c>
      <c r="K2308" s="37" t="s">
        <v>377</v>
      </c>
      <c r="M2308" s="26">
        <v>2298</v>
      </c>
    </row>
    <row r="2309" spans="1:13" x14ac:dyDescent="0.3">
      <c r="A2309" s="34">
        <v>42551</v>
      </c>
      <c r="B2309" s="27" t="s">
        <v>967</v>
      </c>
      <c r="C2309" s="28" t="s">
        <v>12</v>
      </c>
      <c r="D2309" s="36" t="s">
        <v>20</v>
      </c>
      <c r="F2309" s="41">
        <v>1000</v>
      </c>
      <c r="G2309" s="19">
        <f t="shared" si="35"/>
        <v>15356396</v>
      </c>
      <c r="H2309" s="26" t="s">
        <v>933</v>
      </c>
      <c r="I2309" s="26" t="s">
        <v>531</v>
      </c>
      <c r="J2309" s="26" t="s">
        <v>1099</v>
      </c>
      <c r="K2309" s="37" t="s">
        <v>377</v>
      </c>
      <c r="M2309" s="26">
        <v>2299</v>
      </c>
    </row>
    <row r="2310" spans="1:13" x14ac:dyDescent="0.3">
      <c r="A2310" s="34">
        <v>42551</v>
      </c>
      <c r="B2310" s="26" t="s">
        <v>1057</v>
      </c>
      <c r="C2310" s="28" t="s">
        <v>12</v>
      </c>
      <c r="D2310" s="31" t="s">
        <v>18</v>
      </c>
      <c r="F2310" s="41">
        <v>300</v>
      </c>
      <c r="G2310" s="19">
        <f t="shared" si="35"/>
        <v>15356096</v>
      </c>
      <c r="H2310" s="26" t="s">
        <v>903</v>
      </c>
      <c r="I2310" s="26" t="s">
        <v>531</v>
      </c>
      <c r="J2310" s="36" t="s">
        <v>1823</v>
      </c>
      <c r="K2310" s="26" t="s">
        <v>377</v>
      </c>
      <c r="M2310" s="26">
        <v>2300</v>
      </c>
    </row>
    <row r="2311" spans="1:13" x14ac:dyDescent="0.3">
      <c r="A2311" s="34">
        <v>42551</v>
      </c>
      <c r="B2311" s="26" t="s">
        <v>1496</v>
      </c>
      <c r="C2311" s="28" t="s">
        <v>12</v>
      </c>
      <c r="D2311" s="31" t="s">
        <v>18</v>
      </c>
      <c r="F2311" s="41">
        <v>1000</v>
      </c>
      <c r="G2311" s="19">
        <f t="shared" si="35"/>
        <v>15355096</v>
      </c>
      <c r="H2311" s="26" t="s">
        <v>903</v>
      </c>
      <c r="I2311" s="26" t="s">
        <v>531</v>
      </c>
      <c r="J2311" s="36" t="s">
        <v>1823</v>
      </c>
      <c r="K2311" s="26" t="s">
        <v>377</v>
      </c>
      <c r="M2311" s="26">
        <v>2301</v>
      </c>
    </row>
    <row r="2312" spans="1:13" x14ac:dyDescent="0.3">
      <c r="A2312" s="34">
        <v>42551</v>
      </c>
      <c r="B2312" s="26" t="s">
        <v>1507</v>
      </c>
      <c r="C2312" s="31" t="s">
        <v>27</v>
      </c>
      <c r="D2312" s="31" t="s">
        <v>18</v>
      </c>
      <c r="F2312" s="41">
        <v>10200</v>
      </c>
      <c r="G2312" s="19">
        <f t="shared" si="35"/>
        <v>15344896</v>
      </c>
      <c r="H2312" s="26" t="s">
        <v>903</v>
      </c>
      <c r="I2312" s="26" t="s">
        <v>531</v>
      </c>
      <c r="J2312" s="26" t="s">
        <v>3033</v>
      </c>
      <c r="K2312" s="26" t="s">
        <v>377</v>
      </c>
      <c r="M2312" s="26">
        <v>2302</v>
      </c>
    </row>
    <row r="2313" spans="1:13" x14ac:dyDescent="0.3">
      <c r="A2313" s="34">
        <v>42551</v>
      </c>
      <c r="B2313" s="26" t="s">
        <v>1496</v>
      </c>
      <c r="C2313" s="28" t="s">
        <v>12</v>
      </c>
      <c r="D2313" s="31" t="s">
        <v>18</v>
      </c>
      <c r="F2313" s="41">
        <v>1000</v>
      </c>
      <c r="G2313" s="19">
        <f t="shared" si="35"/>
        <v>15343896</v>
      </c>
      <c r="H2313" s="26" t="s">
        <v>903</v>
      </c>
      <c r="I2313" s="26" t="s">
        <v>531</v>
      </c>
      <c r="J2313" s="36" t="s">
        <v>1823</v>
      </c>
      <c r="K2313" s="26" t="s">
        <v>377</v>
      </c>
      <c r="M2313" s="31">
        <v>2303</v>
      </c>
    </row>
    <row r="2314" spans="1:13" x14ac:dyDescent="0.3">
      <c r="A2314" s="34">
        <v>42551</v>
      </c>
      <c r="B2314" s="26" t="s">
        <v>1034</v>
      </c>
      <c r="C2314" s="28" t="s">
        <v>12</v>
      </c>
      <c r="D2314" s="31" t="s">
        <v>18</v>
      </c>
      <c r="F2314" s="41">
        <v>300</v>
      </c>
      <c r="G2314" s="19">
        <f t="shared" si="35"/>
        <v>15343596</v>
      </c>
      <c r="H2314" s="26" t="s">
        <v>903</v>
      </c>
      <c r="I2314" s="26" t="s">
        <v>531</v>
      </c>
      <c r="J2314" s="36" t="s">
        <v>1823</v>
      </c>
      <c r="K2314" s="26" t="s">
        <v>377</v>
      </c>
      <c r="M2314" s="31">
        <v>2304</v>
      </c>
    </row>
    <row r="2315" spans="1:13" x14ac:dyDescent="0.3">
      <c r="A2315" s="34">
        <v>42551</v>
      </c>
      <c r="B2315" s="27" t="s">
        <v>1508</v>
      </c>
      <c r="C2315" s="28" t="s">
        <v>12</v>
      </c>
      <c r="D2315" s="31" t="s">
        <v>18</v>
      </c>
      <c r="F2315" s="41">
        <v>4000</v>
      </c>
      <c r="G2315" s="19">
        <f t="shared" si="35"/>
        <v>15339596</v>
      </c>
      <c r="H2315" s="31" t="s">
        <v>23</v>
      </c>
      <c r="I2315" s="27" t="s">
        <v>1121</v>
      </c>
      <c r="J2315" s="36" t="s">
        <v>1823</v>
      </c>
      <c r="K2315" s="26" t="s">
        <v>377</v>
      </c>
      <c r="M2315" s="26">
        <v>2305</v>
      </c>
    </row>
    <row r="2316" spans="1:13" x14ac:dyDescent="0.3">
      <c r="A2316" s="34">
        <v>42551</v>
      </c>
      <c r="B2316" s="27" t="s">
        <v>28</v>
      </c>
      <c r="C2316" s="31" t="s">
        <v>17</v>
      </c>
      <c r="D2316" s="31" t="s">
        <v>18</v>
      </c>
      <c r="F2316" s="41">
        <v>5000</v>
      </c>
      <c r="G2316" s="19">
        <f t="shared" si="35"/>
        <v>15334596</v>
      </c>
      <c r="H2316" s="31" t="s">
        <v>23</v>
      </c>
      <c r="I2316" s="27" t="s">
        <v>1263</v>
      </c>
      <c r="J2316" s="36" t="s">
        <v>1823</v>
      </c>
      <c r="K2316" s="26" t="s">
        <v>377</v>
      </c>
      <c r="M2316" s="26">
        <v>2306</v>
      </c>
    </row>
    <row r="2317" spans="1:13" x14ac:dyDescent="0.3">
      <c r="A2317" s="34">
        <v>42551</v>
      </c>
      <c r="B2317" s="27" t="s">
        <v>39</v>
      </c>
      <c r="C2317" s="31" t="s">
        <v>17</v>
      </c>
      <c r="D2317" s="31" t="s">
        <v>18</v>
      </c>
      <c r="F2317" s="41">
        <v>15000</v>
      </c>
      <c r="G2317" s="19">
        <f t="shared" ref="G2317:G2380" si="36">+G2316+E2317-F2317</f>
        <v>15319596</v>
      </c>
      <c r="H2317" s="31" t="s">
        <v>23</v>
      </c>
      <c r="I2317" s="27" t="s">
        <v>1345</v>
      </c>
      <c r="J2317" s="36" t="s">
        <v>1823</v>
      </c>
      <c r="K2317" s="26" t="s">
        <v>377</v>
      </c>
      <c r="M2317" s="26">
        <v>2307</v>
      </c>
    </row>
    <row r="2318" spans="1:13" s="31" customFormat="1" x14ac:dyDescent="0.3">
      <c r="A2318" s="34">
        <v>42551</v>
      </c>
      <c r="B2318" s="27" t="s">
        <v>1452</v>
      </c>
      <c r="C2318" s="28" t="s">
        <v>12</v>
      </c>
      <c r="D2318" s="31" t="s">
        <v>18</v>
      </c>
      <c r="E2318" s="41"/>
      <c r="F2318" s="41">
        <v>1000</v>
      </c>
      <c r="G2318" s="19">
        <f t="shared" si="36"/>
        <v>15318596</v>
      </c>
      <c r="H2318" s="31" t="s">
        <v>23</v>
      </c>
      <c r="I2318" s="27" t="s">
        <v>1121</v>
      </c>
      <c r="J2318" s="36" t="s">
        <v>1823</v>
      </c>
      <c r="K2318" s="26" t="s">
        <v>377</v>
      </c>
      <c r="L2318" s="26"/>
      <c r="M2318" s="26">
        <v>2308</v>
      </c>
    </row>
    <row r="2319" spans="1:13" s="31" customFormat="1" x14ac:dyDescent="0.3">
      <c r="A2319" s="34">
        <v>42552</v>
      </c>
      <c r="B2319" s="26" t="s">
        <v>1518</v>
      </c>
      <c r="C2319" s="26" t="s">
        <v>35</v>
      </c>
      <c r="D2319" s="26" t="s">
        <v>18</v>
      </c>
      <c r="E2319" s="43"/>
      <c r="F2319" s="41">
        <v>230000</v>
      </c>
      <c r="G2319" s="19">
        <f t="shared" si="36"/>
        <v>15088596</v>
      </c>
      <c r="H2319" s="26" t="s">
        <v>11</v>
      </c>
      <c r="I2319" s="26">
        <v>75</v>
      </c>
      <c r="J2319" s="36" t="s">
        <v>2187</v>
      </c>
      <c r="K2319" s="26" t="s">
        <v>377</v>
      </c>
      <c r="L2319" s="31" t="s">
        <v>1824</v>
      </c>
      <c r="M2319" s="26">
        <v>2309</v>
      </c>
    </row>
    <row r="2320" spans="1:13" s="31" customFormat="1" x14ac:dyDescent="0.3">
      <c r="A2320" s="34">
        <v>42552</v>
      </c>
      <c r="B2320" s="26" t="s">
        <v>1519</v>
      </c>
      <c r="C2320" s="26" t="s">
        <v>35</v>
      </c>
      <c r="D2320" s="26" t="s">
        <v>18</v>
      </c>
      <c r="E2320" s="43"/>
      <c r="F2320" s="41">
        <v>190000</v>
      </c>
      <c r="G2320" s="19">
        <f t="shared" si="36"/>
        <v>14898596</v>
      </c>
      <c r="H2320" s="26" t="s">
        <v>11</v>
      </c>
      <c r="I2320" s="26">
        <v>76</v>
      </c>
      <c r="J2320" s="36" t="s">
        <v>2187</v>
      </c>
      <c r="K2320" s="26" t="s">
        <v>377</v>
      </c>
      <c r="L2320" s="31" t="s">
        <v>1824</v>
      </c>
      <c r="M2320" s="26">
        <v>2310</v>
      </c>
    </row>
    <row r="2321" spans="1:13" s="31" customFormat="1" ht="13.9" x14ac:dyDescent="0.25">
      <c r="A2321" s="34">
        <v>42552</v>
      </c>
      <c r="B2321" s="26" t="s">
        <v>1520</v>
      </c>
      <c r="C2321" s="26" t="s">
        <v>35</v>
      </c>
      <c r="D2321" s="26" t="s">
        <v>13</v>
      </c>
      <c r="E2321" s="43"/>
      <c r="F2321" s="41">
        <v>450000</v>
      </c>
      <c r="G2321" s="19">
        <f t="shared" si="36"/>
        <v>14448596</v>
      </c>
      <c r="H2321" s="26" t="s">
        <v>11</v>
      </c>
      <c r="I2321" s="26">
        <v>77</v>
      </c>
      <c r="J2321" s="36" t="s">
        <v>2187</v>
      </c>
      <c r="K2321" s="26" t="s">
        <v>377</v>
      </c>
      <c r="L2321" s="31" t="s">
        <v>1824</v>
      </c>
      <c r="M2321" s="31">
        <v>2311</v>
      </c>
    </row>
    <row r="2322" spans="1:13" s="31" customFormat="1" ht="13.9" x14ac:dyDescent="0.25">
      <c r="A2322" s="34">
        <v>42552</v>
      </c>
      <c r="B2322" s="26" t="s">
        <v>1521</v>
      </c>
      <c r="C2322" s="26" t="s">
        <v>35</v>
      </c>
      <c r="D2322" s="26" t="s">
        <v>20</v>
      </c>
      <c r="E2322" s="43"/>
      <c r="F2322" s="41">
        <v>180000</v>
      </c>
      <c r="G2322" s="19">
        <f t="shared" si="36"/>
        <v>14268596</v>
      </c>
      <c r="H2322" s="26" t="s">
        <v>11</v>
      </c>
      <c r="I2322" s="26">
        <v>78</v>
      </c>
      <c r="J2322" s="36" t="s">
        <v>2187</v>
      </c>
      <c r="K2322" s="26" t="s">
        <v>377</v>
      </c>
      <c r="L2322" s="31" t="s">
        <v>1824</v>
      </c>
      <c r="M2322" s="31">
        <v>2312</v>
      </c>
    </row>
    <row r="2323" spans="1:13" s="31" customFormat="1" x14ac:dyDescent="0.3">
      <c r="A2323" s="34">
        <v>42552</v>
      </c>
      <c r="B2323" s="26" t="s">
        <v>1522</v>
      </c>
      <c r="C2323" s="27" t="s">
        <v>12</v>
      </c>
      <c r="D2323" s="26" t="s">
        <v>13</v>
      </c>
      <c r="E2323" s="41"/>
      <c r="F2323" s="41">
        <v>3500</v>
      </c>
      <c r="G2323" s="19">
        <f t="shared" si="36"/>
        <v>14265096</v>
      </c>
      <c r="H2323" s="26" t="s">
        <v>14</v>
      </c>
      <c r="I2323" s="26" t="s">
        <v>531</v>
      </c>
      <c r="J2323" s="36" t="s">
        <v>1823</v>
      </c>
      <c r="K2323" s="26" t="s">
        <v>377</v>
      </c>
      <c r="M2323" s="26">
        <v>2313</v>
      </c>
    </row>
    <row r="2324" spans="1:13" s="31" customFormat="1" ht="13.9" x14ac:dyDescent="0.25">
      <c r="A2324" s="34">
        <v>42552</v>
      </c>
      <c r="B2324" s="26" t="s">
        <v>1523</v>
      </c>
      <c r="C2324" s="27" t="s">
        <v>22</v>
      </c>
      <c r="D2324" s="28" t="s">
        <v>10</v>
      </c>
      <c r="E2324" s="41"/>
      <c r="F2324" s="41">
        <v>137700</v>
      </c>
      <c r="G2324" s="19">
        <f t="shared" si="36"/>
        <v>14127396</v>
      </c>
      <c r="H2324" s="26" t="s">
        <v>14</v>
      </c>
      <c r="I2324" s="26" t="s">
        <v>787</v>
      </c>
      <c r="J2324" s="36" t="s">
        <v>1823</v>
      </c>
      <c r="K2324" s="26" t="s">
        <v>377</v>
      </c>
      <c r="L2324" s="31" t="s">
        <v>1824</v>
      </c>
      <c r="M2324" s="26">
        <v>2314</v>
      </c>
    </row>
    <row r="2325" spans="1:13" s="31" customFormat="1" ht="14.45" customHeight="1" x14ac:dyDescent="0.25">
      <c r="A2325" s="34">
        <v>42552</v>
      </c>
      <c r="B2325" s="26" t="s">
        <v>1524</v>
      </c>
      <c r="C2325" s="27" t="s">
        <v>34</v>
      </c>
      <c r="D2325" s="26" t="s">
        <v>20</v>
      </c>
      <c r="E2325" s="41"/>
      <c r="F2325" s="41">
        <v>15000</v>
      </c>
      <c r="G2325" s="19">
        <f t="shared" si="36"/>
        <v>14112396</v>
      </c>
      <c r="H2325" s="26" t="s">
        <v>14</v>
      </c>
      <c r="I2325" s="26">
        <v>27</v>
      </c>
      <c r="J2325" s="36" t="s">
        <v>1823</v>
      </c>
      <c r="K2325" s="26" t="s">
        <v>377</v>
      </c>
      <c r="L2325" s="31" t="s">
        <v>1824</v>
      </c>
      <c r="M2325" s="26">
        <v>2315</v>
      </c>
    </row>
    <row r="2326" spans="1:13" s="30" customFormat="1" ht="13.9" x14ac:dyDescent="0.25">
      <c r="A2326" s="34">
        <v>42552</v>
      </c>
      <c r="B2326" s="26" t="s">
        <v>1524</v>
      </c>
      <c r="C2326" s="27" t="s">
        <v>34</v>
      </c>
      <c r="D2326" s="26" t="s">
        <v>20</v>
      </c>
      <c r="E2326" s="41"/>
      <c r="F2326" s="41">
        <v>20000</v>
      </c>
      <c r="G2326" s="19">
        <f t="shared" si="36"/>
        <v>14092396</v>
      </c>
      <c r="H2326" s="26" t="s">
        <v>14</v>
      </c>
      <c r="I2326" s="26">
        <v>28</v>
      </c>
      <c r="J2326" s="36" t="s">
        <v>1823</v>
      </c>
      <c r="K2326" s="26" t="s">
        <v>377</v>
      </c>
      <c r="L2326" s="31" t="s">
        <v>1824</v>
      </c>
      <c r="M2326" s="26">
        <v>2316</v>
      </c>
    </row>
    <row r="2327" spans="1:13" s="30" customFormat="1" ht="13.9" x14ac:dyDescent="0.25">
      <c r="A2327" s="34">
        <v>42552</v>
      </c>
      <c r="B2327" s="26" t="s">
        <v>2584</v>
      </c>
      <c r="C2327" s="27" t="s">
        <v>35</v>
      </c>
      <c r="D2327" s="26" t="s">
        <v>20</v>
      </c>
      <c r="E2327" s="41"/>
      <c r="F2327" s="41">
        <v>160000</v>
      </c>
      <c r="G2327" s="19">
        <f t="shared" si="36"/>
        <v>13932396</v>
      </c>
      <c r="H2327" s="26" t="s">
        <v>14</v>
      </c>
      <c r="I2327" s="26">
        <v>29</v>
      </c>
      <c r="J2327" s="36" t="s">
        <v>2187</v>
      </c>
      <c r="K2327" s="26" t="s">
        <v>377</v>
      </c>
      <c r="L2327" s="30" t="s">
        <v>1824</v>
      </c>
      <c r="M2327" s="26">
        <v>2317</v>
      </c>
    </row>
    <row r="2328" spans="1:13" s="31" customFormat="1" x14ac:dyDescent="0.3">
      <c r="A2328" s="34">
        <v>42552</v>
      </c>
      <c r="B2328" s="26" t="s">
        <v>1525</v>
      </c>
      <c r="C2328" s="27" t="s">
        <v>36</v>
      </c>
      <c r="D2328" s="28" t="s">
        <v>10</v>
      </c>
      <c r="E2328" s="41"/>
      <c r="F2328" s="41">
        <v>10000</v>
      </c>
      <c r="G2328" s="19">
        <f t="shared" si="36"/>
        <v>13922396</v>
      </c>
      <c r="H2328" s="26" t="s">
        <v>14</v>
      </c>
      <c r="I2328" s="26">
        <v>48</v>
      </c>
      <c r="J2328" s="36" t="s">
        <v>1823</v>
      </c>
      <c r="K2328" s="26" t="s">
        <v>377</v>
      </c>
      <c r="L2328" s="30" t="s">
        <v>1824</v>
      </c>
      <c r="M2328" s="26">
        <v>2318</v>
      </c>
    </row>
    <row r="2329" spans="1:13" s="30" customFormat="1" x14ac:dyDescent="0.3">
      <c r="A2329" s="34">
        <v>42552</v>
      </c>
      <c r="B2329" s="26" t="s">
        <v>1526</v>
      </c>
      <c r="C2329" s="27" t="s">
        <v>12</v>
      </c>
      <c r="D2329" s="26" t="s">
        <v>13</v>
      </c>
      <c r="E2329" s="41"/>
      <c r="F2329" s="41">
        <v>2000</v>
      </c>
      <c r="G2329" s="19">
        <f t="shared" si="36"/>
        <v>13920396</v>
      </c>
      <c r="H2329" s="26" t="s">
        <v>14</v>
      </c>
      <c r="I2329" s="26" t="s">
        <v>531</v>
      </c>
      <c r="J2329" s="36" t="s">
        <v>1823</v>
      </c>
      <c r="K2329" s="26" t="s">
        <v>377</v>
      </c>
      <c r="L2329" s="31"/>
      <c r="M2329" s="31">
        <v>2319</v>
      </c>
    </row>
    <row r="2330" spans="1:13" s="31" customFormat="1" ht="13.9" x14ac:dyDescent="0.25">
      <c r="A2330" s="34">
        <v>42552</v>
      </c>
      <c r="B2330" s="26" t="s">
        <v>999</v>
      </c>
      <c r="C2330" s="26" t="s">
        <v>12</v>
      </c>
      <c r="D2330" s="26" t="s">
        <v>18</v>
      </c>
      <c r="E2330" s="41"/>
      <c r="F2330" s="41">
        <v>300</v>
      </c>
      <c r="G2330" s="19">
        <f t="shared" si="36"/>
        <v>13920096</v>
      </c>
      <c r="H2330" s="26" t="s">
        <v>1418</v>
      </c>
      <c r="I2330" s="26" t="s">
        <v>1527</v>
      </c>
      <c r="J2330" s="36" t="s">
        <v>1823</v>
      </c>
      <c r="K2330" s="26" t="s">
        <v>377</v>
      </c>
      <c r="L2330" s="30"/>
      <c r="M2330" s="31">
        <v>2320</v>
      </c>
    </row>
    <row r="2331" spans="1:13" s="31" customFormat="1" x14ac:dyDescent="0.3">
      <c r="A2331" s="34">
        <v>42552</v>
      </c>
      <c r="B2331" s="27" t="s">
        <v>584</v>
      </c>
      <c r="C2331" s="27" t="s">
        <v>12</v>
      </c>
      <c r="D2331" s="26" t="s">
        <v>20</v>
      </c>
      <c r="E2331" s="41"/>
      <c r="F2331" s="41">
        <v>1000</v>
      </c>
      <c r="G2331" s="19">
        <f t="shared" si="36"/>
        <v>13919096</v>
      </c>
      <c r="H2331" s="26" t="s">
        <v>933</v>
      </c>
      <c r="I2331" s="36" t="s">
        <v>531</v>
      </c>
      <c r="J2331" s="36" t="s">
        <v>1823</v>
      </c>
      <c r="K2331" s="26" t="s">
        <v>377</v>
      </c>
      <c r="M2331" s="26">
        <v>2321</v>
      </c>
    </row>
    <row r="2332" spans="1:13" s="31" customFormat="1" x14ac:dyDescent="0.3">
      <c r="A2332" s="34">
        <v>42552</v>
      </c>
      <c r="B2332" s="27" t="s">
        <v>1528</v>
      </c>
      <c r="C2332" s="27" t="s">
        <v>12</v>
      </c>
      <c r="D2332" s="26" t="s">
        <v>20</v>
      </c>
      <c r="E2332" s="41"/>
      <c r="F2332" s="41">
        <v>2000</v>
      </c>
      <c r="G2332" s="19">
        <f t="shared" si="36"/>
        <v>13917096</v>
      </c>
      <c r="H2332" s="26" t="s">
        <v>933</v>
      </c>
      <c r="I2332" s="36" t="s">
        <v>531</v>
      </c>
      <c r="J2332" s="36" t="s">
        <v>1823</v>
      </c>
      <c r="K2332" s="26" t="s">
        <v>377</v>
      </c>
      <c r="M2332" s="26">
        <v>2322</v>
      </c>
    </row>
    <row r="2333" spans="1:13" s="31" customFormat="1" x14ac:dyDescent="0.3">
      <c r="A2333" s="34">
        <v>42552</v>
      </c>
      <c r="B2333" s="26" t="s">
        <v>329</v>
      </c>
      <c r="C2333" s="31" t="s">
        <v>35</v>
      </c>
      <c r="D2333" s="26" t="s">
        <v>20</v>
      </c>
      <c r="E2333" s="41"/>
      <c r="F2333" s="41">
        <v>1500</v>
      </c>
      <c r="G2333" s="19">
        <f t="shared" si="36"/>
        <v>13915596</v>
      </c>
      <c r="H2333" s="26" t="s">
        <v>933</v>
      </c>
      <c r="I2333" s="36" t="s">
        <v>531</v>
      </c>
      <c r="J2333" s="36" t="s">
        <v>2187</v>
      </c>
      <c r="K2333" s="26" t="s">
        <v>377</v>
      </c>
      <c r="L2333" s="31" t="s">
        <v>1824</v>
      </c>
      <c r="M2333" s="26">
        <v>2323</v>
      </c>
    </row>
    <row r="2334" spans="1:13" s="31" customFormat="1" x14ac:dyDescent="0.3">
      <c r="A2334" s="34">
        <v>42552</v>
      </c>
      <c r="B2334" s="27" t="s">
        <v>967</v>
      </c>
      <c r="C2334" s="26" t="s">
        <v>12</v>
      </c>
      <c r="D2334" s="26" t="s">
        <v>20</v>
      </c>
      <c r="E2334" s="41"/>
      <c r="F2334" s="42">
        <v>1000</v>
      </c>
      <c r="G2334" s="19">
        <f t="shared" si="36"/>
        <v>13914596</v>
      </c>
      <c r="H2334" s="26" t="s">
        <v>933</v>
      </c>
      <c r="I2334" s="36" t="s">
        <v>531</v>
      </c>
      <c r="J2334" s="36" t="s">
        <v>1823</v>
      </c>
      <c r="K2334" s="26" t="s">
        <v>377</v>
      </c>
      <c r="M2334" s="26">
        <v>2324</v>
      </c>
    </row>
    <row r="2335" spans="1:13" s="31" customFormat="1" x14ac:dyDescent="0.3">
      <c r="A2335" s="34">
        <v>42552</v>
      </c>
      <c r="B2335" s="26" t="s">
        <v>1057</v>
      </c>
      <c r="C2335" s="26" t="s">
        <v>12</v>
      </c>
      <c r="D2335" s="26" t="s">
        <v>18</v>
      </c>
      <c r="E2335" s="41"/>
      <c r="F2335" s="41">
        <v>300</v>
      </c>
      <c r="G2335" s="19">
        <f t="shared" si="36"/>
        <v>13914296</v>
      </c>
      <c r="H2335" s="26" t="s">
        <v>903</v>
      </c>
      <c r="I2335" s="26" t="s">
        <v>531</v>
      </c>
      <c r="J2335" s="36" t="s">
        <v>1823</v>
      </c>
      <c r="K2335" s="26" t="s">
        <v>377</v>
      </c>
      <c r="M2335" s="26">
        <v>2325</v>
      </c>
    </row>
    <row r="2336" spans="1:13" s="31" customFormat="1" x14ac:dyDescent="0.3">
      <c r="A2336" s="34">
        <v>42552</v>
      </c>
      <c r="B2336" s="26" t="s">
        <v>1034</v>
      </c>
      <c r="C2336" s="26" t="s">
        <v>12</v>
      </c>
      <c r="D2336" s="26" t="s">
        <v>18</v>
      </c>
      <c r="E2336" s="41"/>
      <c r="F2336" s="41">
        <v>300</v>
      </c>
      <c r="G2336" s="19">
        <f t="shared" si="36"/>
        <v>13913996</v>
      </c>
      <c r="H2336" s="26" t="s">
        <v>903</v>
      </c>
      <c r="I2336" s="26" t="s">
        <v>531</v>
      </c>
      <c r="J2336" s="36" t="s">
        <v>1823</v>
      </c>
      <c r="K2336" s="26" t="s">
        <v>377</v>
      </c>
      <c r="M2336" s="26">
        <v>2326</v>
      </c>
    </row>
    <row r="2337" spans="1:13" s="31" customFormat="1" x14ac:dyDescent="0.3">
      <c r="A2337" s="34">
        <v>42552</v>
      </c>
      <c r="B2337" s="26" t="s">
        <v>1294</v>
      </c>
      <c r="C2337" s="26" t="s">
        <v>12</v>
      </c>
      <c r="D2337" s="26" t="s">
        <v>20</v>
      </c>
      <c r="E2337" s="41"/>
      <c r="F2337" s="41">
        <v>1000</v>
      </c>
      <c r="G2337" s="19">
        <f t="shared" si="36"/>
        <v>13912996</v>
      </c>
      <c r="H2337" s="17" t="s">
        <v>3054</v>
      </c>
      <c r="I2337" s="26" t="s">
        <v>531</v>
      </c>
      <c r="J2337" s="36" t="s">
        <v>1823</v>
      </c>
      <c r="K2337" s="26" t="s">
        <v>377</v>
      </c>
      <c r="M2337" s="31">
        <v>2327</v>
      </c>
    </row>
    <row r="2338" spans="1:13" s="31" customFormat="1" x14ac:dyDescent="0.3">
      <c r="A2338" s="34">
        <v>42552</v>
      </c>
      <c r="B2338" s="26" t="s">
        <v>1504</v>
      </c>
      <c r="C2338" s="26" t="s">
        <v>12</v>
      </c>
      <c r="D2338" s="26" t="s">
        <v>20</v>
      </c>
      <c r="E2338" s="41"/>
      <c r="F2338" s="41">
        <v>1500</v>
      </c>
      <c r="G2338" s="19">
        <f t="shared" si="36"/>
        <v>13911496</v>
      </c>
      <c r="H2338" s="17" t="s">
        <v>3054</v>
      </c>
      <c r="I2338" s="26" t="s">
        <v>531</v>
      </c>
      <c r="J2338" s="36" t="s">
        <v>1823</v>
      </c>
      <c r="K2338" s="26" t="s">
        <v>377</v>
      </c>
      <c r="M2338" s="31">
        <v>2328</v>
      </c>
    </row>
    <row r="2339" spans="1:13" s="31" customFormat="1" x14ac:dyDescent="0.3">
      <c r="A2339" s="34">
        <v>42552</v>
      </c>
      <c r="B2339" s="26" t="s">
        <v>329</v>
      </c>
      <c r="C2339" s="31" t="s">
        <v>35</v>
      </c>
      <c r="D2339" s="26" t="s">
        <v>20</v>
      </c>
      <c r="E2339" s="41"/>
      <c r="F2339" s="41">
        <v>1500</v>
      </c>
      <c r="G2339" s="19">
        <f t="shared" si="36"/>
        <v>13909996</v>
      </c>
      <c r="H2339" s="17" t="s">
        <v>3054</v>
      </c>
      <c r="I2339" s="26" t="s">
        <v>531</v>
      </c>
      <c r="J2339" s="36" t="s">
        <v>1823</v>
      </c>
      <c r="K2339" s="26" t="s">
        <v>377</v>
      </c>
      <c r="L2339" s="31" t="s">
        <v>1824</v>
      </c>
      <c r="M2339" s="26">
        <v>2329</v>
      </c>
    </row>
    <row r="2340" spans="1:13" s="31" customFormat="1" x14ac:dyDescent="0.3">
      <c r="A2340" s="34">
        <v>42552</v>
      </c>
      <c r="B2340" s="26" t="s">
        <v>1529</v>
      </c>
      <c r="C2340" s="26" t="s">
        <v>12</v>
      </c>
      <c r="D2340" s="26" t="s">
        <v>20</v>
      </c>
      <c r="E2340" s="41"/>
      <c r="F2340" s="41">
        <v>1000</v>
      </c>
      <c r="G2340" s="19">
        <f t="shared" si="36"/>
        <v>13908996</v>
      </c>
      <c r="H2340" s="17" t="s">
        <v>3054</v>
      </c>
      <c r="I2340" s="26" t="s">
        <v>531</v>
      </c>
      <c r="J2340" s="36" t="s">
        <v>1823</v>
      </c>
      <c r="K2340" s="26" t="s">
        <v>377</v>
      </c>
      <c r="M2340" s="26">
        <v>2330</v>
      </c>
    </row>
    <row r="2341" spans="1:13" s="31" customFormat="1" x14ac:dyDescent="0.3">
      <c r="A2341" s="34">
        <v>42552</v>
      </c>
      <c r="B2341" s="26" t="s">
        <v>794</v>
      </c>
      <c r="C2341" s="26" t="s">
        <v>22</v>
      </c>
      <c r="D2341" s="26" t="s">
        <v>18</v>
      </c>
      <c r="E2341" s="41"/>
      <c r="F2341" s="41">
        <v>2000</v>
      </c>
      <c r="G2341" s="19">
        <f t="shared" si="36"/>
        <v>13906996</v>
      </c>
      <c r="H2341" s="31" t="s">
        <v>795</v>
      </c>
      <c r="I2341" s="26" t="s">
        <v>787</v>
      </c>
      <c r="J2341" s="36" t="s">
        <v>1823</v>
      </c>
      <c r="K2341" s="26" t="s">
        <v>377</v>
      </c>
      <c r="M2341" s="26">
        <v>2331</v>
      </c>
    </row>
    <row r="2342" spans="1:13" s="31" customFormat="1" x14ac:dyDescent="0.3">
      <c r="A2342" s="34">
        <v>42552</v>
      </c>
      <c r="B2342" s="26" t="s">
        <v>1530</v>
      </c>
      <c r="C2342" s="26" t="s">
        <v>12</v>
      </c>
      <c r="D2342" s="26" t="s">
        <v>18</v>
      </c>
      <c r="E2342" s="41"/>
      <c r="F2342" s="41">
        <v>1000</v>
      </c>
      <c r="G2342" s="19">
        <f t="shared" si="36"/>
        <v>13905996</v>
      </c>
      <c r="H2342" s="31" t="s">
        <v>795</v>
      </c>
      <c r="I2342" s="26" t="s">
        <v>531</v>
      </c>
      <c r="J2342" s="36" t="s">
        <v>1823</v>
      </c>
      <c r="K2342" s="26" t="s">
        <v>377</v>
      </c>
      <c r="M2342" s="26">
        <v>2332</v>
      </c>
    </row>
    <row r="2343" spans="1:13" s="31" customFormat="1" x14ac:dyDescent="0.3">
      <c r="A2343" s="34">
        <v>42552</v>
      </c>
      <c r="B2343" s="26" t="s">
        <v>957</v>
      </c>
      <c r="C2343" s="26" t="s">
        <v>12</v>
      </c>
      <c r="D2343" s="26" t="s">
        <v>18</v>
      </c>
      <c r="E2343" s="41"/>
      <c r="F2343" s="41">
        <v>1000</v>
      </c>
      <c r="G2343" s="19">
        <f t="shared" si="36"/>
        <v>13904996</v>
      </c>
      <c r="H2343" s="31" t="s">
        <v>795</v>
      </c>
      <c r="I2343" s="26" t="s">
        <v>531</v>
      </c>
      <c r="J2343" s="36" t="s">
        <v>1823</v>
      </c>
      <c r="K2343" s="26" t="s">
        <v>377</v>
      </c>
      <c r="M2343" s="26">
        <v>2333</v>
      </c>
    </row>
    <row r="2344" spans="1:13" s="31" customFormat="1" x14ac:dyDescent="0.3">
      <c r="A2344" s="34">
        <v>42552</v>
      </c>
      <c r="B2344" s="26" t="s">
        <v>1472</v>
      </c>
      <c r="C2344" s="26" t="s">
        <v>12</v>
      </c>
      <c r="D2344" s="26" t="s">
        <v>18</v>
      </c>
      <c r="E2344" s="41"/>
      <c r="F2344" s="41">
        <v>1000</v>
      </c>
      <c r="G2344" s="19">
        <f t="shared" si="36"/>
        <v>13903996</v>
      </c>
      <c r="H2344" s="31" t="s">
        <v>795</v>
      </c>
      <c r="I2344" s="26" t="s">
        <v>531</v>
      </c>
      <c r="J2344" s="36" t="s">
        <v>1823</v>
      </c>
      <c r="K2344" s="26" t="s">
        <v>377</v>
      </c>
      <c r="M2344" s="26">
        <v>2334</v>
      </c>
    </row>
    <row r="2345" spans="1:13" s="31" customFormat="1" x14ac:dyDescent="0.3">
      <c r="A2345" s="34">
        <v>42552</v>
      </c>
      <c r="B2345" s="26" t="s">
        <v>1454</v>
      </c>
      <c r="C2345" s="26" t="s">
        <v>12</v>
      </c>
      <c r="D2345" s="26" t="s">
        <v>18</v>
      </c>
      <c r="E2345" s="41"/>
      <c r="F2345" s="41">
        <v>1000</v>
      </c>
      <c r="G2345" s="19">
        <f t="shared" si="36"/>
        <v>13902996</v>
      </c>
      <c r="H2345" s="31" t="s">
        <v>795</v>
      </c>
      <c r="I2345" s="26" t="s">
        <v>531</v>
      </c>
      <c r="J2345" s="36" t="s">
        <v>1823</v>
      </c>
      <c r="K2345" s="26" t="s">
        <v>377</v>
      </c>
      <c r="M2345" s="31">
        <v>2335</v>
      </c>
    </row>
    <row r="2346" spans="1:13" s="31" customFormat="1" x14ac:dyDescent="0.3">
      <c r="A2346" s="34">
        <v>42552</v>
      </c>
      <c r="B2346" s="26" t="s">
        <v>1070</v>
      </c>
      <c r="C2346" s="26" t="s">
        <v>12</v>
      </c>
      <c r="D2346" s="26" t="s">
        <v>18</v>
      </c>
      <c r="E2346" s="41"/>
      <c r="F2346" s="41">
        <v>1000</v>
      </c>
      <c r="G2346" s="19">
        <f t="shared" si="36"/>
        <v>13901996</v>
      </c>
      <c r="H2346" s="31" t="s">
        <v>795</v>
      </c>
      <c r="I2346" s="26" t="s">
        <v>531</v>
      </c>
      <c r="J2346" s="36" t="s">
        <v>1823</v>
      </c>
      <c r="K2346" s="26" t="s">
        <v>377</v>
      </c>
      <c r="M2346" s="31">
        <v>2336</v>
      </c>
    </row>
    <row r="2347" spans="1:13" s="31" customFormat="1" x14ac:dyDescent="0.3">
      <c r="A2347" s="34">
        <v>42552</v>
      </c>
      <c r="B2347" s="26" t="s">
        <v>1071</v>
      </c>
      <c r="C2347" s="26" t="s">
        <v>12</v>
      </c>
      <c r="D2347" s="26" t="s">
        <v>18</v>
      </c>
      <c r="E2347" s="41"/>
      <c r="F2347" s="41">
        <v>1000</v>
      </c>
      <c r="G2347" s="19">
        <f t="shared" si="36"/>
        <v>13900996</v>
      </c>
      <c r="H2347" s="31" t="s">
        <v>795</v>
      </c>
      <c r="I2347" s="26" t="s">
        <v>531</v>
      </c>
      <c r="J2347" s="36" t="s">
        <v>1823</v>
      </c>
      <c r="K2347" s="26" t="s">
        <v>377</v>
      </c>
      <c r="M2347" s="26">
        <v>2337</v>
      </c>
    </row>
    <row r="2348" spans="1:13" s="31" customFormat="1" x14ac:dyDescent="0.3">
      <c r="A2348" s="34">
        <v>42552</v>
      </c>
      <c r="B2348" s="26" t="s">
        <v>1825</v>
      </c>
      <c r="C2348" s="27" t="s">
        <v>1786</v>
      </c>
      <c r="D2348" s="26" t="s">
        <v>18</v>
      </c>
      <c r="E2348" s="41"/>
      <c r="F2348" s="41">
        <v>2500</v>
      </c>
      <c r="G2348" s="19">
        <f t="shared" si="36"/>
        <v>13898496</v>
      </c>
      <c r="H2348" s="31" t="s">
        <v>795</v>
      </c>
      <c r="I2348" s="26" t="s">
        <v>787</v>
      </c>
      <c r="J2348" s="36" t="s">
        <v>1823</v>
      </c>
      <c r="K2348" s="26" t="s">
        <v>377</v>
      </c>
      <c r="L2348" s="31" t="s">
        <v>1824</v>
      </c>
      <c r="M2348" s="26">
        <v>2338</v>
      </c>
    </row>
    <row r="2349" spans="1:13" s="31" customFormat="1" ht="13.9" x14ac:dyDescent="0.25">
      <c r="A2349" s="34">
        <v>42553</v>
      </c>
      <c r="B2349" s="26" t="s">
        <v>1531</v>
      </c>
      <c r="C2349" s="27" t="s">
        <v>34</v>
      </c>
      <c r="D2349" s="26" t="s">
        <v>20</v>
      </c>
      <c r="E2349" s="41"/>
      <c r="F2349" s="41">
        <v>32000</v>
      </c>
      <c r="G2349" s="19">
        <f t="shared" si="36"/>
        <v>13866496</v>
      </c>
      <c r="H2349" s="26" t="s">
        <v>14</v>
      </c>
      <c r="I2349" s="26">
        <v>30</v>
      </c>
      <c r="J2349" s="36" t="s">
        <v>1823</v>
      </c>
      <c r="K2349" s="26" t="s">
        <v>377</v>
      </c>
      <c r="L2349" s="31" t="s">
        <v>1824</v>
      </c>
      <c r="M2349" s="26">
        <v>2339</v>
      </c>
    </row>
    <row r="2350" spans="1:13" s="31" customFormat="1" ht="13.9" x14ac:dyDescent="0.25">
      <c r="A2350" s="34">
        <v>42553</v>
      </c>
      <c r="B2350" s="26" t="s">
        <v>1532</v>
      </c>
      <c r="C2350" s="27" t="s">
        <v>34</v>
      </c>
      <c r="D2350" s="26" t="s">
        <v>13</v>
      </c>
      <c r="E2350" s="41"/>
      <c r="F2350" s="41">
        <v>37000</v>
      </c>
      <c r="G2350" s="19">
        <f t="shared" si="36"/>
        <v>13829496</v>
      </c>
      <c r="H2350" s="26" t="s">
        <v>14</v>
      </c>
      <c r="I2350" s="26">
        <v>32</v>
      </c>
      <c r="J2350" s="36" t="s">
        <v>1823</v>
      </c>
      <c r="K2350" s="26" t="s">
        <v>377</v>
      </c>
      <c r="L2350" s="31" t="s">
        <v>1824</v>
      </c>
      <c r="M2350" s="26">
        <v>2340</v>
      </c>
    </row>
    <row r="2351" spans="1:13" s="31" customFormat="1" x14ac:dyDescent="0.3">
      <c r="A2351" s="34">
        <v>42553</v>
      </c>
      <c r="B2351" s="27" t="s">
        <v>1533</v>
      </c>
      <c r="C2351" s="26" t="s">
        <v>12</v>
      </c>
      <c r="D2351" s="26" t="s">
        <v>20</v>
      </c>
      <c r="E2351" s="41"/>
      <c r="F2351" s="41">
        <v>2000</v>
      </c>
      <c r="G2351" s="19">
        <f t="shared" si="36"/>
        <v>13827496</v>
      </c>
      <c r="H2351" s="26" t="s">
        <v>933</v>
      </c>
      <c r="I2351" s="36" t="s">
        <v>531</v>
      </c>
      <c r="J2351" s="36" t="s">
        <v>1823</v>
      </c>
      <c r="K2351" s="26" t="s">
        <v>377</v>
      </c>
      <c r="M2351" s="26">
        <v>2341</v>
      </c>
    </row>
    <row r="2352" spans="1:13" s="31" customFormat="1" x14ac:dyDescent="0.3">
      <c r="A2352" s="34">
        <v>42553</v>
      </c>
      <c r="B2352" s="27" t="s">
        <v>1435</v>
      </c>
      <c r="C2352" s="36" t="s">
        <v>1153</v>
      </c>
      <c r="D2352" s="26" t="s">
        <v>20</v>
      </c>
      <c r="E2352" s="41"/>
      <c r="F2352" s="41">
        <v>2000</v>
      </c>
      <c r="G2352" s="19">
        <f t="shared" si="36"/>
        <v>13825496</v>
      </c>
      <c r="H2352" s="26" t="s">
        <v>933</v>
      </c>
      <c r="I2352" s="36" t="s">
        <v>531</v>
      </c>
      <c r="J2352" s="36" t="s">
        <v>2187</v>
      </c>
      <c r="K2352" s="26" t="s">
        <v>377</v>
      </c>
      <c r="L2352" s="31" t="s">
        <v>1824</v>
      </c>
      <c r="M2352" s="26">
        <v>2342</v>
      </c>
    </row>
    <row r="2353" spans="1:13" s="31" customFormat="1" ht="13.9" x14ac:dyDescent="0.25">
      <c r="A2353" s="34">
        <v>42553</v>
      </c>
      <c r="B2353" s="26" t="s">
        <v>1534</v>
      </c>
      <c r="C2353" s="26" t="s">
        <v>12</v>
      </c>
      <c r="D2353" s="26" t="s">
        <v>20</v>
      </c>
      <c r="E2353" s="41"/>
      <c r="F2353" s="41">
        <v>12000</v>
      </c>
      <c r="G2353" s="19">
        <f t="shared" si="36"/>
        <v>13813496</v>
      </c>
      <c r="H2353" s="26" t="s">
        <v>933</v>
      </c>
      <c r="I2353" s="36" t="s">
        <v>229</v>
      </c>
      <c r="J2353" s="36" t="s">
        <v>1823</v>
      </c>
      <c r="K2353" s="26" t="s">
        <v>377</v>
      </c>
      <c r="M2353" s="31">
        <v>2343</v>
      </c>
    </row>
    <row r="2354" spans="1:13" s="31" customFormat="1" x14ac:dyDescent="0.3">
      <c r="A2354" s="34">
        <v>42555</v>
      </c>
      <c r="B2354" s="26" t="s">
        <v>1535</v>
      </c>
      <c r="C2354" s="27" t="s">
        <v>12</v>
      </c>
      <c r="D2354" s="26" t="s">
        <v>13</v>
      </c>
      <c r="E2354" s="41"/>
      <c r="F2354" s="41">
        <v>2000</v>
      </c>
      <c r="G2354" s="19">
        <f t="shared" si="36"/>
        <v>13811496</v>
      </c>
      <c r="H2354" s="26" t="s">
        <v>14</v>
      </c>
      <c r="I2354" s="26" t="s">
        <v>531</v>
      </c>
      <c r="J2354" s="36" t="s">
        <v>1823</v>
      </c>
      <c r="K2354" s="26" t="s">
        <v>377</v>
      </c>
      <c r="M2354" s="31">
        <v>2344</v>
      </c>
    </row>
    <row r="2355" spans="1:13" s="31" customFormat="1" ht="13.9" x14ac:dyDescent="0.25">
      <c r="A2355" s="34">
        <v>42555</v>
      </c>
      <c r="B2355" s="26" t="s">
        <v>1536</v>
      </c>
      <c r="C2355" s="27" t="s">
        <v>1509</v>
      </c>
      <c r="D2355" s="26" t="s">
        <v>18</v>
      </c>
      <c r="E2355" s="41"/>
      <c r="F2355" s="41">
        <v>40000</v>
      </c>
      <c r="G2355" s="19">
        <f t="shared" si="36"/>
        <v>13771496</v>
      </c>
      <c r="H2355" s="26" t="s">
        <v>1418</v>
      </c>
      <c r="I2355" s="26" t="s">
        <v>1537</v>
      </c>
      <c r="J2355" s="36" t="s">
        <v>1823</v>
      </c>
      <c r="K2355" s="26" t="s">
        <v>377</v>
      </c>
      <c r="L2355" s="31" t="s">
        <v>1824</v>
      </c>
      <c r="M2355" s="26">
        <v>2345</v>
      </c>
    </row>
    <row r="2356" spans="1:13" s="31" customFormat="1" x14ac:dyDescent="0.3">
      <c r="A2356" s="34">
        <v>42555</v>
      </c>
      <c r="B2356" s="26" t="s">
        <v>1538</v>
      </c>
      <c r="C2356" s="26" t="s">
        <v>12</v>
      </c>
      <c r="D2356" s="26" t="s">
        <v>18</v>
      </c>
      <c r="E2356" s="41"/>
      <c r="F2356" s="41">
        <v>1000</v>
      </c>
      <c r="G2356" s="19">
        <f t="shared" si="36"/>
        <v>13770496</v>
      </c>
      <c r="H2356" s="26" t="s">
        <v>1418</v>
      </c>
      <c r="I2356" s="26" t="s">
        <v>1527</v>
      </c>
      <c r="J2356" s="36" t="s">
        <v>1823</v>
      </c>
      <c r="K2356" s="26" t="s">
        <v>377</v>
      </c>
      <c r="M2356" s="26">
        <v>2346</v>
      </c>
    </row>
    <row r="2357" spans="1:13" s="30" customFormat="1" x14ac:dyDescent="0.3">
      <c r="A2357" s="34">
        <v>42555</v>
      </c>
      <c r="B2357" s="26" t="s">
        <v>1539</v>
      </c>
      <c r="C2357" s="26" t="s">
        <v>12</v>
      </c>
      <c r="D2357" s="26" t="s">
        <v>18</v>
      </c>
      <c r="E2357" s="41"/>
      <c r="F2357" s="41">
        <v>1000</v>
      </c>
      <c r="G2357" s="19">
        <f t="shared" si="36"/>
        <v>13769496</v>
      </c>
      <c r="H2357" s="26" t="s">
        <v>1418</v>
      </c>
      <c r="I2357" s="26" t="s">
        <v>1527</v>
      </c>
      <c r="J2357" s="36" t="s">
        <v>1823</v>
      </c>
      <c r="K2357" s="26" t="s">
        <v>377</v>
      </c>
      <c r="L2357" s="31"/>
      <c r="M2357" s="26">
        <v>2347</v>
      </c>
    </row>
    <row r="2358" spans="1:13" s="30" customFormat="1" ht="13.9" x14ac:dyDescent="0.25">
      <c r="A2358" s="34">
        <v>42555</v>
      </c>
      <c r="B2358" s="26" t="s">
        <v>1000</v>
      </c>
      <c r="C2358" s="26" t="s">
        <v>12</v>
      </c>
      <c r="D2358" s="26" t="s">
        <v>18</v>
      </c>
      <c r="E2358" s="41"/>
      <c r="F2358" s="41">
        <v>300</v>
      </c>
      <c r="G2358" s="19">
        <f t="shared" si="36"/>
        <v>13769196</v>
      </c>
      <c r="H2358" s="26" t="s">
        <v>1418</v>
      </c>
      <c r="I2358" s="26" t="s">
        <v>1527</v>
      </c>
      <c r="J2358" s="36" t="s">
        <v>1823</v>
      </c>
      <c r="K2358" s="26" t="s">
        <v>377</v>
      </c>
      <c r="M2358" s="26">
        <v>2348</v>
      </c>
    </row>
    <row r="2359" spans="1:13" s="30" customFormat="1" x14ac:dyDescent="0.3">
      <c r="A2359" s="34">
        <v>42555</v>
      </c>
      <c r="B2359" s="26" t="s">
        <v>1540</v>
      </c>
      <c r="C2359" s="26" t="s">
        <v>12</v>
      </c>
      <c r="D2359" s="26" t="s">
        <v>18</v>
      </c>
      <c r="E2359" s="41"/>
      <c r="F2359" s="41">
        <v>1000</v>
      </c>
      <c r="G2359" s="19">
        <f t="shared" si="36"/>
        <v>13768196</v>
      </c>
      <c r="H2359" s="26" t="s">
        <v>1418</v>
      </c>
      <c r="I2359" s="26" t="s">
        <v>1527</v>
      </c>
      <c r="J2359" s="36" t="s">
        <v>1823</v>
      </c>
      <c r="K2359" s="26" t="s">
        <v>377</v>
      </c>
      <c r="M2359" s="26">
        <v>2349</v>
      </c>
    </row>
    <row r="2360" spans="1:13" s="30" customFormat="1" x14ac:dyDescent="0.3">
      <c r="A2360" s="34">
        <v>42555</v>
      </c>
      <c r="B2360" s="26" t="s">
        <v>1541</v>
      </c>
      <c r="C2360" s="26" t="s">
        <v>12</v>
      </c>
      <c r="D2360" s="26" t="s">
        <v>18</v>
      </c>
      <c r="E2360" s="41"/>
      <c r="F2360" s="41">
        <v>1000</v>
      </c>
      <c r="G2360" s="19">
        <f t="shared" si="36"/>
        <v>13767196</v>
      </c>
      <c r="H2360" s="26" t="s">
        <v>1418</v>
      </c>
      <c r="I2360" s="26" t="s">
        <v>1527</v>
      </c>
      <c r="J2360" s="36" t="s">
        <v>1823</v>
      </c>
      <c r="K2360" s="26" t="s">
        <v>377</v>
      </c>
      <c r="M2360" s="26">
        <v>2350</v>
      </c>
    </row>
    <row r="2361" spans="1:13" s="31" customFormat="1" ht="13.9" x14ac:dyDescent="0.25">
      <c r="A2361" s="34">
        <v>42555</v>
      </c>
      <c r="B2361" s="26" t="s">
        <v>329</v>
      </c>
      <c r="C2361" s="27" t="s">
        <v>17</v>
      </c>
      <c r="D2361" s="26" t="s">
        <v>18</v>
      </c>
      <c r="E2361" s="41"/>
      <c r="F2361" s="41">
        <v>5000</v>
      </c>
      <c r="G2361" s="19">
        <f t="shared" si="36"/>
        <v>13762196</v>
      </c>
      <c r="H2361" s="26" t="s">
        <v>1418</v>
      </c>
      <c r="I2361" s="26" t="s">
        <v>1542</v>
      </c>
      <c r="J2361" s="36" t="s">
        <v>2187</v>
      </c>
      <c r="K2361" s="26" t="s">
        <v>377</v>
      </c>
      <c r="L2361" s="30" t="s">
        <v>1824</v>
      </c>
      <c r="M2361" s="31">
        <v>2351</v>
      </c>
    </row>
    <row r="2362" spans="1:13" s="31" customFormat="1" x14ac:dyDescent="0.3">
      <c r="A2362" s="34">
        <v>42555</v>
      </c>
      <c r="B2362" s="27" t="s">
        <v>1543</v>
      </c>
      <c r="C2362" s="26" t="s">
        <v>12</v>
      </c>
      <c r="D2362" s="26" t="s">
        <v>20</v>
      </c>
      <c r="E2362" s="41"/>
      <c r="F2362" s="41">
        <v>1000</v>
      </c>
      <c r="G2362" s="19">
        <f t="shared" si="36"/>
        <v>13761196</v>
      </c>
      <c r="H2362" s="26" t="s">
        <v>933</v>
      </c>
      <c r="I2362" s="36" t="s">
        <v>531</v>
      </c>
      <c r="J2362" s="36" t="s">
        <v>1823</v>
      </c>
      <c r="K2362" s="26" t="s">
        <v>377</v>
      </c>
      <c r="M2362" s="31">
        <v>2352</v>
      </c>
    </row>
    <row r="2363" spans="1:13" s="31" customFormat="1" x14ac:dyDescent="0.3">
      <c r="A2363" s="34">
        <v>42555</v>
      </c>
      <c r="B2363" s="27" t="s">
        <v>1544</v>
      </c>
      <c r="C2363" s="26" t="s">
        <v>12</v>
      </c>
      <c r="D2363" s="26" t="s">
        <v>20</v>
      </c>
      <c r="E2363" s="41"/>
      <c r="F2363" s="41">
        <v>1500</v>
      </c>
      <c r="G2363" s="19">
        <f t="shared" si="36"/>
        <v>13759696</v>
      </c>
      <c r="H2363" s="26" t="s">
        <v>933</v>
      </c>
      <c r="I2363" s="36" t="s">
        <v>531</v>
      </c>
      <c r="J2363" s="36" t="s">
        <v>1823</v>
      </c>
      <c r="K2363" s="26" t="s">
        <v>377</v>
      </c>
      <c r="M2363" s="26">
        <v>2353</v>
      </c>
    </row>
    <row r="2364" spans="1:13" s="31" customFormat="1" x14ac:dyDescent="0.3">
      <c r="A2364" s="34">
        <v>42555</v>
      </c>
      <c r="B2364" s="27" t="s">
        <v>1545</v>
      </c>
      <c r="C2364" s="26" t="s">
        <v>12</v>
      </c>
      <c r="D2364" s="26" t="s">
        <v>20</v>
      </c>
      <c r="E2364" s="41"/>
      <c r="F2364" s="41">
        <v>500</v>
      </c>
      <c r="G2364" s="19">
        <f t="shared" si="36"/>
        <v>13759196</v>
      </c>
      <c r="H2364" s="26" t="s">
        <v>933</v>
      </c>
      <c r="I2364" s="36" t="s">
        <v>531</v>
      </c>
      <c r="J2364" s="36" t="s">
        <v>1823</v>
      </c>
      <c r="K2364" s="26" t="s">
        <v>377</v>
      </c>
      <c r="M2364" s="26">
        <v>2354</v>
      </c>
    </row>
    <row r="2365" spans="1:13" s="31" customFormat="1" x14ac:dyDescent="0.3">
      <c r="A2365" s="34">
        <v>42555</v>
      </c>
      <c r="B2365" s="27" t="s">
        <v>1546</v>
      </c>
      <c r="C2365" s="36" t="s">
        <v>1153</v>
      </c>
      <c r="D2365" s="26" t="s">
        <v>20</v>
      </c>
      <c r="E2365" s="41"/>
      <c r="F2365" s="41">
        <v>7000</v>
      </c>
      <c r="G2365" s="19">
        <f t="shared" si="36"/>
        <v>13752196</v>
      </c>
      <c r="H2365" s="26" t="s">
        <v>933</v>
      </c>
      <c r="I2365" s="36" t="s">
        <v>531</v>
      </c>
      <c r="J2365" s="36" t="s">
        <v>2187</v>
      </c>
      <c r="K2365" s="26" t="s">
        <v>377</v>
      </c>
      <c r="L2365" s="31" t="s">
        <v>1824</v>
      </c>
      <c r="M2365" s="26">
        <v>2355</v>
      </c>
    </row>
    <row r="2366" spans="1:13" s="31" customFormat="1" x14ac:dyDescent="0.3">
      <c r="A2366" s="34">
        <v>42555</v>
      </c>
      <c r="B2366" s="26" t="s">
        <v>1547</v>
      </c>
      <c r="C2366" s="27" t="s">
        <v>17</v>
      </c>
      <c r="D2366" s="26" t="s">
        <v>20</v>
      </c>
      <c r="E2366" s="41"/>
      <c r="F2366" s="41">
        <v>15000</v>
      </c>
      <c r="G2366" s="19">
        <f t="shared" si="36"/>
        <v>13737196</v>
      </c>
      <c r="H2366" s="26" t="s">
        <v>933</v>
      </c>
      <c r="I2366" s="36" t="s">
        <v>229</v>
      </c>
      <c r="J2366" s="36" t="s">
        <v>1823</v>
      </c>
      <c r="K2366" s="26" t="s">
        <v>377</v>
      </c>
      <c r="L2366" s="31" t="s">
        <v>1824</v>
      </c>
      <c r="M2366" s="26">
        <v>2356</v>
      </c>
    </row>
    <row r="2367" spans="1:13" s="31" customFormat="1" x14ac:dyDescent="0.3">
      <c r="A2367" s="34">
        <v>42555</v>
      </c>
      <c r="B2367" s="32" t="s">
        <v>1548</v>
      </c>
      <c r="C2367" s="27" t="s">
        <v>17</v>
      </c>
      <c r="D2367" s="26" t="s">
        <v>20</v>
      </c>
      <c r="E2367" s="41"/>
      <c r="F2367" s="41">
        <v>5000</v>
      </c>
      <c r="G2367" s="19">
        <f t="shared" si="36"/>
        <v>13732196</v>
      </c>
      <c r="H2367" s="26" t="s">
        <v>933</v>
      </c>
      <c r="I2367" s="36" t="s">
        <v>531</v>
      </c>
      <c r="J2367" s="36" t="s">
        <v>2187</v>
      </c>
      <c r="K2367" s="26" t="s">
        <v>377</v>
      </c>
      <c r="L2367" s="31" t="s">
        <v>1824</v>
      </c>
      <c r="M2367" s="26">
        <v>2357</v>
      </c>
    </row>
    <row r="2368" spans="1:13" s="31" customFormat="1" x14ac:dyDescent="0.3">
      <c r="A2368" s="34">
        <v>42555</v>
      </c>
      <c r="B2368" s="26" t="s">
        <v>1549</v>
      </c>
      <c r="C2368" s="26" t="s">
        <v>12</v>
      </c>
      <c r="D2368" s="26" t="s">
        <v>18</v>
      </c>
      <c r="E2368" s="41"/>
      <c r="F2368" s="41">
        <v>3000</v>
      </c>
      <c r="G2368" s="19">
        <f t="shared" si="36"/>
        <v>13729196</v>
      </c>
      <c r="H2368" s="26" t="s">
        <v>903</v>
      </c>
      <c r="I2368" s="26" t="s">
        <v>531</v>
      </c>
      <c r="J2368" s="36" t="s">
        <v>1823</v>
      </c>
      <c r="K2368" s="26" t="s">
        <v>377</v>
      </c>
      <c r="M2368" s="26">
        <v>2358</v>
      </c>
    </row>
    <row r="2369" spans="1:13" s="31" customFormat="1" x14ac:dyDescent="0.3">
      <c r="A2369" s="34">
        <v>42555</v>
      </c>
      <c r="B2369" s="26" t="s">
        <v>1550</v>
      </c>
      <c r="C2369" s="26" t="s">
        <v>12</v>
      </c>
      <c r="D2369" s="26" t="s">
        <v>18</v>
      </c>
      <c r="E2369" s="41"/>
      <c r="F2369" s="41">
        <v>2000</v>
      </c>
      <c r="G2369" s="19">
        <f t="shared" si="36"/>
        <v>13727196</v>
      </c>
      <c r="H2369" s="26" t="s">
        <v>903</v>
      </c>
      <c r="I2369" s="26" t="s">
        <v>531</v>
      </c>
      <c r="J2369" s="36" t="s">
        <v>1823</v>
      </c>
      <c r="K2369" s="26" t="s">
        <v>377</v>
      </c>
      <c r="M2369" s="31">
        <v>2359</v>
      </c>
    </row>
    <row r="2370" spans="1:13" s="31" customFormat="1" x14ac:dyDescent="0.3">
      <c r="A2370" s="34">
        <v>42555</v>
      </c>
      <c r="B2370" s="26" t="s">
        <v>1034</v>
      </c>
      <c r="C2370" s="26" t="s">
        <v>12</v>
      </c>
      <c r="D2370" s="26" t="s">
        <v>18</v>
      </c>
      <c r="E2370" s="41"/>
      <c r="F2370" s="41">
        <v>300</v>
      </c>
      <c r="G2370" s="19">
        <f t="shared" si="36"/>
        <v>13726896</v>
      </c>
      <c r="H2370" s="26" t="s">
        <v>903</v>
      </c>
      <c r="I2370" s="26" t="s">
        <v>531</v>
      </c>
      <c r="J2370" s="36" t="s">
        <v>1823</v>
      </c>
      <c r="K2370" s="26" t="s">
        <v>377</v>
      </c>
      <c r="M2370" s="31">
        <v>2360</v>
      </c>
    </row>
    <row r="2371" spans="1:13" s="31" customFormat="1" x14ac:dyDescent="0.3">
      <c r="A2371" s="34">
        <v>42555</v>
      </c>
      <c r="B2371" s="26" t="s">
        <v>1504</v>
      </c>
      <c r="C2371" s="26" t="s">
        <v>12</v>
      </c>
      <c r="D2371" s="26" t="s">
        <v>20</v>
      </c>
      <c r="E2371" s="41"/>
      <c r="F2371" s="41">
        <v>1500</v>
      </c>
      <c r="G2371" s="19">
        <f t="shared" si="36"/>
        <v>13725396</v>
      </c>
      <c r="H2371" s="17" t="s">
        <v>3054</v>
      </c>
      <c r="I2371" s="26" t="s">
        <v>531</v>
      </c>
      <c r="J2371" s="36" t="s">
        <v>1823</v>
      </c>
      <c r="K2371" s="26" t="s">
        <v>377</v>
      </c>
      <c r="M2371" s="26">
        <v>2361</v>
      </c>
    </row>
    <row r="2372" spans="1:13" s="31" customFormat="1" x14ac:dyDescent="0.3">
      <c r="A2372" s="34">
        <v>42555</v>
      </c>
      <c r="B2372" s="26" t="s">
        <v>1551</v>
      </c>
      <c r="C2372" s="26" t="s">
        <v>12</v>
      </c>
      <c r="D2372" s="26" t="s">
        <v>20</v>
      </c>
      <c r="E2372" s="41"/>
      <c r="F2372" s="41">
        <v>1500</v>
      </c>
      <c r="G2372" s="19">
        <f t="shared" si="36"/>
        <v>13723896</v>
      </c>
      <c r="H2372" s="17" t="s">
        <v>3054</v>
      </c>
      <c r="I2372" s="26" t="s">
        <v>531</v>
      </c>
      <c r="J2372" s="36" t="s">
        <v>1823</v>
      </c>
      <c r="K2372" s="26" t="s">
        <v>377</v>
      </c>
      <c r="M2372" s="26">
        <v>2362</v>
      </c>
    </row>
    <row r="2373" spans="1:13" s="31" customFormat="1" x14ac:dyDescent="0.3">
      <c r="A2373" s="34">
        <v>42555</v>
      </c>
      <c r="B2373" s="26" t="s">
        <v>1552</v>
      </c>
      <c r="C2373" s="26" t="s">
        <v>12</v>
      </c>
      <c r="D2373" s="26" t="s">
        <v>20</v>
      </c>
      <c r="E2373" s="41"/>
      <c r="F2373" s="41">
        <v>1500</v>
      </c>
      <c r="G2373" s="19">
        <f t="shared" si="36"/>
        <v>13722396</v>
      </c>
      <c r="H2373" s="17" t="s">
        <v>3054</v>
      </c>
      <c r="I2373" s="26" t="s">
        <v>531</v>
      </c>
      <c r="J2373" s="36" t="s">
        <v>1823</v>
      </c>
      <c r="K2373" s="26" t="s">
        <v>377</v>
      </c>
      <c r="M2373" s="26">
        <v>2363</v>
      </c>
    </row>
    <row r="2374" spans="1:13" s="31" customFormat="1" x14ac:dyDescent="0.3">
      <c r="A2374" s="34">
        <v>42555</v>
      </c>
      <c r="B2374" s="26" t="s">
        <v>1553</v>
      </c>
      <c r="C2374" s="26" t="s">
        <v>12</v>
      </c>
      <c r="D2374" s="26" t="s">
        <v>20</v>
      </c>
      <c r="E2374" s="41"/>
      <c r="F2374" s="41">
        <v>1000</v>
      </c>
      <c r="G2374" s="19">
        <f t="shared" si="36"/>
        <v>13721396</v>
      </c>
      <c r="H2374" s="17" t="s">
        <v>3054</v>
      </c>
      <c r="I2374" s="26" t="s">
        <v>531</v>
      </c>
      <c r="J2374" s="36" t="s">
        <v>1823</v>
      </c>
      <c r="K2374" s="26" t="s">
        <v>377</v>
      </c>
      <c r="M2374" s="26">
        <v>2364</v>
      </c>
    </row>
    <row r="2375" spans="1:13" s="31" customFormat="1" x14ac:dyDescent="0.3">
      <c r="A2375" s="34">
        <v>42555</v>
      </c>
      <c r="B2375" s="26" t="s">
        <v>1147</v>
      </c>
      <c r="C2375" s="26" t="s">
        <v>12</v>
      </c>
      <c r="D2375" s="26" t="s">
        <v>20</v>
      </c>
      <c r="E2375" s="41"/>
      <c r="F2375" s="41">
        <v>1000</v>
      </c>
      <c r="G2375" s="19">
        <f t="shared" si="36"/>
        <v>13720396</v>
      </c>
      <c r="H2375" s="17" t="s">
        <v>3054</v>
      </c>
      <c r="I2375" s="26" t="s">
        <v>531</v>
      </c>
      <c r="J2375" s="36" t="s">
        <v>1823</v>
      </c>
      <c r="K2375" s="26" t="s">
        <v>377</v>
      </c>
      <c r="M2375" s="26">
        <v>2365</v>
      </c>
    </row>
    <row r="2376" spans="1:13" s="31" customFormat="1" x14ac:dyDescent="0.3">
      <c r="A2376" s="34">
        <v>42555</v>
      </c>
      <c r="B2376" s="26" t="s">
        <v>329</v>
      </c>
      <c r="C2376" s="31" t="s">
        <v>35</v>
      </c>
      <c r="D2376" s="26" t="s">
        <v>20</v>
      </c>
      <c r="E2376" s="41"/>
      <c r="F2376" s="41">
        <v>1500</v>
      </c>
      <c r="G2376" s="19">
        <f t="shared" si="36"/>
        <v>13718896</v>
      </c>
      <c r="H2376" s="17" t="s">
        <v>3054</v>
      </c>
      <c r="I2376" s="26" t="s">
        <v>531</v>
      </c>
      <c r="J2376" s="36" t="s">
        <v>1823</v>
      </c>
      <c r="K2376" s="26" t="s">
        <v>377</v>
      </c>
      <c r="L2376" s="31" t="s">
        <v>1824</v>
      </c>
      <c r="M2376" s="26">
        <v>2366</v>
      </c>
    </row>
    <row r="2377" spans="1:13" s="31" customFormat="1" x14ac:dyDescent="0.3">
      <c r="A2377" s="34">
        <v>42555</v>
      </c>
      <c r="B2377" s="26" t="s">
        <v>838</v>
      </c>
      <c r="C2377" s="26" t="s">
        <v>12</v>
      </c>
      <c r="D2377" s="26" t="s">
        <v>18</v>
      </c>
      <c r="E2377" s="41"/>
      <c r="F2377" s="41">
        <v>1000</v>
      </c>
      <c r="G2377" s="19">
        <f t="shared" si="36"/>
        <v>13717896</v>
      </c>
      <c r="H2377" s="31" t="s">
        <v>795</v>
      </c>
      <c r="I2377" s="26" t="s">
        <v>531</v>
      </c>
      <c r="J2377" s="36" t="s">
        <v>1823</v>
      </c>
      <c r="K2377" s="26" t="s">
        <v>377</v>
      </c>
      <c r="M2377" s="31">
        <v>2367</v>
      </c>
    </row>
    <row r="2378" spans="1:13" s="31" customFormat="1" x14ac:dyDescent="0.3">
      <c r="A2378" s="34">
        <v>42555</v>
      </c>
      <c r="B2378" s="26" t="s">
        <v>841</v>
      </c>
      <c r="C2378" s="26" t="s">
        <v>12</v>
      </c>
      <c r="D2378" s="26" t="s">
        <v>18</v>
      </c>
      <c r="E2378" s="41"/>
      <c r="F2378" s="41">
        <v>1000</v>
      </c>
      <c r="G2378" s="19">
        <f t="shared" si="36"/>
        <v>13716896</v>
      </c>
      <c r="H2378" s="31" t="s">
        <v>795</v>
      </c>
      <c r="I2378" s="26" t="s">
        <v>531</v>
      </c>
      <c r="J2378" s="36" t="s">
        <v>1823</v>
      </c>
      <c r="K2378" s="26" t="s">
        <v>377</v>
      </c>
      <c r="M2378" s="31">
        <v>2368</v>
      </c>
    </row>
    <row r="2379" spans="1:13" s="31" customFormat="1" x14ac:dyDescent="0.3">
      <c r="A2379" s="34">
        <v>42555</v>
      </c>
      <c r="B2379" s="26" t="s">
        <v>1554</v>
      </c>
      <c r="C2379" s="26" t="s">
        <v>9</v>
      </c>
      <c r="D2379" s="28" t="s">
        <v>10</v>
      </c>
      <c r="E2379" s="43"/>
      <c r="F2379" s="41">
        <v>10701</v>
      </c>
      <c r="G2379" s="19">
        <f t="shared" si="36"/>
        <v>13706195</v>
      </c>
      <c r="H2379" s="26" t="s">
        <v>11</v>
      </c>
      <c r="I2379" s="26" t="s">
        <v>531</v>
      </c>
      <c r="J2379" s="26" t="s">
        <v>1099</v>
      </c>
      <c r="K2379" s="26" t="s">
        <v>377</v>
      </c>
      <c r="L2379" s="31" t="s">
        <v>1824</v>
      </c>
      <c r="M2379" s="26">
        <v>2369</v>
      </c>
    </row>
    <row r="2380" spans="1:13" s="31" customFormat="1" x14ac:dyDescent="0.3">
      <c r="A2380" s="34">
        <v>42556</v>
      </c>
      <c r="B2380" s="26" t="s">
        <v>1555</v>
      </c>
      <c r="C2380" s="27" t="s">
        <v>12</v>
      </c>
      <c r="D2380" s="26" t="s">
        <v>13</v>
      </c>
      <c r="E2380" s="41"/>
      <c r="F2380" s="41">
        <v>2000</v>
      </c>
      <c r="G2380" s="19">
        <f t="shared" si="36"/>
        <v>13704195</v>
      </c>
      <c r="H2380" s="26" t="s">
        <v>14</v>
      </c>
      <c r="I2380" s="26" t="s">
        <v>531</v>
      </c>
      <c r="J2380" s="36" t="s">
        <v>1823</v>
      </c>
      <c r="K2380" s="26" t="s">
        <v>377</v>
      </c>
      <c r="M2380" s="26">
        <v>2370</v>
      </c>
    </row>
    <row r="2381" spans="1:13" s="31" customFormat="1" x14ac:dyDescent="0.3">
      <c r="A2381" s="34">
        <v>42556</v>
      </c>
      <c r="B2381" s="26" t="s">
        <v>1556</v>
      </c>
      <c r="C2381" s="27" t="s">
        <v>34</v>
      </c>
      <c r="D2381" s="28" t="s">
        <v>821</v>
      </c>
      <c r="E2381" s="41"/>
      <c r="F2381" s="41">
        <v>35000</v>
      </c>
      <c r="G2381" s="19">
        <f t="shared" ref="G2381:G2444" si="37">+G2380+E2381-F2381</f>
        <v>13669195</v>
      </c>
      <c r="H2381" s="26" t="s">
        <v>14</v>
      </c>
      <c r="I2381" s="26" t="s">
        <v>531</v>
      </c>
      <c r="J2381" s="36" t="s">
        <v>1823</v>
      </c>
      <c r="K2381" s="26" t="s">
        <v>377</v>
      </c>
      <c r="L2381" s="31" t="s">
        <v>1824</v>
      </c>
      <c r="M2381" s="26">
        <v>2371</v>
      </c>
    </row>
    <row r="2382" spans="1:13" s="31" customFormat="1" x14ac:dyDescent="0.3">
      <c r="A2382" s="34">
        <v>42556</v>
      </c>
      <c r="B2382" s="26" t="s">
        <v>1557</v>
      </c>
      <c r="C2382" s="27" t="s">
        <v>34</v>
      </c>
      <c r="D2382" s="28" t="s">
        <v>821</v>
      </c>
      <c r="E2382" s="41"/>
      <c r="F2382" s="41">
        <v>35000</v>
      </c>
      <c r="G2382" s="19">
        <f t="shared" si="37"/>
        <v>13634195</v>
      </c>
      <c r="H2382" s="26" t="s">
        <v>14</v>
      </c>
      <c r="I2382" s="26" t="s">
        <v>531</v>
      </c>
      <c r="J2382" s="36" t="s">
        <v>1823</v>
      </c>
      <c r="K2382" s="26" t="s">
        <v>377</v>
      </c>
      <c r="L2382" s="31" t="s">
        <v>1824</v>
      </c>
      <c r="M2382" s="26">
        <v>2372</v>
      </c>
    </row>
    <row r="2383" spans="1:13" s="31" customFormat="1" ht="13.9" x14ac:dyDescent="0.25">
      <c r="A2383" s="34">
        <v>42556</v>
      </c>
      <c r="B2383" s="26" t="s">
        <v>1558</v>
      </c>
      <c r="C2383" s="27" t="s">
        <v>34</v>
      </c>
      <c r="D2383" s="28" t="s">
        <v>821</v>
      </c>
      <c r="E2383" s="41"/>
      <c r="F2383" s="41">
        <v>35000</v>
      </c>
      <c r="G2383" s="19">
        <f t="shared" si="37"/>
        <v>13599195</v>
      </c>
      <c r="H2383" s="26" t="s">
        <v>14</v>
      </c>
      <c r="I2383" s="26" t="s">
        <v>787</v>
      </c>
      <c r="J2383" s="36" t="s">
        <v>1823</v>
      </c>
      <c r="K2383" s="26" t="s">
        <v>377</v>
      </c>
      <c r="L2383" s="31" t="s">
        <v>1824</v>
      </c>
      <c r="M2383" s="26">
        <v>2373</v>
      </c>
    </row>
    <row r="2384" spans="1:13" s="31" customFormat="1" x14ac:dyDescent="0.3">
      <c r="A2384" s="34">
        <v>42556</v>
      </c>
      <c r="B2384" s="26" t="s">
        <v>1559</v>
      </c>
      <c r="C2384" s="27" t="s">
        <v>36</v>
      </c>
      <c r="D2384" s="28" t="s">
        <v>10</v>
      </c>
      <c r="E2384" s="41"/>
      <c r="F2384" s="41">
        <v>36000</v>
      </c>
      <c r="G2384" s="19">
        <f t="shared" si="37"/>
        <v>13563195</v>
      </c>
      <c r="H2384" s="26" t="s">
        <v>14</v>
      </c>
      <c r="I2384" s="26" t="s">
        <v>531</v>
      </c>
      <c r="J2384" s="36" t="s">
        <v>1823</v>
      </c>
      <c r="K2384" s="26" t="s">
        <v>377</v>
      </c>
      <c r="L2384" s="31" t="s">
        <v>1824</v>
      </c>
      <c r="M2384" s="26">
        <v>2374</v>
      </c>
    </row>
    <row r="2385" spans="1:13" s="31" customFormat="1" x14ac:dyDescent="0.3">
      <c r="A2385" s="34">
        <v>42556</v>
      </c>
      <c r="B2385" s="26" t="s">
        <v>1560</v>
      </c>
      <c r="C2385" s="27" t="s">
        <v>34</v>
      </c>
      <c r="D2385" s="26" t="s">
        <v>18</v>
      </c>
      <c r="E2385" s="41"/>
      <c r="F2385" s="41">
        <v>23000</v>
      </c>
      <c r="G2385" s="19">
        <f t="shared" si="37"/>
        <v>13540195</v>
      </c>
      <c r="H2385" s="26" t="s">
        <v>14</v>
      </c>
      <c r="I2385" s="26" t="s">
        <v>531</v>
      </c>
      <c r="J2385" s="36" t="s">
        <v>1823</v>
      </c>
      <c r="K2385" s="26" t="s">
        <v>377</v>
      </c>
      <c r="L2385" s="31" t="s">
        <v>1824</v>
      </c>
      <c r="M2385" s="31">
        <v>2375</v>
      </c>
    </row>
    <row r="2386" spans="1:13" s="31" customFormat="1" x14ac:dyDescent="0.3">
      <c r="A2386" s="34">
        <v>42556</v>
      </c>
      <c r="B2386" s="26" t="s">
        <v>1561</v>
      </c>
      <c r="C2386" s="27" t="s">
        <v>16</v>
      </c>
      <c r="D2386" s="28" t="s">
        <v>10</v>
      </c>
      <c r="E2386" s="41"/>
      <c r="F2386" s="41">
        <v>2310</v>
      </c>
      <c r="G2386" s="19">
        <f t="shared" si="37"/>
        <v>13537885</v>
      </c>
      <c r="H2386" s="26" t="s">
        <v>14</v>
      </c>
      <c r="I2386" s="26" t="s">
        <v>531</v>
      </c>
      <c r="J2386" s="36" t="s">
        <v>1823</v>
      </c>
      <c r="K2386" s="26" t="s">
        <v>377</v>
      </c>
      <c r="L2386" s="31" t="s">
        <v>1824</v>
      </c>
      <c r="M2386" s="31">
        <v>2376</v>
      </c>
    </row>
    <row r="2387" spans="1:13" s="31" customFormat="1" x14ac:dyDescent="0.3">
      <c r="A2387" s="34">
        <v>42556</v>
      </c>
      <c r="B2387" s="26" t="s">
        <v>1562</v>
      </c>
      <c r="C2387" s="31" t="s">
        <v>24</v>
      </c>
      <c r="D2387" s="31" t="s">
        <v>10</v>
      </c>
      <c r="E2387" s="41"/>
      <c r="F2387" s="41">
        <v>10000</v>
      </c>
      <c r="G2387" s="19">
        <f t="shared" si="37"/>
        <v>13527885</v>
      </c>
      <c r="H2387" s="26" t="s">
        <v>14</v>
      </c>
      <c r="I2387" s="26" t="s">
        <v>531</v>
      </c>
      <c r="J2387" s="36" t="s">
        <v>1823</v>
      </c>
      <c r="K2387" s="26" t="s">
        <v>377</v>
      </c>
      <c r="L2387" s="31" t="s">
        <v>1824</v>
      </c>
      <c r="M2387" s="26">
        <v>2377</v>
      </c>
    </row>
    <row r="2388" spans="1:13" s="31" customFormat="1" x14ac:dyDescent="0.3">
      <c r="A2388" s="34">
        <v>42556</v>
      </c>
      <c r="B2388" s="37" t="s">
        <v>1563</v>
      </c>
      <c r="C2388" s="27" t="s">
        <v>17</v>
      </c>
      <c r="D2388" s="37" t="s">
        <v>1254</v>
      </c>
      <c r="E2388" s="38"/>
      <c r="F2388" s="38">
        <v>4500</v>
      </c>
      <c r="G2388" s="19">
        <f t="shared" si="37"/>
        <v>13523385</v>
      </c>
      <c r="H2388" s="39" t="s">
        <v>267</v>
      </c>
      <c r="I2388" s="26" t="s">
        <v>531</v>
      </c>
      <c r="J2388" s="36" t="s">
        <v>2187</v>
      </c>
      <c r="K2388" s="26" t="s">
        <v>377</v>
      </c>
      <c r="L2388" s="31" t="s">
        <v>1824</v>
      </c>
      <c r="M2388" s="26">
        <v>2378</v>
      </c>
    </row>
    <row r="2389" spans="1:13" s="31" customFormat="1" ht="13.9" x14ac:dyDescent="0.25">
      <c r="A2389" s="34">
        <v>42556</v>
      </c>
      <c r="B2389" s="26" t="s">
        <v>1564</v>
      </c>
      <c r="C2389" s="26" t="s">
        <v>12</v>
      </c>
      <c r="D2389" s="26" t="s">
        <v>18</v>
      </c>
      <c r="E2389" s="41"/>
      <c r="F2389" s="41">
        <v>1500</v>
      </c>
      <c r="G2389" s="19">
        <f t="shared" si="37"/>
        <v>13521885</v>
      </c>
      <c r="H2389" s="26" t="s">
        <v>1418</v>
      </c>
      <c r="I2389" s="26" t="s">
        <v>787</v>
      </c>
      <c r="J2389" s="36" t="s">
        <v>1823</v>
      </c>
      <c r="K2389" s="26" t="s">
        <v>377</v>
      </c>
      <c r="M2389" s="26">
        <v>2379</v>
      </c>
    </row>
    <row r="2390" spans="1:13" s="31" customFormat="1" x14ac:dyDescent="0.3">
      <c r="A2390" s="34">
        <v>42556</v>
      </c>
      <c r="B2390" s="26" t="s">
        <v>1565</v>
      </c>
      <c r="C2390" s="26" t="s">
        <v>12</v>
      </c>
      <c r="D2390" s="26" t="s">
        <v>18</v>
      </c>
      <c r="E2390" s="41"/>
      <c r="F2390" s="41">
        <v>1500</v>
      </c>
      <c r="G2390" s="19">
        <f t="shared" si="37"/>
        <v>13520385</v>
      </c>
      <c r="H2390" s="26" t="s">
        <v>1418</v>
      </c>
      <c r="I2390" s="26" t="s">
        <v>531</v>
      </c>
      <c r="J2390" s="36" t="s">
        <v>1823</v>
      </c>
      <c r="K2390" s="26" t="s">
        <v>377</v>
      </c>
      <c r="M2390" s="26">
        <v>2380</v>
      </c>
    </row>
    <row r="2391" spans="1:13" s="31" customFormat="1" x14ac:dyDescent="0.3">
      <c r="A2391" s="34">
        <v>42556</v>
      </c>
      <c r="B2391" s="26" t="s">
        <v>1566</v>
      </c>
      <c r="C2391" s="26" t="s">
        <v>12</v>
      </c>
      <c r="D2391" s="26" t="s">
        <v>18</v>
      </c>
      <c r="E2391" s="41"/>
      <c r="F2391" s="41">
        <v>1000</v>
      </c>
      <c r="G2391" s="19">
        <f t="shared" si="37"/>
        <v>13519385</v>
      </c>
      <c r="H2391" s="26" t="s">
        <v>1418</v>
      </c>
      <c r="I2391" s="26" t="s">
        <v>531</v>
      </c>
      <c r="J2391" s="36" t="s">
        <v>1823</v>
      </c>
      <c r="K2391" s="26" t="s">
        <v>377</v>
      </c>
      <c r="M2391" s="26">
        <v>2381</v>
      </c>
    </row>
    <row r="2392" spans="1:13" s="31" customFormat="1" ht="13.9" x14ac:dyDescent="0.25">
      <c r="A2392" s="34">
        <v>42556</v>
      </c>
      <c r="B2392" s="26" t="s">
        <v>1567</v>
      </c>
      <c r="C2392" s="26" t="s">
        <v>12</v>
      </c>
      <c r="D2392" s="26" t="s">
        <v>18</v>
      </c>
      <c r="E2392" s="41"/>
      <c r="F2392" s="41">
        <v>1000</v>
      </c>
      <c r="G2392" s="19">
        <f t="shared" si="37"/>
        <v>13518385</v>
      </c>
      <c r="H2392" s="26" t="s">
        <v>1418</v>
      </c>
      <c r="I2392" s="26" t="s">
        <v>787</v>
      </c>
      <c r="J2392" s="36" t="s">
        <v>1823</v>
      </c>
      <c r="K2392" s="26" t="s">
        <v>377</v>
      </c>
      <c r="M2392" s="26">
        <v>2382</v>
      </c>
    </row>
    <row r="2393" spans="1:13" s="31" customFormat="1" x14ac:dyDescent="0.3">
      <c r="A2393" s="34">
        <v>42556</v>
      </c>
      <c r="B2393" s="26" t="s">
        <v>1568</v>
      </c>
      <c r="C2393" s="26" t="s">
        <v>12</v>
      </c>
      <c r="D2393" s="26" t="s">
        <v>18</v>
      </c>
      <c r="E2393" s="41"/>
      <c r="F2393" s="41">
        <v>1500</v>
      </c>
      <c r="G2393" s="19">
        <f t="shared" si="37"/>
        <v>13516885</v>
      </c>
      <c r="H2393" s="26" t="s">
        <v>1418</v>
      </c>
      <c r="I2393" s="26" t="s">
        <v>531</v>
      </c>
      <c r="J2393" s="36" t="s">
        <v>1823</v>
      </c>
      <c r="K2393" s="26" t="s">
        <v>377</v>
      </c>
      <c r="M2393" s="31">
        <v>2383</v>
      </c>
    </row>
    <row r="2394" spans="1:13" s="31" customFormat="1" x14ac:dyDescent="0.3">
      <c r="A2394" s="34">
        <v>42556</v>
      </c>
      <c r="B2394" s="26" t="s">
        <v>1569</v>
      </c>
      <c r="C2394" s="26" t="s">
        <v>12</v>
      </c>
      <c r="D2394" s="26" t="s">
        <v>18</v>
      </c>
      <c r="E2394" s="41"/>
      <c r="F2394" s="41">
        <v>1000</v>
      </c>
      <c r="G2394" s="19">
        <f t="shared" si="37"/>
        <v>13515885</v>
      </c>
      <c r="H2394" s="26" t="s">
        <v>1418</v>
      </c>
      <c r="I2394" s="26" t="s">
        <v>531</v>
      </c>
      <c r="J2394" s="36" t="s">
        <v>1823</v>
      </c>
      <c r="K2394" s="26" t="s">
        <v>377</v>
      </c>
      <c r="M2394" s="31">
        <v>2384</v>
      </c>
    </row>
    <row r="2395" spans="1:13" s="31" customFormat="1" x14ac:dyDescent="0.3">
      <c r="A2395" s="34">
        <v>42556</v>
      </c>
      <c r="B2395" s="26" t="s">
        <v>329</v>
      </c>
      <c r="C2395" s="27" t="s">
        <v>17</v>
      </c>
      <c r="D2395" s="26" t="s">
        <v>18</v>
      </c>
      <c r="E2395" s="41"/>
      <c r="F2395" s="41">
        <v>5000</v>
      </c>
      <c r="G2395" s="19">
        <f t="shared" si="37"/>
        <v>13510885</v>
      </c>
      <c r="H2395" s="26" t="s">
        <v>1418</v>
      </c>
      <c r="I2395" s="26" t="s">
        <v>531</v>
      </c>
      <c r="J2395" s="36" t="s">
        <v>2187</v>
      </c>
      <c r="K2395" s="26" t="s">
        <v>377</v>
      </c>
      <c r="L2395" s="30" t="s">
        <v>1824</v>
      </c>
      <c r="M2395" s="26">
        <v>2385</v>
      </c>
    </row>
    <row r="2396" spans="1:13" s="31" customFormat="1" x14ac:dyDescent="0.3">
      <c r="A2396" s="34">
        <v>42556</v>
      </c>
      <c r="B2396" s="26" t="s">
        <v>1570</v>
      </c>
      <c r="C2396" s="26" t="s">
        <v>12</v>
      </c>
      <c r="D2396" s="26" t="s">
        <v>18</v>
      </c>
      <c r="E2396" s="41"/>
      <c r="F2396" s="41">
        <v>1000</v>
      </c>
      <c r="G2396" s="19">
        <f t="shared" si="37"/>
        <v>13509885</v>
      </c>
      <c r="H2396" s="26" t="s">
        <v>1418</v>
      </c>
      <c r="I2396" s="26" t="s">
        <v>531</v>
      </c>
      <c r="J2396" s="36" t="s">
        <v>1823</v>
      </c>
      <c r="K2396" s="26" t="s">
        <v>377</v>
      </c>
      <c r="M2396" s="26">
        <v>2386</v>
      </c>
    </row>
    <row r="2397" spans="1:13" s="31" customFormat="1" x14ac:dyDescent="0.3">
      <c r="A2397" s="34">
        <v>42556</v>
      </c>
      <c r="B2397" s="26" t="s">
        <v>1541</v>
      </c>
      <c r="C2397" s="26" t="s">
        <v>12</v>
      </c>
      <c r="D2397" s="26" t="s">
        <v>18</v>
      </c>
      <c r="E2397" s="41"/>
      <c r="F2397" s="41">
        <v>1000</v>
      </c>
      <c r="G2397" s="19">
        <f t="shared" si="37"/>
        <v>13508885</v>
      </c>
      <c r="H2397" s="26" t="s">
        <v>1418</v>
      </c>
      <c r="I2397" s="26" t="s">
        <v>531</v>
      </c>
      <c r="J2397" s="36" t="s">
        <v>1823</v>
      </c>
      <c r="K2397" s="26" t="s">
        <v>377</v>
      </c>
      <c r="M2397" s="26">
        <v>2387</v>
      </c>
    </row>
    <row r="2398" spans="1:13" s="31" customFormat="1" x14ac:dyDescent="0.3">
      <c r="A2398" s="34">
        <v>42556</v>
      </c>
      <c r="B2398" s="59" t="s">
        <v>2585</v>
      </c>
      <c r="C2398" s="36" t="s">
        <v>1153</v>
      </c>
      <c r="D2398" s="26" t="s">
        <v>20</v>
      </c>
      <c r="E2398" s="41"/>
      <c r="F2398" s="41">
        <v>8500</v>
      </c>
      <c r="G2398" s="19">
        <f t="shared" si="37"/>
        <v>13500385</v>
      </c>
      <c r="H2398" s="26" t="s">
        <v>933</v>
      </c>
      <c r="I2398" s="26" t="s">
        <v>531</v>
      </c>
      <c r="J2398" s="36" t="s">
        <v>2187</v>
      </c>
      <c r="K2398" s="26" t="s">
        <v>377</v>
      </c>
      <c r="L2398" s="31" t="s">
        <v>1824</v>
      </c>
      <c r="M2398" s="26">
        <v>2388</v>
      </c>
    </row>
    <row r="2399" spans="1:13" s="31" customFormat="1" x14ac:dyDescent="0.3">
      <c r="A2399" s="34">
        <v>42556</v>
      </c>
      <c r="B2399" s="26" t="s">
        <v>1547</v>
      </c>
      <c r="C2399" s="27" t="s">
        <v>17</v>
      </c>
      <c r="D2399" s="26" t="s">
        <v>20</v>
      </c>
      <c r="E2399" s="41"/>
      <c r="F2399" s="41">
        <v>15000</v>
      </c>
      <c r="G2399" s="19">
        <f t="shared" si="37"/>
        <v>13485385</v>
      </c>
      <c r="H2399" s="26" t="s">
        <v>933</v>
      </c>
      <c r="I2399" s="26" t="s">
        <v>531</v>
      </c>
      <c r="J2399" s="36" t="s">
        <v>1823</v>
      </c>
      <c r="K2399" s="26" t="s">
        <v>377</v>
      </c>
      <c r="L2399" s="31" t="s">
        <v>1824</v>
      </c>
      <c r="M2399" s="26">
        <v>2389</v>
      </c>
    </row>
    <row r="2400" spans="1:13" s="31" customFormat="1" x14ac:dyDescent="0.3">
      <c r="A2400" s="34">
        <v>42556</v>
      </c>
      <c r="B2400" s="32" t="s">
        <v>1548</v>
      </c>
      <c r="C2400" s="27" t="s">
        <v>17</v>
      </c>
      <c r="D2400" s="26" t="s">
        <v>20</v>
      </c>
      <c r="E2400" s="41"/>
      <c r="F2400" s="41">
        <v>5000</v>
      </c>
      <c r="G2400" s="19">
        <f t="shared" si="37"/>
        <v>13480385</v>
      </c>
      <c r="H2400" s="26" t="s">
        <v>933</v>
      </c>
      <c r="I2400" s="26" t="s">
        <v>531</v>
      </c>
      <c r="J2400" s="36" t="s">
        <v>2187</v>
      </c>
      <c r="K2400" s="26" t="s">
        <v>377</v>
      </c>
      <c r="L2400" s="31" t="s">
        <v>1824</v>
      </c>
      <c r="M2400" s="26">
        <v>2390</v>
      </c>
    </row>
    <row r="2401" spans="1:13" s="31" customFormat="1" x14ac:dyDescent="0.3">
      <c r="A2401" s="34">
        <v>42556</v>
      </c>
      <c r="B2401" s="26" t="s">
        <v>1057</v>
      </c>
      <c r="C2401" s="26" t="s">
        <v>12</v>
      </c>
      <c r="D2401" s="26" t="s">
        <v>18</v>
      </c>
      <c r="E2401" s="41"/>
      <c r="F2401" s="41">
        <v>1000</v>
      </c>
      <c r="G2401" s="19">
        <f t="shared" si="37"/>
        <v>13479385</v>
      </c>
      <c r="H2401" s="26" t="s">
        <v>903</v>
      </c>
      <c r="I2401" s="26" t="s">
        <v>531</v>
      </c>
      <c r="J2401" s="36" t="s">
        <v>1823</v>
      </c>
      <c r="K2401" s="26" t="s">
        <v>377</v>
      </c>
      <c r="M2401" s="31">
        <v>2391</v>
      </c>
    </row>
    <row r="2402" spans="1:13" s="31" customFormat="1" x14ac:dyDescent="0.3">
      <c r="A2402" s="34">
        <v>42556</v>
      </c>
      <c r="B2402" s="26" t="s">
        <v>1234</v>
      </c>
      <c r="C2402" s="26" t="s">
        <v>12</v>
      </c>
      <c r="D2402" s="26" t="s">
        <v>18</v>
      </c>
      <c r="E2402" s="41"/>
      <c r="F2402" s="41">
        <v>12000</v>
      </c>
      <c r="G2402" s="19">
        <f t="shared" si="37"/>
        <v>13467385</v>
      </c>
      <c r="H2402" s="26" t="s">
        <v>903</v>
      </c>
      <c r="I2402" s="26" t="s">
        <v>531</v>
      </c>
      <c r="J2402" s="36" t="s">
        <v>1823</v>
      </c>
      <c r="K2402" s="26" t="s">
        <v>377</v>
      </c>
      <c r="M2402" s="31">
        <v>2392</v>
      </c>
    </row>
    <row r="2403" spans="1:13" s="31" customFormat="1" x14ac:dyDescent="0.3">
      <c r="A2403" s="34">
        <v>42556</v>
      </c>
      <c r="B2403" s="26" t="s">
        <v>1235</v>
      </c>
      <c r="C2403" s="26" t="s">
        <v>12</v>
      </c>
      <c r="D2403" s="26" t="s">
        <v>18</v>
      </c>
      <c r="E2403" s="41"/>
      <c r="F2403" s="41">
        <v>12000</v>
      </c>
      <c r="G2403" s="19">
        <f t="shared" si="37"/>
        <v>13455385</v>
      </c>
      <c r="H2403" s="26" t="s">
        <v>903</v>
      </c>
      <c r="I2403" s="26" t="s">
        <v>531</v>
      </c>
      <c r="J2403" s="36" t="s">
        <v>1823</v>
      </c>
      <c r="K2403" s="26" t="s">
        <v>377</v>
      </c>
      <c r="M2403" s="26">
        <v>2393</v>
      </c>
    </row>
    <row r="2404" spans="1:13" s="31" customFormat="1" x14ac:dyDescent="0.3">
      <c r="A2404" s="34">
        <v>42556</v>
      </c>
      <c r="B2404" s="26" t="s">
        <v>1236</v>
      </c>
      <c r="C2404" s="27" t="s">
        <v>17</v>
      </c>
      <c r="D2404" s="26" t="s">
        <v>18</v>
      </c>
      <c r="E2404" s="41"/>
      <c r="F2404" s="41">
        <v>5000</v>
      </c>
      <c r="G2404" s="19">
        <f t="shared" si="37"/>
        <v>13450385</v>
      </c>
      <c r="H2404" s="26" t="s">
        <v>903</v>
      </c>
      <c r="I2404" s="26" t="s">
        <v>531</v>
      </c>
      <c r="J2404" s="36" t="s">
        <v>2187</v>
      </c>
      <c r="K2404" s="26" t="s">
        <v>377</v>
      </c>
      <c r="L2404" s="31" t="s">
        <v>1824</v>
      </c>
      <c r="M2404" s="26">
        <v>2394</v>
      </c>
    </row>
    <row r="2405" spans="1:13" s="31" customFormat="1" x14ac:dyDescent="0.3">
      <c r="A2405" s="34">
        <v>42556</v>
      </c>
      <c r="B2405" s="26" t="s">
        <v>1571</v>
      </c>
      <c r="C2405" s="26" t="s">
        <v>12</v>
      </c>
      <c r="D2405" s="26" t="s">
        <v>20</v>
      </c>
      <c r="E2405" s="41"/>
      <c r="F2405" s="41">
        <v>2000</v>
      </c>
      <c r="G2405" s="19">
        <f t="shared" si="37"/>
        <v>13448385</v>
      </c>
      <c r="H2405" s="17" t="s">
        <v>3054</v>
      </c>
      <c r="I2405" s="26" t="s">
        <v>531</v>
      </c>
      <c r="J2405" s="36" t="s">
        <v>1823</v>
      </c>
      <c r="K2405" s="26" t="s">
        <v>377</v>
      </c>
      <c r="M2405" s="26">
        <v>2395</v>
      </c>
    </row>
    <row r="2406" spans="1:13" s="31" customFormat="1" x14ac:dyDescent="0.3">
      <c r="A2406" s="34">
        <v>42556</v>
      </c>
      <c r="B2406" s="26" t="s">
        <v>1572</v>
      </c>
      <c r="C2406" s="26" t="s">
        <v>12</v>
      </c>
      <c r="D2406" s="26" t="s">
        <v>20</v>
      </c>
      <c r="E2406" s="41"/>
      <c r="F2406" s="41">
        <v>2000</v>
      </c>
      <c r="G2406" s="19">
        <f t="shared" si="37"/>
        <v>13446385</v>
      </c>
      <c r="H2406" s="17" t="s">
        <v>3054</v>
      </c>
      <c r="I2406" s="26" t="s">
        <v>531</v>
      </c>
      <c r="J2406" s="36" t="s">
        <v>1823</v>
      </c>
      <c r="K2406" s="26" t="s">
        <v>377</v>
      </c>
      <c r="M2406" s="26">
        <v>2396</v>
      </c>
    </row>
    <row r="2407" spans="1:13" s="31" customFormat="1" x14ac:dyDescent="0.3">
      <c r="A2407" s="34">
        <v>42556</v>
      </c>
      <c r="B2407" s="26" t="s">
        <v>329</v>
      </c>
      <c r="C2407" s="31" t="s">
        <v>35</v>
      </c>
      <c r="D2407" s="26" t="s">
        <v>20</v>
      </c>
      <c r="E2407" s="41"/>
      <c r="F2407" s="41">
        <v>2000</v>
      </c>
      <c r="G2407" s="19">
        <f t="shared" si="37"/>
        <v>13444385</v>
      </c>
      <c r="H2407" s="17" t="s">
        <v>3054</v>
      </c>
      <c r="I2407" s="26" t="s">
        <v>531</v>
      </c>
      <c r="J2407" s="36" t="s">
        <v>1823</v>
      </c>
      <c r="K2407" s="26" t="s">
        <v>377</v>
      </c>
      <c r="L2407" s="31" t="s">
        <v>1824</v>
      </c>
      <c r="M2407" s="26">
        <v>2397</v>
      </c>
    </row>
    <row r="2408" spans="1:13" s="31" customFormat="1" x14ac:dyDescent="0.3">
      <c r="A2408" s="34">
        <v>42556</v>
      </c>
      <c r="B2408" s="26" t="s">
        <v>1070</v>
      </c>
      <c r="C2408" s="26" t="s">
        <v>12</v>
      </c>
      <c r="D2408" s="26" t="s">
        <v>18</v>
      </c>
      <c r="E2408" s="41"/>
      <c r="F2408" s="41">
        <v>1000</v>
      </c>
      <c r="G2408" s="19">
        <f t="shared" si="37"/>
        <v>13443385</v>
      </c>
      <c r="H2408" s="31" t="s">
        <v>795</v>
      </c>
      <c r="I2408" s="26" t="s">
        <v>531</v>
      </c>
      <c r="J2408" s="36" t="s">
        <v>1823</v>
      </c>
      <c r="K2408" s="26" t="s">
        <v>377</v>
      </c>
      <c r="M2408" s="26">
        <v>2398</v>
      </c>
    </row>
    <row r="2409" spans="1:13" s="31" customFormat="1" x14ac:dyDescent="0.3">
      <c r="A2409" s="34">
        <v>42556</v>
      </c>
      <c r="B2409" s="26" t="s">
        <v>1573</v>
      </c>
      <c r="C2409" s="26" t="s">
        <v>12</v>
      </c>
      <c r="D2409" s="26" t="s">
        <v>18</v>
      </c>
      <c r="E2409" s="41"/>
      <c r="F2409" s="41">
        <v>1000</v>
      </c>
      <c r="G2409" s="19">
        <f t="shared" si="37"/>
        <v>13442385</v>
      </c>
      <c r="H2409" s="31" t="s">
        <v>795</v>
      </c>
      <c r="I2409" s="26" t="s">
        <v>531</v>
      </c>
      <c r="J2409" s="36" t="s">
        <v>1823</v>
      </c>
      <c r="K2409" s="26" t="s">
        <v>377</v>
      </c>
      <c r="M2409" s="31">
        <v>2399</v>
      </c>
    </row>
    <row r="2410" spans="1:13" s="31" customFormat="1" x14ac:dyDescent="0.3">
      <c r="A2410" s="34">
        <v>42556</v>
      </c>
      <c r="B2410" s="26" t="s">
        <v>1574</v>
      </c>
      <c r="C2410" s="26" t="s">
        <v>12</v>
      </c>
      <c r="D2410" s="26" t="s">
        <v>18</v>
      </c>
      <c r="E2410" s="41"/>
      <c r="F2410" s="41">
        <v>1000</v>
      </c>
      <c r="G2410" s="19">
        <f t="shared" si="37"/>
        <v>13441385</v>
      </c>
      <c r="H2410" s="31" t="s">
        <v>795</v>
      </c>
      <c r="I2410" s="26" t="s">
        <v>531</v>
      </c>
      <c r="J2410" s="36" t="s">
        <v>1823</v>
      </c>
      <c r="K2410" s="26" t="s">
        <v>377</v>
      </c>
      <c r="M2410" s="31">
        <v>2400</v>
      </c>
    </row>
    <row r="2411" spans="1:13" s="31" customFormat="1" x14ac:dyDescent="0.3">
      <c r="A2411" s="34">
        <v>42556</v>
      </c>
      <c r="B2411" s="26" t="s">
        <v>1575</v>
      </c>
      <c r="C2411" s="26" t="s">
        <v>12</v>
      </c>
      <c r="D2411" s="26" t="s">
        <v>18</v>
      </c>
      <c r="E2411" s="41"/>
      <c r="F2411" s="41">
        <v>1000</v>
      </c>
      <c r="G2411" s="19">
        <f t="shared" si="37"/>
        <v>13440385</v>
      </c>
      <c r="H2411" s="31" t="s">
        <v>795</v>
      </c>
      <c r="I2411" s="26" t="s">
        <v>531</v>
      </c>
      <c r="J2411" s="36" t="s">
        <v>1823</v>
      </c>
      <c r="K2411" s="26" t="s">
        <v>377</v>
      </c>
      <c r="M2411" s="26">
        <v>2401</v>
      </c>
    </row>
    <row r="2412" spans="1:13" s="31" customFormat="1" x14ac:dyDescent="0.3">
      <c r="A2412" s="34">
        <v>42556</v>
      </c>
      <c r="B2412" s="26" t="s">
        <v>1576</v>
      </c>
      <c r="C2412" s="26" t="s">
        <v>12</v>
      </c>
      <c r="D2412" s="26" t="s">
        <v>18</v>
      </c>
      <c r="E2412" s="41"/>
      <c r="F2412" s="41">
        <v>1000</v>
      </c>
      <c r="G2412" s="19">
        <f t="shared" si="37"/>
        <v>13439385</v>
      </c>
      <c r="H2412" s="31" t="s">
        <v>795</v>
      </c>
      <c r="I2412" s="26" t="s">
        <v>531</v>
      </c>
      <c r="J2412" s="36" t="s">
        <v>1823</v>
      </c>
      <c r="K2412" s="26" t="s">
        <v>377</v>
      </c>
      <c r="M2412" s="26">
        <v>2402</v>
      </c>
    </row>
    <row r="2413" spans="1:13" s="31" customFormat="1" x14ac:dyDescent="0.3">
      <c r="A2413" s="34">
        <v>42556</v>
      </c>
      <c r="B2413" s="26" t="s">
        <v>1577</v>
      </c>
      <c r="C2413" s="31" t="s">
        <v>24</v>
      </c>
      <c r="D2413" s="31" t="s">
        <v>10</v>
      </c>
      <c r="E2413" s="41"/>
      <c r="F2413" s="41">
        <v>2100</v>
      </c>
      <c r="G2413" s="19">
        <f t="shared" si="37"/>
        <v>13437285</v>
      </c>
      <c r="H2413" s="31" t="s">
        <v>795</v>
      </c>
      <c r="I2413" s="26" t="s">
        <v>531</v>
      </c>
      <c r="J2413" s="36" t="s">
        <v>1823</v>
      </c>
      <c r="K2413" s="26" t="s">
        <v>377</v>
      </c>
      <c r="L2413" s="31" t="s">
        <v>1824</v>
      </c>
      <c r="M2413" s="26">
        <v>2403</v>
      </c>
    </row>
    <row r="2414" spans="1:13" s="31" customFormat="1" x14ac:dyDescent="0.3">
      <c r="A2414" s="34">
        <v>42556</v>
      </c>
      <c r="B2414" s="26" t="s">
        <v>1472</v>
      </c>
      <c r="C2414" s="26" t="s">
        <v>12</v>
      </c>
      <c r="D2414" s="26" t="s">
        <v>18</v>
      </c>
      <c r="E2414" s="41"/>
      <c r="F2414" s="41">
        <v>1000</v>
      </c>
      <c r="G2414" s="19">
        <f t="shared" si="37"/>
        <v>13436285</v>
      </c>
      <c r="H2414" s="31" t="s">
        <v>795</v>
      </c>
      <c r="I2414" s="26" t="s">
        <v>531</v>
      </c>
      <c r="J2414" s="36" t="s">
        <v>1823</v>
      </c>
      <c r="K2414" s="26" t="s">
        <v>377</v>
      </c>
      <c r="M2414" s="26">
        <v>2404</v>
      </c>
    </row>
    <row r="2415" spans="1:13" s="31" customFormat="1" x14ac:dyDescent="0.3">
      <c r="A2415" s="34">
        <v>42556</v>
      </c>
      <c r="B2415" s="26" t="s">
        <v>1578</v>
      </c>
      <c r="C2415" s="26" t="s">
        <v>12</v>
      </c>
      <c r="D2415" s="26" t="s">
        <v>18</v>
      </c>
      <c r="E2415" s="41"/>
      <c r="F2415" s="41">
        <v>1000</v>
      </c>
      <c r="G2415" s="19">
        <f t="shared" si="37"/>
        <v>13435285</v>
      </c>
      <c r="H2415" s="31" t="s">
        <v>795</v>
      </c>
      <c r="I2415" s="26" t="s">
        <v>531</v>
      </c>
      <c r="J2415" s="36" t="s">
        <v>1823</v>
      </c>
      <c r="K2415" s="26" t="s">
        <v>377</v>
      </c>
      <c r="M2415" s="26">
        <v>2405</v>
      </c>
    </row>
    <row r="2416" spans="1:13" s="31" customFormat="1" x14ac:dyDescent="0.3">
      <c r="A2416" s="34">
        <v>42556</v>
      </c>
      <c r="B2416" s="26" t="s">
        <v>1577</v>
      </c>
      <c r="C2416" s="31" t="s">
        <v>24</v>
      </c>
      <c r="D2416" s="31" t="s">
        <v>10</v>
      </c>
      <c r="E2416" s="41"/>
      <c r="F2416" s="41">
        <v>6300</v>
      </c>
      <c r="G2416" s="19">
        <f t="shared" si="37"/>
        <v>13428985</v>
      </c>
      <c r="H2416" s="31" t="s">
        <v>795</v>
      </c>
      <c r="I2416" s="26" t="s">
        <v>531</v>
      </c>
      <c r="J2416" s="36" t="s">
        <v>1823</v>
      </c>
      <c r="K2416" s="26" t="s">
        <v>377</v>
      </c>
      <c r="L2416" s="31" t="s">
        <v>1824</v>
      </c>
      <c r="M2416" s="26">
        <v>2406</v>
      </c>
    </row>
    <row r="2417" spans="1:13" s="31" customFormat="1" ht="13.9" x14ac:dyDescent="0.25">
      <c r="A2417" s="34">
        <v>42557</v>
      </c>
      <c r="B2417" s="26" t="s">
        <v>1561</v>
      </c>
      <c r="C2417" s="27" t="s">
        <v>16</v>
      </c>
      <c r="D2417" s="28" t="s">
        <v>10</v>
      </c>
      <c r="E2417" s="41"/>
      <c r="F2417" s="41">
        <v>1200</v>
      </c>
      <c r="G2417" s="19">
        <f t="shared" si="37"/>
        <v>13427785</v>
      </c>
      <c r="H2417" s="26" t="s">
        <v>14</v>
      </c>
      <c r="I2417" s="26" t="s">
        <v>1579</v>
      </c>
      <c r="J2417" s="36" t="s">
        <v>1823</v>
      </c>
      <c r="K2417" s="26" t="s">
        <v>377</v>
      </c>
      <c r="L2417" s="31" t="s">
        <v>1824</v>
      </c>
      <c r="M2417" s="31">
        <v>2407</v>
      </c>
    </row>
    <row r="2418" spans="1:13" s="31" customFormat="1" ht="13.9" x14ac:dyDescent="0.25">
      <c r="A2418" s="34">
        <v>42557</v>
      </c>
      <c r="B2418" s="26" t="s">
        <v>1580</v>
      </c>
      <c r="C2418" s="27" t="s">
        <v>1581</v>
      </c>
      <c r="D2418" s="28" t="s">
        <v>10</v>
      </c>
      <c r="E2418" s="41"/>
      <c r="F2418" s="41">
        <v>23743</v>
      </c>
      <c r="G2418" s="19">
        <f t="shared" si="37"/>
        <v>13404042</v>
      </c>
      <c r="H2418" s="26" t="s">
        <v>14</v>
      </c>
      <c r="I2418" s="26" t="s">
        <v>1582</v>
      </c>
      <c r="J2418" s="36" t="s">
        <v>2187</v>
      </c>
      <c r="K2418" s="26" t="s">
        <v>377</v>
      </c>
      <c r="L2418" s="31" t="s">
        <v>1824</v>
      </c>
      <c r="M2418" s="31">
        <v>2408</v>
      </c>
    </row>
    <row r="2419" spans="1:13" s="31" customFormat="1" x14ac:dyDescent="0.3">
      <c r="A2419" s="34">
        <v>42557</v>
      </c>
      <c r="B2419" s="37" t="s">
        <v>1563</v>
      </c>
      <c r="C2419" s="27" t="s">
        <v>17</v>
      </c>
      <c r="D2419" s="37" t="s">
        <v>1254</v>
      </c>
      <c r="E2419" s="38"/>
      <c r="F2419" s="38">
        <v>3000</v>
      </c>
      <c r="G2419" s="19">
        <f t="shared" si="37"/>
        <v>13401042</v>
      </c>
      <c r="H2419" s="39" t="s">
        <v>267</v>
      </c>
      <c r="I2419" s="37" t="s">
        <v>229</v>
      </c>
      <c r="J2419" s="36" t="s">
        <v>2187</v>
      </c>
      <c r="K2419" s="26" t="s">
        <v>377</v>
      </c>
      <c r="L2419" s="31" t="s">
        <v>1824</v>
      </c>
      <c r="M2419" s="26">
        <v>2409</v>
      </c>
    </row>
    <row r="2420" spans="1:13" s="31" customFormat="1" x14ac:dyDescent="0.3">
      <c r="A2420" s="34">
        <v>42557</v>
      </c>
      <c r="B2420" s="37" t="s">
        <v>2188</v>
      </c>
      <c r="C2420" s="37" t="s">
        <v>12</v>
      </c>
      <c r="D2420" s="37" t="s">
        <v>1254</v>
      </c>
      <c r="E2420" s="38"/>
      <c r="F2420" s="38">
        <v>35000</v>
      </c>
      <c r="G2420" s="19">
        <f t="shared" si="37"/>
        <v>13366042</v>
      </c>
      <c r="H2420" s="39" t="s">
        <v>267</v>
      </c>
      <c r="I2420" s="37" t="s">
        <v>1583</v>
      </c>
      <c r="J2420" s="36" t="s">
        <v>1823</v>
      </c>
      <c r="K2420" s="26" t="s">
        <v>377</v>
      </c>
      <c r="M2420" s="26">
        <v>2410</v>
      </c>
    </row>
    <row r="2421" spans="1:13" s="31" customFormat="1" x14ac:dyDescent="0.3">
      <c r="A2421" s="34">
        <v>42557</v>
      </c>
      <c r="B2421" s="37" t="s">
        <v>1584</v>
      </c>
      <c r="C2421" s="27" t="s">
        <v>34</v>
      </c>
      <c r="D2421" s="37" t="s">
        <v>1254</v>
      </c>
      <c r="E2421" s="38"/>
      <c r="F2421" s="38">
        <v>40000</v>
      </c>
      <c r="G2421" s="19">
        <f t="shared" si="37"/>
        <v>13326042</v>
      </c>
      <c r="H2421" s="39" t="s">
        <v>267</v>
      </c>
      <c r="I2421" s="37" t="s">
        <v>229</v>
      </c>
      <c r="J2421" s="36" t="s">
        <v>2187</v>
      </c>
      <c r="K2421" s="26" t="s">
        <v>377</v>
      </c>
      <c r="L2421" s="31" t="s">
        <v>1824</v>
      </c>
      <c r="M2421" s="26">
        <v>2411</v>
      </c>
    </row>
    <row r="2422" spans="1:13" s="31" customFormat="1" x14ac:dyDescent="0.3">
      <c r="A2422" s="34">
        <v>42557</v>
      </c>
      <c r="B2422" s="37" t="s">
        <v>3074</v>
      </c>
      <c r="C2422" s="37" t="s">
        <v>22</v>
      </c>
      <c r="D2422" s="37" t="s">
        <v>1254</v>
      </c>
      <c r="E2422" s="38"/>
      <c r="F2422" s="38">
        <v>10000</v>
      </c>
      <c r="G2422" s="19">
        <f t="shared" si="37"/>
        <v>13316042</v>
      </c>
      <c r="H2422" s="39" t="s">
        <v>267</v>
      </c>
      <c r="I2422" s="37" t="s">
        <v>412</v>
      </c>
      <c r="J2422" s="36" t="s">
        <v>1823</v>
      </c>
      <c r="K2422" s="26" t="s">
        <v>377</v>
      </c>
      <c r="M2422" s="26">
        <v>2412</v>
      </c>
    </row>
    <row r="2423" spans="1:13" s="31" customFormat="1" ht="13.9" x14ac:dyDescent="0.25">
      <c r="A2423" s="34">
        <v>42557</v>
      </c>
      <c r="B2423" s="37" t="s">
        <v>1585</v>
      </c>
      <c r="C2423" s="37" t="s">
        <v>12</v>
      </c>
      <c r="D2423" s="37" t="s">
        <v>1254</v>
      </c>
      <c r="E2423" s="38"/>
      <c r="F2423" s="38">
        <v>2000</v>
      </c>
      <c r="G2423" s="19">
        <f t="shared" si="37"/>
        <v>13314042</v>
      </c>
      <c r="H2423" s="39" t="s">
        <v>267</v>
      </c>
      <c r="I2423" s="37" t="s">
        <v>1583</v>
      </c>
      <c r="J2423" s="36" t="s">
        <v>1823</v>
      </c>
      <c r="K2423" s="26" t="s">
        <v>377</v>
      </c>
      <c r="M2423" s="26">
        <v>2413</v>
      </c>
    </row>
    <row r="2424" spans="1:13" s="31" customFormat="1" ht="13.9" x14ac:dyDescent="0.25">
      <c r="A2424" s="34">
        <v>42557</v>
      </c>
      <c r="B2424" s="26" t="s">
        <v>1586</v>
      </c>
      <c r="C2424" s="26" t="s">
        <v>12</v>
      </c>
      <c r="D2424" s="26" t="s">
        <v>18</v>
      </c>
      <c r="E2424" s="41"/>
      <c r="F2424" s="41">
        <v>1000</v>
      </c>
      <c r="G2424" s="19">
        <f t="shared" si="37"/>
        <v>13313042</v>
      </c>
      <c r="H2424" s="26" t="s">
        <v>1418</v>
      </c>
      <c r="I2424" s="26" t="s">
        <v>1527</v>
      </c>
      <c r="J2424" s="36" t="s">
        <v>1823</v>
      </c>
      <c r="K2424" s="26" t="s">
        <v>377</v>
      </c>
      <c r="M2424" s="26">
        <v>2414</v>
      </c>
    </row>
    <row r="2425" spans="1:13" s="31" customFormat="1" ht="13.9" x14ac:dyDescent="0.25">
      <c r="A2425" s="34">
        <v>42557</v>
      </c>
      <c r="B2425" s="26" t="s">
        <v>1587</v>
      </c>
      <c r="C2425" s="26" t="s">
        <v>12</v>
      </c>
      <c r="D2425" s="26" t="s">
        <v>18</v>
      </c>
      <c r="E2425" s="41"/>
      <c r="F2425" s="41">
        <v>1000</v>
      </c>
      <c r="G2425" s="19">
        <f t="shared" si="37"/>
        <v>13312042</v>
      </c>
      <c r="H2425" s="26" t="s">
        <v>1418</v>
      </c>
      <c r="I2425" s="26" t="s">
        <v>1527</v>
      </c>
      <c r="J2425" s="36" t="s">
        <v>1823</v>
      </c>
      <c r="K2425" s="26" t="s">
        <v>377</v>
      </c>
      <c r="M2425" s="31">
        <v>2415</v>
      </c>
    </row>
    <row r="2426" spans="1:13" s="31" customFormat="1" ht="13.9" x14ac:dyDescent="0.25">
      <c r="A2426" s="34">
        <v>42557</v>
      </c>
      <c r="B2426" s="26" t="s">
        <v>1588</v>
      </c>
      <c r="C2426" s="26" t="s">
        <v>12</v>
      </c>
      <c r="D2426" s="26" t="s">
        <v>18</v>
      </c>
      <c r="E2426" s="41"/>
      <c r="F2426" s="41">
        <v>1000</v>
      </c>
      <c r="G2426" s="19">
        <f t="shared" si="37"/>
        <v>13311042</v>
      </c>
      <c r="H2426" s="26" t="s">
        <v>1418</v>
      </c>
      <c r="I2426" s="26" t="s">
        <v>1527</v>
      </c>
      <c r="J2426" s="36" t="s">
        <v>1823</v>
      </c>
      <c r="K2426" s="26" t="s">
        <v>377</v>
      </c>
      <c r="M2426" s="31">
        <v>2416</v>
      </c>
    </row>
    <row r="2427" spans="1:13" s="31" customFormat="1" ht="13.9" x14ac:dyDescent="0.25">
      <c r="A2427" s="34">
        <v>42557</v>
      </c>
      <c r="B2427" s="26" t="s">
        <v>329</v>
      </c>
      <c r="C2427" s="27" t="s">
        <v>17</v>
      </c>
      <c r="D2427" s="26" t="s">
        <v>18</v>
      </c>
      <c r="E2427" s="41"/>
      <c r="F2427" s="41">
        <v>5000</v>
      </c>
      <c r="G2427" s="19">
        <f t="shared" si="37"/>
        <v>13306042</v>
      </c>
      <c r="H2427" s="26" t="s">
        <v>1418</v>
      </c>
      <c r="I2427" s="26" t="s">
        <v>1542</v>
      </c>
      <c r="J2427" s="36" t="s">
        <v>2187</v>
      </c>
      <c r="K2427" s="26" t="s">
        <v>377</v>
      </c>
      <c r="L2427" s="30" t="s">
        <v>1824</v>
      </c>
      <c r="M2427" s="26">
        <v>2417</v>
      </c>
    </row>
    <row r="2428" spans="1:13" s="31" customFormat="1" x14ac:dyDescent="0.3">
      <c r="A2428" s="34">
        <v>42557</v>
      </c>
      <c r="B2428" s="26" t="s">
        <v>1589</v>
      </c>
      <c r="C2428" s="26" t="s">
        <v>12</v>
      </c>
      <c r="D2428" s="26" t="s">
        <v>18</v>
      </c>
      <c r="E2428" s="41"/>
      <c r="F2428" s="41">
        <v>1000</v>
      </c>
      <c r="G2428" s="19">
        <f t="shared" si="37"/>
        <v>13305042</v>
      </c>
      <c r="H2428" s="26" t="s">
        <v>1418</v>
      </c>
      <c r="I2428" s="26" t="s">
        <v>1527</v>
      </c>
      <c r="J2428" s="36" t="s">
        <v>1823</v>
      </c>
      <c r="K2428" s="26" t="s">
        <v>377</v>
      </c>
      <c r="M2428" s="26">
        <v>2418</v>
      </c>
    </row>
    <row r="2429" spans="1:13" s="31" customFormat="1" ht="13.9" x14ac:dyDescent="0.25">
      <c r="A2429" s="34">
        <v>42557</v>
      </c>
      <c r="B2429" s="26" t="s">
        <v>1590</v>
      </c>
      <c r="C2429" s="27" t="s">
        <v>1509</v>
      </c>
      <c r="D2429" s="26" t="s">
        <v>18</v>
      </c>
      <c r="E2429" s="41"/>
      <c r="F2429" s="41">
        <v>40000</v>
      </c>
      <c r="G2429" s="19">
        <f t="shared" si="37"/>
        <v>13265042</v>
      </c>
      <c r="H2429" s="26" t="s">
        <v>1418</v>
      </c>
      <c r="I2429" s="26" t="s">
        <v>1537</v>
      </c>
      <c r="J2429" s="36" t="s">
        <v>1823</v>
      </c>
      <c r="K2429" s="26" t="s">
        <v>377</v>
      </c>
      <c r="L2429" s="31" t="s">
        <v>1824</v>
      </c>
      <c r="M2429" s="26">
        <v>2419</v>
      </c>
    </row>
    <row r="2430" spans="1:13" s="31" customFormat="1" x14ac:dyDescent="0.3">
      <c r="A2430" s="34">
        <v>42557</v>
      </c>
      <c r="B2430" s="26" t="s">
        <v>1591</v>
      </c>
      <c r="C2430" s="26" t="s">
        <v>12</v>
      </c>
      <c r="D2430" s="26" t="s">
        <v>18</v>
      </c>
      <c r="E2430" s="41"/>
      <c r="F2430" s="41">
        <v>1500</v>
      </c>
      <c r="G2430" s="19">
        <f t="shared" si="37"/>
        <v>13263542</v>
      </c>
      <c r="H2430" s="26" t="s">
        <v>1418</v>
      </c>
      <c r="I2430" s="26" t="s">
        <v>1527</v>
      </c>
      <c r="J2430" s="36" t="s">
        <v>1823</v>
      </c>
      <c r="K2430" s="26" t="s">
        <v>377</v>
      </c>
      <c r="M2430" s="26">
        <v>2420</v>
      </c>
    </row>
    <row r="2431" spans="1:13" s="31" customFormat="1" x14ac:dyDescent="0.3">
      <c r="A2431" s="34">
        <v>42557</v>
      </c>
      <c r="B2431" s="26" t="s">
        <v>1592</v>
      </c>
      <c r="C2431" s="27" t="s">
        <v>17</v>
      </c>
      <c r="D2431" s="26" t="s">
        <v>18</v>
      </c>
      <c r="E2431" s="41"/>
      <c r="F2431" s="41">
        <v>30000</v>
      </c>
      <c r="G2431" s="19">
        <f t="shared" si="37"/>
        <v>13233542</v>
      </c>
      <c r="H2431" s="26" t="s">
        <v>1418</v>
      </c>
      <c r="I2431" s="26" t="s">
        <v>1593</v>
      </c>
      <c r="J2431" s="36" t="s">
        <v>1823</v>
      </c>
      <c r="K2431" s="26" t="s">
        <v>377</v>
      </c>
      <c r="L2431" s="31" t="s">
        <v>1824</v>
      </c>
      <c r="M2431" s="26">
        <v>2421</v>
      </c>
    </row>
    <row r="2432" spans="1:13" s="31" customFormat="1" ht="13.9" x14ac:dyDescent="0.25">
      <c r="A2432" s="34">
        <v>42557</v>
      </c>
      <c r="B2432" s="26" t="s">
        <v>999</v>
      </c>
      <c r="C2432" s="26" t="s">
        <v>12</v>
      </c>
      <c r="D2432" s="26" t="s">
        <v>18</v>
      </c>
      <c r="E2432" s="41"/>
      <c r="F2432" s="41">
        <v>300</v>
      </c>
      <c r="G2432" s="19">
        <f t="shared" si="37"/>
        <v>13233242</v>
      </c>
      <c r="H2432" s="26" t="s">
        <v>1418</v>
      </c>
      <c r="I2432" s="26" t="s">
        <v>1527</v>
      </c>
      <c r="J2432" s="36" t="s">
        <v>1823</v>
      </c>
      <c r="K2432" s="26" t="s">
        <v>377</v>
      </c>
      <c r="M2432" s="26">
        <v>2422</v>
      </c>
    </row>
    <row r="2433" spans="1:13" s="31" customFormat="1" x14ac:dyDescent="0.3">
      <c r="A2433" s="34">
        <v>42557</v>
      </c>
      <c r="B2433" s="26" t="s">
        <v>1594</v>
      </c>
      <c r="C2433" s="26" t="s">
        <v>12</v>
      </c>
      <c r="D2433" s="26" t="s">
        <v>18</v>
      </c>
      <c r="E2433" s="41"/>
      <c r="F2433" s="41">
        <v>2000</v>
      </c>
      <c r="G2433" s="19">
        <f t="shared" si="37"/>
        <v>13231242</v>
      </c>
      <c r="H2433" s="26" t="s">
        <v>1418</v>
      </c>
      <c r="I2433" s="26" t="s">
        <v>1527</v>
      </c>
      <c r="J2433" s="36" t="s">
        <v>1823</v>
      </c>
      <c r="K2433" s="26" t="s">
        <v>377</v>
      </c>
      <c r="M2433" s="31">
        <v>2423</v>
      </c>
    </row>
    <row r="2434" spans="1:13" s="31" customFormat="1" x14ac:dyDescent="0.3">
      <c r="A2434" s="34">
        <v>42557</v>
      </c>
      <c r="B2434" s="26" t="s">
        <v>1595</v>
      </c>
      <c r="C2434" s="26" t="s">
        <v>12</v>
      </c>
      <c r="D2434" s="26" t="s">
        <v>18</v>
      </c>
      <c r="E2434" s="41"/>
      <c r="F2434" s="41">
        <v>2000</v>
      </c>
      <c r="G2434" s="19">
        <f t="shared" si="37"/>
        <v>13229242</v>
      </c>
      <c r="H2434" s="26" t="s">
        <v>1418</v>
      </c>
      <c r="I2434" s="26" t="s">
        <v>1527</v>
      </c>
      <c r="J2434" s="36" t="s">
        <v>1823</v>
      </c>
      <c r="K2434" s="26" t="s">
        <v>377</v>
      </c>
      <c r="M2434" s="31">
        <v>2424</v>
      </c>
    </row>
    <row r="2435" spans="1:13" s="31" customFormat="1" ht="13.9" x14ac:dyDescent="0.25">
      <c r="A2435" s="34">
        <v>42557</v>
      </c>
      <c r="B2435" s="26" t="s">
        <v>1000</v>
      </c>
      <c r="C2435" s="26" t="s">
        <v>12</v>
      </c>
      <c r="D2435" s="26" t="s">
        <v>18</v>
      </c>
      <c r="E2435" s="41"/>
      <c r="F2435" s="41">
        <v>300</v>
      </c>
      <c r="G2435" s="19">
        <f t="shared" si="37"/>
        <v>13228942</v>
      </c>
      <c r="H2435" s="26" t="s">
        <v>1418</v>
      </c>
      <c r="I2435" s="26" t="s">
        <v>1527</v>
      </c>
      <c r="J2435" s="36" t="s">
        <v>1823</v>
      </c>
      <c r="K2435" s="26" t="s">
        <v>377</v>
      </c>
      <c r="M2435" s="26">
        <v>2425</v>
      </c>
    </row>
    <row r="2436" spans="1:13" s="31" customFormat="1" ht="13.9" x14ac:dyDescent="0.25">
      <c r="A2436" s="34">
        <v>42557</v>
      </c>
      <c r="B2436" s="26" t="s">
        <v>1596</v>
      </c>
      <c r="C2436" s="31" t="s">
        <v>24</v>
      </c>
      <c r="D2436" s="31" t="s">
        <v>10</v>
      </c>
      <c r="E2436" s="41"/>
      <c r="F2436" s="41">
        <v>2100</v>
      </c>
      <c r="G2436" s="19">
        <f t="shared" si="37"/>
        <v>13226842</v>
      </c>
      <c r="H2436" s="26" t="s">
        <v>1418</v>
      </c>
      <c r="I2436" s="26" t="s">
        <v>1597</v>
      </c>
      <c r="J2436" s="36" t="s">
        <v>1823</v>
      </c>
      <c r="K2436" s="26" t="s">
        <v>377</v>
      </c>
      <c r="L2436" s="31" t="s">
        <v>1824</v>
      </c>
      <c r="M2436" s="26">
        <v>2426</v>
      </c>
    </row>
    <row r="2437" spans="1:13" s="31" customFormat="1" x14ac:dyDescent="0.3">
      <c r="A2437" s="34">
        <v>42557</v>
      </c>
      <c r="B2437" s="33" t="s">
        <v>1598</v>
      </c>
      <c r="C2437" s="36" t="s">
        <v>1153</v>
      </c>
      <c r="D2437" s="26" t="s">
        <v>20</v>
      </c>
      <c r="E2437" s="41"/>
      <c r="F2437" s="41">
        <v>8000</v>
      </c>
      <c r="G2437" s="19">
        <f t="shared" si="37"/>
        <v>13218842</v>
      </c>
      <c r="H2437" s="26" t="s">
        <v>933</v>
      </c>
      <c r="I2437" s="36" t="s">
        <v>531</v>
      </c>
      <c r="J2437" s="36" t="s">
        <v>2187</v>
      </c>
      <c r="K2437" s="26" t="s">
        <v>377</v>
      </c>
      <c r="L2437" s="31" t="s">
        <v>1824</v>
      </c>
      <c r="M2437" s="26">
        <v>2427</v>
      </c>
    </row>
    <row r="2438" spans="1:13" s="31" customFormat="1" x14ac:dyDescent="0.3">
      <c r="A2438" s="34">
        <v>42557</v>
      </c>
      <c r="B2438" s="26" t="s">
        <v>1599</v>
      </c>
      <c r="C2438" s="26" t="s">
        <v>12</v>
      </c>
      <c r="D2438" s="26" t="s">
        <v>20</v>
      </c>
      <c r="E2438" s="41"/>
      <c r="F2438" s="41">
        <v>1500</v>
      </c>
      <c r="G2438" s="19">
        <f t="shared" si="37"/>
        <v>13217342</v>
      </c>
      <c r="H2438" s="26" t="s">
        <v>933</v>
      </c>
      <c r="I2438" s="36" t="s">
        <v>531</v>
      </c>
      <c r="J2438" s="36" t="s">
        <v>1823</v>
      </c>
      <c r="K2438" s="26" t="s">
        <v>377</v>
      </c>
      <c r="M2438" s="26">
        <v>2428</v>
      </c>
    </row>
    <row r="2439" spans="1:13" s="31" customFormat="1" x14ac:dyDescent="0.3">
      <c r="A2439" s="34">
        <v>42557</v>
      </c>
      <c r="B2439" s="26" t="s">
        <v>1547</v>
      </c>
      <c r="C2439" s="27" t="s">
        <v>17</v>
      </c>
      <c r="D2439" s="26" t="s">
        <v>20</v>
      </c>
      <c r="E2439" s="41"/>
      <c r="F2439" s="41">
        <v>20000</v>
      </c>
      <c r="G2439" s="19">
        <f t="shared" si="37"/>
        <v>13197342</v>
      </c>
      <c r="H2439" s="26" t="s">
        <v>933</v>
      </c>
      <c r="I2439" s="36" t="s">
        <v>229</v>
      </c>
      <c r="J2439" s="36" t="s">
        <v>1823</v>
      </c>
      <c r="K2439" s="26" t="s">
        <v>377</v>
      </c>
      <c r="L2439" s="31" t="s">
        <v>1824</v>
      </c>
      <c r="M2439" s="26">
        <v>2429</v>
      </c>
    </row>
    <row r="2440" spans="1:13" s="31" customFormat="1" x14ac:dyDescent="0.3">
      <c r="A2440" s="34">
        <v>42557</v>
      </c>
      <c r="B2440" s="26" t="s">
        <v>1548</v>
      </c>
      <c r="C2440" s="27" t="s">
        <v>17</v>
      </c>
      <c r="D2440" s="26" t="s">
        <v>20</v>
      </c>
      <c r="E2440" s="41"/>
      <c r="F2440" s="41">
        <v>5000</v>
      </c>
      <c r="G2440" s="19">
        <f t="shared" si="37"/>
        <v>13192342</v>
      </c>
      <c r="H2440" s="26" t="s">
        <v>933</v>
      </c>
      <c r="I2440" s="36" t="s">
        <v>531</v>
      </c>
      <c r="J2440" s="36" t="s">
        <v>2187</v>
      </c>
      <c r="K2440" s="26" t="s">
        <v>377</v>
      </c>
      <c r="L2440" s="31" t="s">
        <v>1824</v>
      </c>
      <c r="M2440" s="26">
        <v>2430</v>
      </c>
    </row>
    <row r="2441" spans="1:13" s="31" customFormat="1" x14ac:dyDescent="0.3">
      <c r="A2441" s="34">
        <v>42557</v>
      </c>
      <c r="B2441" s="26" t="s">
        <v>1600</v>
      </c>
      <c r="C2441" s="26" t="s">
        <v>12</v>
      </c>
      <c r="D2441" s="26" t="s">
        <v>20</v>
      </c>
      <c r="E2441" s="41"/>
      <c r="F2441" s="41">
        <v>6000</v>
      </c>
      <c r="G2441" s="19">
        <f t="shared" si="37"/>
        <v>13186342</v>
      </c>
      <c r="H2441" s="26" t="s">
        <v>933</v>
      </c>
      <c r="I2441" s="36" t="s">
        <v>229</v>
      </c>
      <c r="J2441" s="36" t="s">
        <v>1823</v>
      </c>
      <c r="K2441" s="26" t="s">
        <v>377</v>
      </c>
      <c r="M2441" s="31">
        <v>2431</v>
      </c>
    </row>
    <row r="2442" spans="1:13" s="31" customFormat="1" x14ac:dyDescent="0.3">
      <c r="A2442" s="34">
        <v>42557</v>
      </c>
      <c r="B2442" s="26" t="s">
        <v>1601</v>
      </c>
      <c r="C2442" s="26" t="s">
        <v>22</v>
      </c>
      <c r="D2442" s="26" t="s">
        <v>18</v>
      </c>
      <c r="E2442" s="41"/>
      <c r="F2442" s="41">
        <v>1000</v>
      </c>
      <c r="G2442" s="19">
        <f t="shared" si="37"/>
        <v>13185342</v>
      </c>
      <c r="H2442" s="26" t="s">
        <v>903</v>
      </c>
      <c r="I2442" s="26" t="s">
        <v>531</v>
      </c>
      <c r="J2442" s="36" t="s">
        <v>1823</v>
      </c>
      <c r="K2442" s="26" t="s">
        <v>377</v>
      </c>
      <c r="M2442" s="31">
        <v>2432</v>
      </c>
    </row>
    <row r="2443" spans="1:13" s="31" customFormat="1" x14ac:dyDescent="0.3">
      <c r="A2443" s="34">
        <v>42557</v>
      </c>
      <c r="B2443" s="26" t="s">
        <v>1602</v>
      </c>
      <c r="C2443" s="26" t="s">
        <v>12</v>
      </c>
      <c r="D2443" s="26" t="s">
        <v>18</v>
      </c>
      <c r="E2443" s="41"/>
      <c r="F2443" s="41">
        <v>1000</v>
      </c>
      <c r="G2443" s="19">
        <f t="shared" si="37"/>
        <v>13184342</v>
      </c>
      <c r="H2443" s="26" t="s">
        <v>903</v>
      </c>
      <c r="I2443" s="26" t="s">
        <v>531</v>
      </c>
      <c r="J2443" s="36" t="s">
        <v>1823</v>
      </c>
      <c r="K2443" s="26" t="s">
        <v>377</v>
      </c>
      <c r="M2443" s="26">
        <v>2433</v>
      </c>
    </row>
    <row r="2444" spans="1:13" s="31" customFormat="1" x14ac:dyDescent="0.3">
      <c r="A2444" s="34">
        <v>42557</v>
      </c>
      <c r="B2444" s="26" t="s">
        <v>1603</v>
      </c>
      <c r="C2444" s="26" t="s">
        <v>12</v>
      </c>
      <c r="D2444" s="26" t="s">
        <v>18</v>
      </c>
      <c r="E2444" s="41"/>
      <c r="F2444" s="41">
        <v>1000</v>
      </c>
      <c r="G2444" s="19">
        <f t="shared" si="37"/>
        <v>13183342</v>
      </c>
      <c r="H2444" s="26" t="s">
        <v>903</v>
      </c>
      <c r="I2444" s="26" t="s">
        <v>531</v>
      </c>
      <c r="J2444" s="36" t="s">
        <v>1823</v>
      </c>
      <c r="K2444" s="26" t="s">
        <v>377</v>
      </c>
      <c r="M2444" s="26">
        <v>2434</v>
      </c>
    </row>
    <row r="2445" spans="1:13" s="31" customFormat="1" x14ac:dyDescent="0.3">
      <c r="A2445" s="34">
        <v>42557</v>
      </c>
      <c r="B2445" s="26" t="s">
        <v>1236</v>
      </c>
      <c r="C2445" s="27" t="s">
        <v>17</v>
      </c>
      <c r="D2445" s="26" t="s">
        <v>18</v>
      </c>
      <c r="E2445" s="41"/>
      <c r="F2445" s="41">
        <v>5000</v>
      </c>
      <c r="G2445" s="19">
        <f t="shared" ref="G2445:G2508" si="38">+G2444+E2445-F2445</f>
        <v>13178342</v>
      </c>
      <c r="H2445" s="26" t="s">
        <v>903</v>
      </c>
      <c r="I2445" s="26" t="s">
        <v>531</v>
      </c>
      <c r="J2445" s="36" t="s">
        <v>2187</v>
      </c>
      <c r="K2445" s="26" t="s">
        <v>377</v>
      </c>
      <c r="L2445" s="31" t="s">
        <v>1824</v>
      </c>
      <c r="M2445" s="26">
        <v>2435</v>
      </c>
    </row>
    <row r="2446" spans="1:13" s="31" customFormat="1" x14ac:dyDescent="0.3">
      <c r="A2446" s="34">
        <v>42557</v>
      </c>
      <c r="B2446" s="26" t="s">
        <v>1604</v>
      </c>
      <c r="C2446" s="26" t="s">
        <v>12</v>
      </c>
      <c r="D2446" s="26" t="s">
        <v>20</v>
      </c>
      <c r="E2446" s="41"/>
      <c r="F2446" s="41">
        <v>1000</v>
      </c>
      <c r="G2446" s="19">
        <f t="shared" si="38"/>
        <v>13177342</v>
      </c>
      <c r="H2446" s="17" t="s">
        <v>3054</v>
      </c>
      <c r="I2446" s="26" t="s">
        <v>531</v>
      </c>
      <c r="J2446" s="36" t="s">
        <v>1823</v>
      </c>
      <c r="K2446" s="26" t="s">
        <v>377</v>
      </c>
      <c r="M2446" s="26">
        <v>2436</v>
      </c>
    </row>
    <row r="2447" spans="1:13" s="31" customFormat="1" x14ac:dyDescent="0.3">
      <c r="A2447" s="34">
        <v>42557</v>
      </c>
      <c r="B2447" s="26" t="s">
        <v>1605</v>
      </c>
      <c r="C2447" s="26" t="s">
        <v>12</v>
      </c>
      <c r="D2447" s="26" t="s">
        <v>20</v>
      </c>
      <c r="E2447" s="41"/>
      <c r="F2447" s="41">
        <v>1000</v>
      </c>
      <c r="G2447" s="19">
        <f t="shared" si="38"/>
        <v>13176342</v>
      </c>
      <c r="H2447" s="17" t="s">
        <v>3054</v>
      </c>
      <c r="I2447" s="26" t="s">
        <v>531</v>
      </c>
      <c r="J2447" s="36" t="s">
        <v>1823</v>
      </c>
      <c r="K2447" s="26" t="s">
        <v>377</v>
      </c>
      <c r="M2447" s="26">
        <v>2437</v>
      </c>
    </row>
    <row r="2448" spans="1:13" s="31" customFormat="1" x14ac:dyDescent="0.3">
      <c r="A2448" s="34">
        <v>42557</v>
      </c>
      <c r="B2448" s="26" t="s">
        <v>329</v>
      </c>
      <c r="C2448" s="31" t="s">
        <v>35</v>
      </c>
      <c r="D2448" s="26" t="s">
        <v>20</v>
      </c>
      <c r="E2448" s="41"/>
      <c r="F2448" s="41">
        <v>1500</v>
      </c>
      <c r="G2448" s="19">
        <f t="shared" si="38"/>
        <v>13174842</v>
      </c>
      <c r="H2448" s="17" t="s">
        <v>3054</v>
      </c>
      <c r="I2448" s="26" t="s">
        <v>531</v>
      </c>
      <c r="J2448" s="36" t="s">
        <v>1823</v>
      </c>
      <c r="K2448" s="26" t="s">
        <v>377</v>
      </c>
      <c r="L2448" s="31" t="s">
        <v>1824</v>
      </c>
      <c r="M2448" s="26">
        <v>2438</v>
      </c>
    </row>
    <row r="2449" spans="1:13" s="31" customFormat="1" x14ac:dyDescent="0.3">
      <c r="A2449" s="34">
        <v>42557</v>
      </c>
      <c r="B2449" s="26" t="s">
        <v>1606</v>
      </c>
      <c r="C2449" s="26" t="s">
        <v>12</v>
      </c>
      <c r="D2449" s="26" t="s">
        <v>18</v>
      </c>
      <c r="E2449" s="41"/>
      <c r="F2449" s="41">
        <v>1000</v>
      </c>
      <c r="G2449" s="19">
        <f t="shared" si="38"/>
        <v>13173842</v>
      </c>
      <c r="H2449" s="31" t="s">
        <v>795</v>
      </c>
      <c r="I2449" s="26" t="s">
        <v>531</v>
      </c>
      <c r="J2449" s="36" t="s">
        <v>1823</v>
      </c>
      <c r="K2449" s="26" t="s">
        <v>377</v>
      </c>
      <c r="M2449" s="31">
        <v>2439</v>
      </c>
    </row>
    <row r="2450" spans="1:13" s="31" customFormat="1" x14ac:dyDescent="0.3">
      <c r="A2450" s="34">
        <v>42557</v>
      </c>
      <c r="B2450" s="26" t="s">
        <v>1607</v>
      </c>
      <c r="C2450" s="26" t="s">
        <v>12</v>
      </c>
      <c r="D2450" s="26" t="s">
        <v>18</v>
      </c>
      <c r="E2450" s="41"/>
      <c r="F2450" s="41">
        <v>1000</v>
      </c>
      <c r="G2450" s="19">
        <f t="shared" si="38"/>
        <v>13172842</v>
      </c>
      <c r="H2450" s="31" t="s">
        <v>795</v>
      </c>
      <c r="I2450" s="26" t="s">
        <v>531</v>
      </c>
      <c r="J2450" s="36" t="s">
        <v>1823</v>
      </c>
      <c r="K2450" s="26" t="s">
        <v>377</v>
      </c>
      <c r="M2450" s="31">
        <v>2440</v>
      </c>
    </row>
    <row r="2451" spans="1:13" s="31" customFormat="1" x14ac:dyDescent="0.3">
      <c r="A2451" s="34">
        <v>42557</v>
      </c>
      <c r="B2451" s="26" t="s">
        <v>1608</v>
      </c>
      <c r="C2451" s="26" t="s">
        <v>12</v>
      </c>
      <c r="D2451" s="26" t="s">
        <v>18</v>
      </c>
      <c r="E2451" s="41"/>
      <c r="F2451" s="41">
        <v>500</v>
      </c>
      <c r="G2451" s="19">
        <f t="shared" si="38"/>
        <v>13172342</v>
      </c>
      <c r="H2451" s="31" t="s">
        <v>795</v>
      </c>
      <c r="I2451" s="26" t="s">
        <v>531</v>
      </c>
      <c r="J2451" s="36" t="s">
        <v>1823</v>
      </c>
      <c r="K2451" s="26" t="s">
        <v>377</v>
      </c>
      <c r="M2451" s="26">
        <v>2441</v>
      </c>
    </row>
    <row r="2452" spans="1:13" s="31" customFormat="1" x14ac:dyDescent="0.3">
      <c r="A2452" s="34">
        <v>42558</v>
      </c>
      <c r="B2452" s="37" t="s">
        <v>1609</v>
      </c>
      <c r="C2452" s="27" t="s">
        <v>17</v>
      </c>
      <c r="D2452" s="37" t="s">
        <v>1254</v>
      </c>
      <c r="E2452" s="38"/>
      <c r="F2452" s="38">
        <v>120000</v>
      </c>
      <c r="G2452" s="19">
        <f t="shared" si="38"/>
        <v>13052342</v>
      </c>
      <c r="H2452" s="39" t="s">
        <v>267</v>
      </c>
      <c r="I2452" s="26" t="s">
        <v>531</v>
      </c>
      <c r="J2452" s="36" t="s">
        <v>2187</v>
      </c>
      <c r="K2452" s="26" t="s">
        <v>377</v>
      </c>
      <c r="L2452" s="31" t="s">
        <v>1824</v>
      </c>
      <c r="M2452" s="26">
        <v>2442</v>
      </c>
    </row>
    <row r="2453" spans="1:13" s="31" customFormat="1" x14ac:dyDescent="0.3">
      <c r="A2453" s="34">
        <v>42558</v>
      </c>
      <c r="B2453" s="26" t="s">
        <v>1610</v>
      </c>
      <c r="C2453" s="26" t="s">
        <v>12</v>
      </c>
      <c r="D2453" s="26" t="s">
        <v>18</v>
      </c>
      <c r="E2453" s="41"/>
      <c r="F2453" s="41">
        <v>15000</v>
      </c>
      <c r="G2453" s="19">
        <f t="shared" si="38"/>
        <v>13037342</v>
      </c>
      <c r="H2453" s="26" t="s">
        <v>1418</v>
      </c>
      <c r="I2453" s="26" t="s">
        <v>531</v>
      </c>
      <c r="J2453" s="36" t="s">
        <v>1823</v>
      </c>
      <c r="K2453" s="26" t="s">
        <v>377</v>
      </c>
      <c r="M2453" s="26">
        <v>2443</v>
      </c>
    </row>
    <row r="2454" spans="1:13" s="31" customFormat="1" x14ac:dyDescent="0.3">
      <c r="A2454" s="34">
        <v>42558</v>
      </c>
      <c r="B2454" s="26" t="s">
        <v>1611</v>
      </c>
      <c r="C2454" s="26" t="s">
        <v>12</v>
      </c>
      <c r="D2454" s="26" t="s">
        <v>18</v>
      </c>
      <c r="E2454" s="41"/>
      <c r="F2454" s="41">
        <v>500</v>
      </c>
      <c r="G2454" s="19">
        <f t="shared" si="38"/>
        <v>13036842</v>
      </c>
      <c r="H2454" s="26" t="s">
        <v>1418</v>
      </c>
      <c r="I2454" s="26" t="s">
        <v>531</v>
      </c>
      <c r="J2454" s="36" t="s">
        <v>1823</v>
      </c>
      <c r="K2454" s="26" t="s">
        <v>377</v>
      </c>
      <c r="M2454" s="26">
        <v>2444</v>
      </c>
    </row>
    <row r="2455" spans="1:13" s="31" customFormat="1" x14ac:dyDescent="0.3">
      <c r="A2455" s="34">
        <v>42558</v>
      </c>
      <c r="B2455" s="26" t="s">
        <v>1612</v>
      </c>
      <c r="C2455" s="26" t="s">
        <v>12</v>
      </c>
      <c r="D2455" s="26" t="s">
        <v>18</v>
      </c>
      <c r="E2455" s="41"/>
      <c r="F2455" s="41">
        <v>500</v>
      </c>
      <c r="G2455" s="19">
        <f t="shared" si="38"/>
        <v>13036342</v>
      </c>
      <c r="H2455" s="26" t="s">
        <v>1418</v>
      </c>
      <c r="I2455" s="26" t="s">
        <v>531</v>
      </c>
      <c r="J2455" s="36" t="s">
        <v>1823</v>
      </c>
      <c r="K2455" s="26" t="s">
        <v>377</v>
      </c>
      <c r="M2455" s="26">
        <v>2445</v>
      </c>
    </row>
    <row r="2456" spans="1:13" s="31" customFormat="1" x14ac:dyDescent="0.3">
      <c r="A2456" s="34">
        <v>42558</v>
      </c>
      <c r="B2456" s="26" t="s">
        <v>1613</v>
      </c>
      <c r="C2456" s="26" t="s">
        <v>12</v>
      </c>
      <c r="D2456" s="26" t="s">
        <v>18</v>
      </c>
      <c r="E2456" s="41"/>
      <c r="F2456" s="41">
        <v>500</v>
      </c>
      <c r="G2456" s="19">
        <f t="shared" si="38"/>
        <v>13035842</v>
      </c>
      <c r="H2456" s="26" t="s">
        <v>1418</v>
      </c>
      <c r="I2456" s="26" t="s">
        <v>531</v>
      </c>
      <c r="J2456" s="36" t="s">
        <v>1823</v>
      </c>
      <c r="K2456" s="26" t="s">
        <v>377</v>
      </c>
      <c r="M2456" s="26">
        <v>2446</v>
      </c>
    </row>
    <row r="2457" spans="1:13" s="31" customFormat="1" ht="13.9" x14ac:dyDescent="0.25">
      <c r="A2457" s="34">
        <v>42558</v>
      </c>
      <c r="B2457" s="26" t="s">
        <v>329</v>
      </c>
      <c r="C2457" s="27" t="s">
        <v>17</v>
      </c>
      <c r="D2457" s="26" t="s">
        <v>18</v>
      </c>
      <c r="E2457" s="41"/>
      <c r="F2457" s="41">
        <v>5000</v>
      </c>
      <c r="G2457" s="19">
        <f t="shared" si="38"/>
        <v>13030842</v>
      </c>
      <c r="H2457" s="26" t="s">
        <v>1418</v>
      </c>
      <c r="I2457" s="26" t="s">
        <v>1542</v>
      </c>
      <c r="J2457" s="36" t="s">
        <v>2187</v>
      </c>
      <c r="K2457" s="26" t="s">
        <v>377</v>
      </c>
      <c r="L2457" s="30" t="s">
        <v>1824</v>
      </c>
      <c r="M2457" s="31">
        <v>2447</v>
      </c>
    </row>
    <row r="2458" spans="1:13" s="31" customFormat="1" ht="13.9" x14ac:dyDescent="0.25">
      <c r="A2458" s="34">
        <v>42558</v>
      </c>
      <c r="B2458" s="26" t="s">
        <v>1614</v>
      </c>
      <c r="C2458" s="26" t="s">
        <v>12</v>
      </c>
      <c r="D2458" s="26" t="s">
        <v>18</v>
      </c>
      <c r="E2458" s="41"/>
      <c r="F2458" s="41">
        <v>500</v>
      </c>
      <c r="G2458" s="19">
        <f t="shared" si="38"/>
        <v>13030342</v>
      </c>
      <c r="H2458" s="26" t="s">
        <v>1418</v>
      </c>
      <c r="I2458" s="26" t="s">
        <v>1527</v>
      </c>
      <c r="J2458" s="36" t="s">
        <v>1823</v>
      </c>
      <c r="K2458" s="26" t="s">
        <v>377</v>
      </c>
      <c r="M2458" s="31">
        <v>2448</v>
      </c>
    </row>
    <row r="2459" spans="1:13" s="31" customFormat="1" x14ac:dyDescent="0.3">
      <c r="A2459" s="34">
        <v>42558</v>
      </c>
      <c r="B2459" s="26" t="s">
        <v>1615</v>
      </c>
      <c r="C2459" s="26" t="s">
        <v>12</v>
      </c>
      <c r="D2459" s="26" t="s">
        <v>20</v>
      </c>
      <c r="E2459" s="41"/>
      <c r="F2459" s="41">
        <v>1000</v>
      </c>
      <c r="G2459" s="19">
        <f t="shared" si="38"/>
        <v>13029342</v>
      </c>
      <c r="H2459" s="26" t="s">
        <v>933</v>
      </c>
      <c r="I2459" s="36" t="s">
        <v>531</v>
      </c>
      <c r="J2459" s="36" t="s">
        <v>1823</v>
      </c>
      <c r="K2459" s="26" t="s">
        <v>377</v>
      </c>
      <c r="M2459" s="26">
        <v>2449</v>
      </c>
    </row>
    <row r="2460" spans="1:13" s="31" customFormat="1" x14ac:dyDescent="0.3">
      <c r="A2460" s="34">
        <v>42558</v>
      </c>
      <c r="B2460" s="26" t="s">
        <v>1548</v>
      </c>
      <c r="C2460" s="27" t="s">
        <v>17</v>
      </c>
      <c r="D2460" s="26" t="s">
        <v>20</v>
      </c>
      <c r="E2460" s="41"/>
      <c r="F2460" s="41">
        <v>5000</v>
      </c>
      <c r="G2460" s="19">
        <f t="shared" si="38"/>
        <v>13024342</v>
      </c>
      <c r="H2460" s="26" t="s">
        <v>933</v>
      </c>
      <c r="I2460" s="36" t="s">
        <v>531</v>
      </c>
      <c r="J2460" s="36" t="s">
        <v>2187</v>
      </c>
      <c r="K2460" s="26" t="s">
        <v>377</v>
      </c>
      <c r="L2460" s="31" t="s">
        <v>1824</v>
      </c>
      <c r="M2460" s="26">
        <v>2450</v>
      </c>
    </row>
    <row r="2461" spans="1:13" s="31" customFormat="1" x14ac:dyDescent="0.3">
      <c r="A2461" s="34">
        <v>42558</v>
      </c>
      <c r="B2461" s="59" t="s">
        <v>1616</v>
      </c>
      <c r="C2461" s="59" t="s">
        <v>12</v>
      </c>
      <c r="D2461" s="26" t="s">
        <v>20</v>
      </c>
      <c r="E2461" s="41"/>
      <c r="F2461" s="41">
        <v>1000</v>
      </c>
      <c r="G2461" s="19">
        <f t="shared" si="38"/>
        <v>13023342</v>
      </c>
      <c r="H2461" s="26" t="s">
        <v>933</v>
      </c>
      <c r="I2461" s="36" t="s">
        <v>531</v>
      </c>
      <c r="J2461" s="36" t="s">
        <v>1823</v>
      </c>
      <c r="K2461" s="26" t="s">
        <v>377</v>
      </c>
      <c r="M2461" s="26">
        <v>2451</v>
      </c>
    </row>
    <row r="2462" spans="1:13" s="31" customFormat="1" x14ac:dyDescent="0.3">
      <c r="A2462" s="34">
        <v>42558</v>
      </c>
      <c r="B2462" s="59" t="s">
        <v>967</v>
      </c>
      <c r="C2462" s="59" t="s">
        <v>12</v>
      </c>
      <c r="D2462" s="26" t="s">
        <v>20</v>
      </c>
      <c r="E2462" s="41"/>
      <c r="F2462" s="41">
        <v>1000</v>
      </c>
      <c r="G2462" s="19">
        <f t="shared" si="38"/>
        <v>13022342</v>
      </c>
      <c r="H2462" s="26" t="s">
        <v>933</v>
      </c>
      <c r="I2462" s="36" t="s">
        <v>531</v>
      </c>
      <c r="J2462" s="36" t="s">
        <v>1823</v>
      </c>
      <c r="K2462" s="26" t="s">
        <v>377</v>
      </c>
      <c r="M2462" s="26">
        <v>2452</v>
      </c>
    </row>
    <row r="2463" spans="1:13" s="31" customFormat="1" x14ac:dyDescent="0.3">
      <c r="A2463" s="34">
        <v>42558</v>
      </c>
      <c r="B2463" s="26" t="s">
        <v>1602</v>
      </c>
      <c r="C2463" s="26" t="s">
        <v>12</v>
      </c>
      <c r="D2463" s="26" t="s">
        <v>18</v>
      </c>
      <c r="E2463" s="41"/>
      <c r="F2463" s="41">
        <v>1000</v>
      </c>
      <c r="G2463" s="19">
        <f t="shared" si="38"/>
        <v>13021342</v>
      </c>
      <c r="H2463" s="26" t="s">
        <v>903</v>
      </c>
      <c r="I2463" s="26" t="s">
        <v>531</v>
      </c>
      <c r="J2463" s="36" t="s">
        <v>1823</v>
      </c>
      <c r="K2463" s="26" t="s">
        <v>377</v>
      </c>
      <c r="M2463" s="26">
        <v>2453</v>
      </c>
    </row>
    <row r="2464" spans="1:13" s="31" customFormat="1" x14ac:dyDescent="0.3">
      <c r="A2464" s="34">
        <v>42558</v>
      </c>
      <c r="B2464" s="26" t="s">
        <v>1335</v>
      </c>
      <c r="C2464" s="33" t="s">
        <v>3871</v>
      </c>
      <c r="D2464" s="26" t="s">
        <v>18</v>
      </c>
      <c r="E2464" s="41"/>
      <c r="F2464" s="41">
        <v>2000</v>
      </c>
      <c r="G2464" s="19">
        <f t="shared" si="38"/>
        <v>13019342</v>
      </c>
      <c r="H2464" s="26" t="s">
        <v>903</v>
      </c>
      <c r="I2464" s="26" t="s">
        <v>531</v>
      </c>
      <c r="J2464" s="36" t="s">
        <v>2187</v>
      </c>
      <c r="K2464" s="26" t="s">
        <v>377</v>
      </c>
      <c r="L2464" s="31" t="s">
        <v>1824</v>
      </c>
      <c r="M2464" s="26">
        <v>2454</v>
      </c>
    </row>
    <row r="2465" spans="1:13" s="31" customFormat="1" x14ac:dyDescent="0.3">
      <c r="A2465" s="34">
        <v>42558</v>
      </c>
      <c r="B2465" s="26" t="s">
        <v>1397</v>
      </c>
      <c r="C2465" s="26" t="s">
        <v>22</v>
      </c>
      <c r="D2465" s="26" t="s">
        <v>18</v>
      </c>
      <c r="E2465" s="41"/>
      <c r="F2465" s="41">
        <v>1000</v>
      </c>
      <c r="G2465" s="19">
        <f t="shared" si="38"/>
        <v>13018342</v>
      </c>
      <c r="H2465" s="26" t="s">
        <v>903</v>
      </c>
      <c r="I2465" s="26" t="s">
        <v>531</v>
      </c>
      <c r="J2465" s="36" t="s">
        <v>1823</v>
      </c>
      <c r="K2465" s="26" t="s">
        <v>377</v>
      </c>
      <c r="M2465" s="31">
        <v>2455</v>
      </c>
    </row>
    <row r="2466" spans="1:13" s="31" customFormat="1" x14ac:dyDescent="0.3">
      <c r="A2466" s="34">
        <v>42558</v>
      </c>
      <c r="B2466" s="26" t="s">
        <v>1617</v>
      </c>
      <c r="C2466" s="26" t="s">
        <v>12</v>
      </c>
      <c r="D2466" s="26" t="s">
        <v>18</v>
      </c>
      <c r="E2466" s="41"/>
      <c r="F2466" s="41">
        <v>1000</v>
      </c>
      <c r="G2466" s="19">
        <f t="shared" si="38"/>
        <v>13017342</v>
      </c>
      <c r="H2466" s="26" t="s">
        <v>903</v>
      </c>
      <c r="I2466" s="26" t="s">
        <v>531</v>
      </c>
      <c r="J2466" s="36" t="s">
        <v>1823</v>
      </c>
      <c r="K2466" s="26" t="s">
        <v>377</v>
      </c>
      <c r="M2466" s="31">
        <v>2456</v>
      </c>
    </row>
    <row r="2467" spans="1:13" s="31" customFormat="1" x14ac:dyDescent="0.3">
      <c r="A2467" s="34">
        <v>42558</v>
      </c>
      <c r="B2467" s="26" t="s">
        <v>1236</v>
      </c>
      <c r="C2467" s="27" t="s">
        <v>17</v>
      </c>
      <c r="D2467" s="26" t="s">
        <v>18</v>
      </c>
      <c r="E2467" s="41"/>
      <c r="F2467" s="41">
        <v>5000</v>
      </c>
      <c r="G2467" s="19">
        <f t="shared" si="38"/>
        <v>13012342</v>
      </c>
      <c r="H2467" s="26" t="s">
        <v>903</v>
      </c>
      <c r="I2467" s="26" t="s">
        <v>531</v>
      </c>
      <c r="J2467" s="36" t="s">
        <v>2187</v>
      </c>
      <c r="K2467" s="26" t="s">
        <v>377</v>
      </c>
      <c r="L2467" s="31" t="s">
        <v>1824</v>
      </c>
      <c r="M2467" s="26">
        <v>2457</v>
      </c>
    </row>
    <row r="2468" spans="1:13" s="31" customFormat="1" x14ac:dyDescent="0.3">
      <c r="A2468" s="34">
        <v>42558</v>
      </c>
      <c r="B2468" s="26" t="s">
        <v>1618</v>
      </c>
      <c r="C2468" s="26" t="s">
        <v>12</v>
      </c>
      <c r="D2468" s="26" t="s">
        <v>20</v>
      </c>
      <c r="E2468" s="41"/>
      <c r="F2468" s="41">
        <v>1000</v>
      </c>
      <c r="G2468" s="19">
        <f t="shared" si="38"/>
        <v>13011342</v>
      </c>
      <c r="H2468" s="17" t="s">
        <v>3054</v>
      </c>
      <c r="I2468" s="26" t="s">
        <v>531</v>
      </c>
      <c r="J2468" s="36" t="s">
        <v>1823</v>
      </c>
      <c r="K2468" s="26" t="s">
        <v>377</v>
      </c>
      <c r="M2468" s="26">
        <v>2458</v>
      </c>
    </row>
    <row r="2469" spans="1:13" s="31" customFormat="1" x14ac:dyDescent="0.3">
      <c r="A2469" s="34">
        <v>42558</v>
      </c>
      <c r="B2469" s="26" t="s">
        <v>1619</v>
      </c>
      <c r="C2469" s="26" t="s">
        <v>12</v>
      </c>
      <c r="D2469" s="26" t="s">
        <v>20</v>
      </c>
      <c r="E2469" s="41"/>
      <c r="F2469" s="41">
        <v>1000</v>
      </c>
      <c r="G2469" s="19">
        <f t="shared" si="38"/>
        <v>13010342</v>
      </c>
      <c r="H2469" s="17" t="s">
        <v>3054</v>
      </c>
      <c r="I2469" s="26" t="s">
        <v>531</v>
      </c>
      <c r="J2469" s="36" t="s">
        <v>1823</v>
      </c>
      <c r="K2469" s="26" t="s">
        <v>377</v>
      </c>
      <c r="M2469" s="26">
        <v>2459</v>
      </c>
    </row>
    <row r="2470" spans="1:13" s="31" customFormat="1" x14ac:dyDescent="0.3">
      <c r="A2470" s="34">
        <v>42558</v>
      </c>
      <c r="B2470" s="26" t="s">
        <v>1620</v>
      </c>
      <c r="C2470" s="26" t="s">
        <v>12</v>
      </c>
      <c r="D2470" s="26" t="s">
        <v>20</v>
      </c>
      <c r="E2470" s="41"/>
      <c r="F2470" s="41">
        <v>1500</v>
      </c>
      <c r="G2470" s="19">
        <f t="shared" si="38"/>
        <v>13008842</v>
      </c>
      <c r="H2470" s="17" t="s">
        <v>3054</v>
      </c>
      <c r="I2470" s="26" t="s">
        <v>531</v>
      </c>
      <c r="J2470" s="36" t="s">
        <v>1823</v>
      </c>
      <c r="K2470" s="26" t="s">
        <v>377</v>
      </c>
      <c r="M2470" s="26">
        <v>2460</v>
      </c>
    </row>
    <row r="2471" spans="1:13" s="31" customFormat="1" x14ac:dyDescent="0.3">
      <c r="A2471" s="34">
        <v>42558</v>
      </c>
      <c r="B2471" s="26" t="s">
        <v>1621</v>
      </c>
      <c r="C2471" s="26" t="s">
        <v>12</v>
      </c>
      <c r="D2471" s="26" t="s">
        <v>20</v>
      </c>
      <c r="E2471" s="41"/>
      <c r="F2471" s="41">
        <v>1500</v>
      </c>
      <c r="G2471" s="19">
        <f t="shared" si="38"/>
        <v>13007342</v>
      </c>
      <c r="H2471" s="17" t="s">
        <v>3054</v>
      </c>
      <c r="I2471" s="26" t="s">
        <v>531</v>
      </c>
      <c r="J2471" s="36" t="s">
        <v>1823</v>
      </c>
      <c r="K2471" s="26" t="s">
        <v>377</v>
      </c>
      <c r="M2471" s="26">
        <v>2461</v>
      </c>
    </row>
    <row r="2472" spans="1:13" s="31" customFormat="1" x14ac:dyDescent="0.3">
      <c r="A2472" s="34">
        <v>42559</v>
      </c>
      <c r="B2472" s="37" t="s">
        <v>1622</v>
      </c>
      <c r="C2472" s="37" t="s">
        <v>12</v>
      </c>
      <c r="D2472" s="37" t="s">
        <v>1254</v>
      </c>
      <c r="E2472" s="38"/>
      <c r="F2472" s="38">
        <v>12000</v>
      </c>
      <c r="G2472" s="19">
        <f t="shared" si="38"/>
        <v>12995342</v>
      </c>
      <c r="H2472" s="39" t="s">
        <v>267</v>
      </c>
      <c r="I2472" s="37" t="s">
        <v>229</v>
      </c>
      <c r="J2472" s="36" t="s">
        <v>1823</v>
      </c>
      <c r="K2472" s="26" t="s">
        <v>377</v>
      </c>
      <c r="M2472" s="26">
        <v>2462</v>
      </c>
    </row>
    <row r="2473" spans="1:13" s="31" customFormat="1" x14ac:dyDescent="0.3">
      <c r="A2473" s="34">
        <v>42559</v>
      </c>
      <c r="B2473" s="26" t="s">
        <v>1612</v>
      </c>
      <c r="C2473" s="26" t="s">
        <v>12</v>
      </c>
      <c r="D2473" s="26" t="s">
        <v>18</v>
      </c>
      <c r="E2473" s="41"/>
      <c r="F2473" s="41">
        <v>500</v>
      </c>
      <c r="G2473" s="19">
        <f t="shared" si="38"/>
        <v>12994842</v>
      </c>
      <c r="H2473" s="26" t="s">
        <v>1418</v>
      </c>
      <c r="I2473" s="26" t="s">
        <v>1527</v>
      </c>
      <c r="J2473" s="36" t="s">
        <v>1823</v>
      </c>
      <c r="K2473" s="26" t="s">
        <v>377</v>
      </c>
      <c r="M2473" s="31">
        <v>2463</v>
      </c>
    </row>
    <row r="2474" spans="1:13" s="31" customFormat="1" ht="13.9" x14ac:dyDescent="0.25">
      <c r="A2474" s="34">
        <v>42559</v>
      </c>
      <c r="B2474" s="26" t="s">
        <v>1623</v>
      </c>
      <c r="C2474" s="31" t="s">
        <v>24</v>
      </c>
      <c r="D2474" s="31" t="s">
        <v>10</v>
      </c>
      <c r="E2474" s="41"/>
      <c r="F2474" s="41">
        <v>3750</v>
      </c>
      <c r="G2474" s="19">
        <f t="shared" si="38"/>
        <v>12991092</v>
      </c>
      <c r="H2474" s="26" t="s">
        <v>1418</v>
      </c>
      <c r="I2474" s="26" t="s">
        <v>1597</v>
      </c>
      <c r="J2474" s="36" t="s">
        <v>1823</v>
      </c>
      <c r="K2474" s="26" t="s">
        <v>377</v>
      </c>
      <c r="L2474" s="31" t="s">
        <v>1824</v>
      </c>
      <c r="M2474" s="31">
        <v>2464</v>
      </c>
    </row>
    <row r="2475" spans="1:13" s="31" customFormat="1" x14ac:dyDescent="0.3">
      <c r="A2475" s="34">
        <v>42559</v>
      </c>
      <c r="B2475" s="26" t="s">
        <v>1624</v>
      </c>
      <c r="C2475" s="26" t="s">
        <v>12</v>
      </c>
      <c r="D2475" s="26" t="s">
        <v>18</v>
      </c>
      <c r="E2475" s="41"/>
      <c r="F2475" s="41">
        <v>500</v>
      </c>
      <c r="G2475" s="19">
        <f t="shared" si="38"/>
        <v>12990592</v>
      </c>
      <c r="H2475" s="26" t="s">
        <v>1418</v>
      </c>
      <c r="I2475" s="26" t="s">
        <v>1527</v>
      </c>
      <c r="J2475" s="36" t="s">
        <v>1823</v>
      </c>
      <c r="K2475" s="26" t="s">
        <v>377</v>
      </c>
      <c r="M2475" s="26">
        <v>2465</v>
      </c>
    </row>
    <row r="2476" spans="1:13" s="31" customFormat="1" x14ac:dyDescent="0.3">
      <c r="A2476" s="34">
        <v>42559</v>
      </c>
      <c r="B2476" s="26" t="s">
        <v>1612</v>
      </c>
      <c r="C2476" s="26" t="s">
        <v>12</v>
      </c>
      <c r="D2476" s="26" t="s">
        <v>18</v>
      </c>
      <c r="E2476" s="41"/>
      <c r="F2476" s="41">
        <v>500</v>
      </c>
      <c r="G2476" s="19">
        <f t="shared" si="38"/>
        <v>12990092</v>
      </c>
      <c r="H2476" s="26" t="s">
        <v>1418</v>
      </c>
      <c r="I2476" s="26" t="s">
        <v>1527</v>
      </c>
      <c r="J2476" s="36" t="s">
        <v>1823</v>
      </c>
      <c r="K2476" s="26" t="s">
        <v>377</v>
      </c>
      <c r="M2476" s="26">
        <v>2466</v>
      </c>
    </row>
    <row r="2477" spans="1:13" s="31" customFormat="1" x14ac:dyDescent="0.3">
      <c r="A2477" s="34">
        <v>42559</v>
      </c>
      <c r="B2477" s="26" t="s">
        <v>1625</v>
      </c>
      <c r="C2477" s="26" t="s">
        <v>12</v>
      </c>
      <c r="D2477" s="26" t="s">
        <v>18</v>
      </c>
      <c r="E2477" s="41"/>
      <c r="F2477" s="41">
        <v>500</v>
      </c>
      <c r="G2477" s="19">
        <f t="shared" si="38"/>
        <v>12989592</v>
      </c>
      <c r="H2477" s="26" t="s">
        <v>1418</v>
      </c>
      <c r="I2477" s="26" t="s">
        <v>1527</v>
      </c>
      <c r="J2477" s="36" t="s">
        <v>1823</v>
      </c>
      <c r="K2477" s="26" t="s">
        <v>377</v>
      </c>
      <c r="M2477" s="26">
        <v>2467</v>
      </c>
    </row>
    <row r="2478" spans="1:13" s="31" customFormat="1" x14ac:dyDescent="0.3">
      <c r="A2478" s="34">
        <v>42559</v>
      </c>
      <c r="B2478" s="26" t="s">
        <v>1626</v>
      </c>
      <c r="C2478" s="33" t="s">
        <v>3871</v>
      </c>
      <c r="D2478" s="26" t="s">
        <v>18</v>
      </c>
      <c r="E2478" s="41"/>
      <c r="F2478" s="41">
        <v>5000</v>
      </c>
      <c r="G2478" s="19">
        <f t="shared" si="38"/>
        <v>12984592</v>
      </c>
      <c r="H2478" s="26" t="s">
        <v>1418</v>
      </c>
      <c r="I2478" s="26" t="s">
        <v>1542</v>
      </c>
      <c r="J2478" s="36" t="s">
        <v>2187</v>
      </c>
      <c r="K2478" s="26" t="s">
        <v>377</v>
      </c>
      <c r="L2478" s="31" t="s">
        <v>1824</v>
      </c>
      <c r="M2478" s="26">
        <v>2468</v>
      </c>
    </row>
    <row r="2479" spans="1:13" s="31" customFormat="1" ht="13.9" x14ac:dyDescent="0.25">
      <c r="A2479" s="34">
        <v>42559</v>
      </c>
      <c r="B2479" s="26" t="s">
        <v>329</v>
      </c>
      <c r="C2479" s="27" t="s">
        <v>17</v>
      </c>
      <c r="D2479" s="26" t="s">
        <v>18</v>
      </c>
      <c r="E2479" s="41"/>
      <c r="F2479" s="41">
        <v>5000</v>
      </c>
      <c r="G2479" s="19">
        <f t="shared" si="38"/>
        <v>12979592</v>
      </c>
      <c r="H2479" s="26" t="s">
        <v>1418</v>
      </c>
      <c r="I2479" s="26" t="s">
        <v>1542</v>
      </c>
      <c r="J2479" s="36" t="s">
        <v>2187</v>
      </c>
      <c r="K2479" s="26" t="s">
        <v>377</v>
      </c>
      <c r="L2479" s="30" t="s">
        <v>1824</v>
      </c>
      <c r="M2479" s="26">
        <v>2469</v>
      </c>
    </row>
    <row r="2480" spans="1:13" s="31" customFormat="1" ht="13.9" x14ac:dyDescent="0.25">
      <c r="A2480" s="34">
        <v>42559</v>
      </c>
      <c r="B2480" s="26" t="s">
        <v>1566</v>
      </c>
      <c r="C2480" s="26" t="s">
        <v>12</v>
      </c>
      <c r="D2480" s="26" t="s">
        <v>18</v>
      </c>
      <c r="E2480" s="41"/>
      <c r="F2480" s="41">
        <v>500</v>
      </c>
      <c r="G2480" s="19">
        <f t="shared" si="38"/>
        <v>12979092</v>
      </c>
      <c r="H2480" s="26" t="s">
        <v>1418</v>
      </c>
      <c r="I2480" s="26" t="s">
        <v>1527</v>
      </c>
      <c r="J2480" s="36" t="s">
        <v>1823</v>
      </c>
      <c r="K2480" s="26" t="s">
        <v>377</v>
      </c>
      <c r="M2480" s="26">
        <v>2470</v>
      </c>
    </row>
    <row r="2481" spans="1:13" s="31" customFormat="1" ht="13.9" x14ac:dyDescent="0.25">
      <c r="A2481" s="34">
        <v>42559</v>
      </c>
      <c r="B2481" s="26" t="s">
        <v>1627</v>
      </c>
      <c r="C2481" s="26" t="s">
        <v>12</v>
      </c>
      <c r="D2481" s="26" t="s">
        <v>18</v>
      </c>
      <c r="E2481" s="41"/>
      <c r="F2481" s="41">
        <v>500</v>
      </c>
      <c r="G2481" s="19">
        <f t="shared" si="38"/>
        <v>12978592</v>
      </c>
      <c r="H2481" s="26" t="s">
        <v>1418</v>
      </c>
      <c r="I2481" s="26" t="s">
        <v>1527</v>
      </c>
      <c r="J2481" s="36" t="s">
        <v>1823</v>
      </c>
      <c r="K2481" s="26" t="s">
        <v>377</v>
      </c>
      <c r="M2481" s="31">
        <v>2471</v>
      </c>
    </row>
    <row r="2482" spans="1:13" s="31" customFormat="1" x14ac:dyDescent="0.3">
      <c r="A2482" s="34">
        <v>42559</v>
      </c>
      <c r="B2482" s="26" t="s">
        <v>1335</v>
      </c>
      <c r="C2482" s="33" t="s">
        <v>3871</v>
      </c>
      <c r="D2482" s="26" t="s">
        <v>18</v>
      </c>
      <c r="E2482" s="41"/>
      <c r="F2482" s="41">
        <v>3000</v>
      </c>
      <c r="G2482" s="19">
        <f t="shared" si="38"/>
        <v>12975592</v>
      </c>
      <c r="H2482" s="26" t="s">
        <v>903</v>
      </c>
      <c r="I2482" s="26" t="s">
        <v>531</v>
      </c>
      <c r="J2482" s="36" t="s">
        <v>2187</v>
      </c>
      <c r="K2482" s="26" t="s">
        <v>377</v>
      </c>
      <c r="L2482" s="31" t="s">
        <v>1824</v>
      </c>
      <c r="M2482" s="31">
        <v>2472</v>
      </c>
    </row>
    <row r="2483" spans="1:13" s="31" customFormat="1" x14ac:dyDescent="0.3">
      <c r="A2483" s="34">
        <v>42559</v>
      </c>
      <c r="B2483" s="26" t="s">
        <v>1628</v>
      </c>
      <c r="C2483" s="26" t="s">
        <v>12</v>
      </c>
      <c r="D2483" s="26" t="s">
        <v>18</v>
      </c>
      <c r="E2483" s="41"/>
      <c r="F2483" s="41">
        <v>500</v>
      </c>
      <c r="G2483" s="19">
        <f t="shared" si="38"/>
        <v>12975092</v>
      </c>
      <c r="H2483" s="26" t="s">
        <v>903</v>
      </c>
      <c r="I2483" s="26" t="s">
        <v>531</v>
      </c>
      <c r="J2483" s="36" t="s">
        <v>1823</v>
      </c>
      <c r="K2483" s="26" t="s">
        <v>377</v>
      </c>
      <c r="M2483" s="26">
        <v>2473</v>
      </c>
    </row>
    <row r="2484" spans="1:13" s="31" customFormat="1" x14ac:dyDescent="0.3">
      <c r="A2484" s="34">
        <v>42559</v>
      </c>
      <c r="B2484" s="26" t="s">
        <v>1236</v>
      </c>
      <c r="C2484" s="27" t="s">
        <v>17</v>
      </c>
      <c r="D2484" s="26" t="s">
        <v>18</v>
      </c>
      <c r="E2484" s="41"/>
      <c r="F2484" s="41">
        <v>5000</v>
      </c>
      <c r="G2484" s="19">
        <f t="shared" si="38"/>
        <v>12970092</v>
      </c>
      <c r="H2484" s="26" t="s">
        <v>903</v>
      </c>
      <c r="I2484" s="26" t="s">
        <v>531</v>
      </c>
      <c r="J2484" s="36" t="s">
        <v>2187</v>
      </c>
      <c r="K2484" s="26" t="s">
        <v>377</v>
      </c>
      <c r="L2484" s="31" t="s">
        <v>1824</v>
      </c>
      <c r="M2484" s="26">
        <v>2474</v>
      </c>
    </row>
    <row r="2485" spans="1:13" s="31" customFormat="1" x14ac:dyDescent="0.3">
      <c r="A2485" s="34">
        <v>42559</v>
      </c>
      <c r="B2485" s="26" t="s">
        <v>1629</v>
      </c>
      <c r="C2485" s="26" t="s">
        <v>12</v>
      </c>
      <c r="D2485" s="26" t="s">
        <v>20</v>
      </c>
      <c r="E2485" s="41"/>
      <c r="F2485" s="41">
        <v>2000</v>
      </c>
      <c r="G2485" s="19">
        <f t="shared" si="38"/>
        <v>12968092</v>
      </c>
      <c r="H2485" s="17" t="s">
        <v>3054</v>
      </c>
      <c r="I2485" s="26" t="s">
        <v>531</v>
      </c>
      <c r="J2485" s="36" t="s">
        <v>1823</v>
      </c>
      <c r="K2485" s="26" t="s">
        <v>377</v>
      </c>
      <c r="M2485" s="26">
        <v>2475</v>
      </c>
    </row>
    <row r="2486" spans="1:13" s="31" customFormat="1" x14ac:dyDescent="0.3">
      <c r="A2486" s="34">
        <v>42559</v>
      </c>
      <c r="B2486" s="26" t="s">
        <v>1630</v>
      </c>
      <c r="C2486" s="26" t="s">
        <v>12</v>
      </c>
      <c r="D2486" s="26" t="s">
        <v>20</v>
      </c>
      <c r="E2486" s="41"/>
      <c r="F2486" s="41">
        <v>1000</v>
      </c>
      <c r="G2486" s="19">
        <f t="shared" si="38"/>
        <v>12967092</v>
      </c>
      <c r="H2486" s="17" t="s">
        <v>3054</v>
      </c>
      <c r="I2486" s="26" t="s">
        <v>531</v>
      </c>
      <c r="J2486" s="36" t="s">
        <v>1823</v>
      </c>
      <c r="K2486" s="26" t="s">
        <v>377</v>
      </c>
      <c r="M2486" s="26">
        <v>2476</v>
      </c>
    </row>
    <row r="2487" spans="1:13" s="31" customFormat="1" x14ac:dyDescent="0.3">
      <c r="A2487" s="34">
        <v>42559</v>
      </c>
      <c r="B2487" s="26" t="s">
        <v>329</v>
      </c>
      <c r="C2487" s="31" t="s">
        <v>35</v>
      </c>
      <c r="D2487" s="26" t="s">
        <v>20</v>
      </c>
      <c r="E2487" s="41"/>
      <c r="F2487" s="41">
        <v>2000</v>
      </c>
      <c r="G2487" s="19">
        <f t="shared" si="38"/>
        <v>12965092</v>
      </c>
      <c r="H2487" s="17" t="s">
        <v>3054</v>
      </c>
      <c r="I2487" s="26" t="s">
        <v>531</v>
      </c>
      <c r="J2487" s="36" t="s">
        <v>1823</v>
      </c>
      <c r="K2487" s="26" t="s">
        <v>377</v>
      </c>
      <c r="L2487" s="31" t="s">
        <v>1824</v>
      </c>
      <c r="M2487" s="26">
        <v>2477</v>
      </c>
    </row>
    <row r="2488" spans="1:13" s="31" customFormat="1" x14ac:dyDescent="0.3">
      <c r="A2488" s="34">
        <v>42559</v>
      </c>
      <c r="B2488" s="26" t="s">
        <v>1631</v>
      </c>
      <c r="C2488" s="26" t="s">
        <v>12</v>
      </c>
      <c r="D2488" s="26" t="s">
        <v>20</v>
      </c>
      <c r="E2488" s="41"/>
      <c r="F2488" s="41">
        <v>1500</v>
      </c>
      <c r="G2488" s="19">
        <f t="shared" si="38"/>
        <v>12963592</v>
      </c>
      <c r="H2488" s="17" t="s">
        <v>3054</v>
      </c>
      <c r="I2488" s="26" t="s">
        <v>531</v>
      </c>
      <c r="J2488" s="36" t="s">
        <v>1823</v>
      </c>
      <c r="K2488" s="26" t="s">
        <v>377</v>
      </c>
      <c r="M2488" s="26">
        <v>2478</v>
      </c>
    </row>
    <row r="2489" spans="1:13" s="31" customFormat="1" x14ac:dyDescent="0.3">
      <c r="A2489" s="34">
        <v>42559</v>
      </c>
      <c r="B2489" s="26" t="s">
        <v>1632</v>
      </c>
      <c r="C2489" s="26" t="s">
        <v>12</v>
      </c>
      <c r="D2489" s="26" t="s">
        <v>20</v>
      </c>
      <c r="E2489" s="41"/>
      <c r="F2489" s="41">
        <v>1500</v>
      </c>
      <c r="G2489" s="19">
        <f t="shared" si="38"/>
        <v>12962092</v>
      </c>
      <c r="H2489" s="17" t="s">
        <v>3054</v>
      </c>
      <c r="I2489" s="26" t="s">
        <v>531</v>
      </c>
      <c r="J2489" s="36" t="s">
        <v>1823</v>
      </c>
      <c r="K2489" s="26" t="s">
        <v>377</v>
      </c>
      <c r="M2489" s="31">
        <v>2479</v>
      </c>
    </row>
    <row r="2490" spans="1:13" s="31" customFormat="1" x14ac:dyDescent="0.3">
      <c r="A2490" s="34">
        <v>42560</v>
      </c>
      <c r="B2490" s="37" t="s">
        <v>1633</v>
      </c>
      <c r="C2490" s="27" t="s">
        <v>34</v>
      </c>
      <c r="D2490" s="37" t="s">
        <v>1254</v>
      </c>
      <c r="E2490" s="38"/>
      <c r="F2490" s="38">
        <v>25000</v>
      </c>
      <c r="G2490" s="19">
        <f t="shared" si="38"/>
        <v>12937092</v>
      </c>
      <c r="H2490" s="39" t="s">
        <v>267</v>
      </c>
      <c r="I2490" s="37" t="s">
        <v>229</v>
      </c>
      <c r="J2490" s="36" t="s">
        <v>2187</v>
      </c>
      <c r="K2490" s="26" t="s">
        <v>377</v>
      </c>
      <c r="L2490" s="31" t="s">
        <v>1824</v>
      </c>
      <c r="M2490" s="31">
        <v>2480</v>
      </c>
    </row>
    <row r="2491" spans="1:13" s="31" customFormat="1" ht="13.9" x14ac:dyDescent="0.25">
      <c r="A2491" s="34">
        <v>42560</v>
      </c>
      <c r="B2491" s="26" t="s">
        <v>1634</v>
      </c>
      <c r="C2491" s="26" t="s">
        <v>12</v>
      </c>
      <c r="D2491" s="26" t="s">
        <v>18</v>
      </c>
      <c r="E2491" s="41"/>
      <c r="F2491" s="41">
        <v>500</v>
      </c>
      <c r="G2491" s="19">
        <f t="shared" si="38"/>
        <v>12936592</v>
      </c>
      <c r="H2491" s="26" t="s">
        <v>1418</v>
      </c>
      <c r="I2491" s="26" t="s">
        <v>1527</v>
      </c>
      <c r="J2491" s="36" t="s">
        <v>1823</v>
      </c>
      <c r="K2491" s="26" t="s">
        <v>377</v>
      </c>
      <c r="M2491" s="26">
        <v>2481</v>
      </c>
    </row>
    <row r="2492" spans="1:13" s="31" customFormat="1" ht="13.9" x14ac:dyDescent="0.25">
      <c r="A2492" s="34">
        <v>42560</v>
      </c>
      <c r="B2492" s="26" t="s">
        <v>329</v>
      </c>
      <c r="C2492" s="27" t="s">
        <v>17</v>
      </c>
      <c r="D2492" s="26" t="s">
        <v>18</v>
      </c>
      <c r="E2492" s="41"/>
      <c r="F2492" s="41">
        <v>5000</v>
      </c>
      <c r="G2492" s="19">
        <f t="shared" si="38"/>
        <v>12931592</v>
      </c>
      <c r="H2492" s="26" t="s">
        <v>1418</v>
      </c>
      <c r="I2492" s="26" t="s">
        <v>1542</v>
      </c>
      <c r="J2492" s="36" t="s">
        <v>2187</v>
      </c>
      <c r="K2492" s="26" t="s">
        <v>377</v>
      </c>
      <c r="L2492" s="30" t="s">
        <v>1824</v>
      </c>
      <c r="M2492" s="26">
        <v>2482</v>
      </c>
    </row>
    <row r="2493" spans="1:13" s="31" customFormat="1" x14ac:dyDescent="0.3">
      <c r="A2493" s="34">
        <v>42560</v>
      </c>
      <c r="B2493" s="26" t="s">
        <v>1034</v>
      </c>
      <c r="C2493" s="26" t="s">
        <v>12</v>
      </c>
      <c r="D2493" s="26" t="s">
        <v>18</v>
      </c>
      <c r="E2493" s="41"/>
      <c r="F2493" s="41">
        <v>1000</v>
      </c>
      <c r="G2493" s="19">
        <f t="shared" si="38"/>
        <v>12930592</v>
      </c>
      <c r="H2493" s="26" t="s">
        <v>903</v>
      </c>
      <c r="I2493" s="26" t="s">
        <v>531</v>
      </c>
      <c r="J2493" s="36" t="s">
        <v>1823</v>
      </c>
      <c r="K2493" s="26" t="s">
        <v>377</v>
      </c>
      <c r="M2493" s="26">
        <v>2483</v>
      </c>
    </row>
    <row r="2494" spans="1:13" s="31" customFormat="1" ht="13.9" x14ac:dyDescent="0.25">
      <c r="A2494" s="34">
        <v>42561</v>
      </c>
      <c r="B2494" s="26" t="s">
        <v>1635</v>
      </c>
      <c r="C2494" s="26" t="s">
        <v>12</v>
      </c>
      <c r="D2494" s="26" t="s">
        <v>18</v>
      </c>
      <c r="E2494" s="41"/>
      <c r="F2494" s="41">
        <v>500</v>
      </c>
      <c r="G2494" s="19">
        <f t="shared" si="38"/>
        <v>12930092</v>
      </c>
      <c r="H2494" s="26" t="s">
        <v>1418</v>
      </c>
      <c r="I2494" s="26" t="s">
        <v>1527</v>
      </c>
      <c r="J2494" s="36" t="s">
        <v>1823</v>
      </c>
      <c r="K2494" s="26" t="s">
        <v>377</v>
      </c>
      <c r="M2494" s="26">
        <v>2484</v>
      </c>
    </row>
    <row r="2495" spans="1:13" s="31" customFormat="1" ht="13.9" x14ac:dyDescent="0.25">
      <c r="A2495" s="34">
        <v>42561</v>
      </c>
      <c r="B2495" s="26" t="s">
        <v>1636</v>
      </c>
      <c r="C2495" s="26" t="s">
        <v>12</v>
      </c>
      <c r="D2495" s="26" t="s">
        <v>18</v>
      </c>
      <c r="E2495" s="41"/>
      <c r="F2495" s="41">
        <v>500</v>
      </c>
      <c r="G2495" s="19">
        <f t="shared" si="38"/>
        <v>12929592</v>
      </c>
      <c r="H2495" s="26" t="s">
        <v>1418</v>
      </c>
      <c r="I2495" s="26" t="s">
        <v>1527</v>
      </c>
      <c r="J2495" s="36" t="s">
        <v>1823</v>
      </c>
      <c r="K2495" s="26" t="s">
        <v>377</v>
      </c>
      <c r="M2495" s="26">
        <v>2485</v>
      </c>
    </row>
    <row r="2496" spans="1:13" s="31" customFormat="1" ht="13.9" x14ac:dyDescent="0.25">
      <c r="A2496" s="34">
        <v>42561</v>
      </c>
      <c r="B2496" s="26" t="s">
        <v>329</v>
      </c>
      <c r="C2496" s="27" t="s">
        <v>17</v>
      </c>
      <c r="D2496" s="26" t="s">
        <v>18</v>
      </c>
      <c r="E2496" s="41"/>
      <c r="F2496" s="41">
        <v>5000</v>
      </c>
      <c r="G2496" s="19">
        <f t="shared" si="38"/>
        <v>12924592</v>
      </c>
      <c r="H2496" s="26" t="s">
        <v>1418</v>
      </c>
      <c r="I2496" s="26" t="s">
        <v>1542</v>
      </c>
      <c r="J2496" s="36" t="s">
        <v>2187</v>
      </c>
      <c r="K2496" s="26" t="s">
        <v>377</v>
      </c>
      <c r="L2496" s="30" t="s">
        <v>1824</v>
      </c>
      <c r="M2496" s="26">
        <v>2486</v>
      </c>
    </row>
    <row r="2497" spans="1:13" s="31" customFormat="1" ht="13.9" x14ac:dyDescent="0.25">
      <c r="A2497" s="34">
        <v>42561</v>
      </c>
      <c r="B2497" s="26" t="s">
        <v>1614</v>
      </c>
      <c r="C2497" s="26" t="s">
        <v>12</v>
      </c>
      <c r="D2497" s="26" t="s">
        <v>18</v>
      </c>
      <c r="E2497" s="41"/>
      <c r="F2497" s="41">
        <v>500</v>
      </c>
      <c r="G2497" s="19">
        <f t="shared" si="38"/>
        <v>12924092</v>
      </c>
      <c r="H2497" s="26" t="s">
        <v>1418</v>
      </c>
      <c r="I2497" s="26" t="s">
        <v>1527</v>
      </c>
      <c r="J2497" s="36" t="s">
        <v>1823</v>
      </c>
      <c r="K2497" s="26" t="s">
        <v>377</v>
      </c>
      <c r="M2497" s="31">
        <v>2487</v>
      </c>
    </row>
    <row r="2498" spans="1:13" s="31" customFormat="1" x14ac:dyDescent="0.3">
      <c r="A2498" s="34">
        <v>42562</v>
      </c>
      <c r="B2498" s="26" t="s">
        <v>1637</v>
      </c>
      <c r="C2498" s="27" t="s">
        <v>34</v>
      </c>
      <c r="D2498" s="28" t="s">
        <v>821</v>
      </c>
      <c r="E2498" s="41"/>
      <c r="F2498" s="41">
        <v>130000</v>
      </c>
      <c r="G2498" s="19">
        <f t="shared" si="38"/>
        <v>12794092</v>
      </c>
      <c r="H2498" s="26" t="s">
        <v>14</v>
      </c>
      <c r="I2498" s="26">
        <v>62</v>
      </c>
      <c r="J2498" s="36" t="s">
        <v>2187</v>
      </c>
      <c r="K2498" s="26" t="s">
        <v>377</v>
      </c>
      <c r="L2498" s="31" t="s">
        <v>1824</v>
      </c>
      <c r="M2498" s="31">
        <v>2488</v>
      </c>
    </row>
    <row r="2499" spans="1:13" s="31" customFormat="1" x14ac:dyDescent="0.3">
      <c r="A2499" s="34">
        <v>42562</v>
      </c>
      <c r="B2499" s="26" t="s">
        <v>1638</v>
      </c>
      <c r="C2499" s="27" t="s">
        <v>34</v>
      </c>
      <c r="D2499" s="28" t="s">
        <v>821</v>
      </c>
      <c r="E2499" s="41"/>
      <c r="F2499" s="41">
        <v>130000</v>
      </c>
      <c r="G2499" s="19">
        <f t="shared" si="38"/>
        <v>12664092</v>
      </c>
      <c r="H2499" s="26" t="s">
        <v>14</v>
      </c>
      <c r="I2499" s="26">
        <v>63</v>
      </c>
      <c r="J2499" s="36" t="s">
        <v>2187</v>
      </c>
      <c r="K2499" s="26" t="s">
        <v>377</v>
      </c>
      <c r="L2499" s="31" t="s">
        <v>1824</v>
      </c>
      <c r="M2499" s="26">
        <v>2489</v>
      </c>
    </row>
    <row r="2500" spans="1:13" s="31" customFormat="1" x14ac:dyDescent="0.3">
      <c r="A2500" s="34">
        <v>42562</v>
      </c>
      <c r="B2500" s="26" t="s">
        <v>3058</v>
      </c>
      <c r="C2500" s="27" t="s">
        <v>34</v>
      </c>
      <c r="D2500" s="26" t="s">
        <v>20</v>
      </c>
      <c r="E2500" s="41"/>
      <c r="F2500" s="41">
        <v>100000</v>
      </c>
      <c r="G2500" s="19">
        <f t="shared" si="38"/>
        <v>12564092</v>
      </c>
      <c r="H2500" s="26" t="s">
        <v>14</v>
      </c>
      <c r="I2500" s="26">
        <v>64</v>
      </c>
      <c r="J2500" s="36" t="s">
        <v>2187</v>
      </c>
      <c r="K2500" s="26" t="s">
        <v>377</v>
      </c>
      <c r="L2500" s="31" t="s">
        <v>1824</v>
      </c>
      <c r="M2500" s="26">
        <v>2490</v>
      </c>
    </row>
    <row r="2501" spans="1:13" s="31" customFormat="1" ht="13.9" x14ac:dyDescent="0.25">
      <c r="A2501" s="34">
        <v>42562</v>
      </c>
      <c r="B2501" s="26" t="s">
        <v>1639</v>
      </c>
      <c r="C2501" s="27" t="s">
        <v>1581</v>
      </c>
      <c r="D2501" s="28" t="s">
        <v>10</v>
      </c>
      <c r="E2501" s="41"/>
      <c r="F2501" s="41">
        <v>1800000</v>
      </c>
      <c r="G2501" s="19">
        <f t="shared" si="38"/>
        <v>10764092</v>
      </c>
      <c r="H2501" s="26" t="s">
        <v>14</v>
      </c>
      <c r="I2501" s="132" t="s">
        <v>1640</v>
      </c>
      <c r="J2501" s="36" t="s">
        <v>2187</v>
      </c>
      <c r="K2501" s="26" t="s">
        <v>377</v>
      </c>
      <c r="L2501" s="31" t="s">
        <v>1824</v>
      </c>
      <c r="M2501" s="26">
        <v>2491</v>
      </c>
    </row>
    <row r="2502" spans="1:13" s="31" customFormat="1" x14ac:dyDescent="0.3">
      <c r="A2502" s="34">
        <v>42562</v>
      </c>
      <c r="B2502" s="27" t="s">
        <v>1641</v>
      </c>
      <c r="C2502" s="27" t="s">
        <v>12</v>
      </c>
      <c r="D2502" s="26" t="s">
        <v>18</v>
      </c>
      <c r="E2502" s="41"/>
      <c r="F2502" s="41">
        <v>4000</v>
      </c>
      <c r="G2502" s="19">
        <f t="shared" si="38"/>
        <v>10760092</v>
      </c>
      <c r="H2502" s="31" t="s">
        <v>23</v>
      </c>
      <c r="I2502" s="27" t="s">
        <v>1642</v>
      </c>
      <c r="J2502" s="36" t="s">
        <v>1823</v>
      </c>
      <c r="K2502" s="26" t="s">
        <v>377</v>
      </c>
      <c r="M2502" s="26">
        <v>2492</v>
      </c>
    </row>
    <row r="2503" spans="1:13" s="31" customFormat="1" x14ac:dyDescent="0.3">
      <c r="A2503" s="34">
        <v>42562</v>
      </c>
      <c r="B2503" s="27" t="s">
        <v>702</v>
      </c>
      <c r="C2503" s="27" t="s">
        <v>1509</v>
      </c>
      <c r="D2503" s="26" t="s">
        <v>18</v>
      </c>
      <c r="E2503" s="41"/>
      <c r="F2503" s="41">
        <v>40000</v>
      </c>
      <c r="G2503" s="19">
        <f t="shared" si="38"/>
        <v>10720092</v>
      </c>
      <c r="H2503" s="31" t="s">
        <v>23</v>
      </c>
      <c r="I2503" s="27" t="s">
        <v>1642</v>
      </c>
      <c r="J2503" s="36" t="s">
        <v>1823</v>
      </c>
      <c r="K2503" s="26" t="s">
        <v>377</v>
      </c>
      <c r="L2503" s="31" t="s">
        <v>1824</v>
      </c>
      <c r="M2503" s="26">
        <v>2493</v>
      </c>
    </row>
    <row r="2504" spans="1:13" s="31" customFormat="1" x14ac:dyDescent="0.3">
      <c r="A2504" s="34">
        <v>42562</v>
      </c>
      <c r="B2504" s="27" t="s">
        <v>28</v>
      </c>
      <c r="C2504" s="27" t="s">
        <v>17</v>
      </c>
      <c r="D2504" s="26" t="s">
        <v>18</v>
      </c>
      <c r="E2504" s="41"/>
      <c r="F2504" s="41">
        <v>5000</v>
      </c>
      <c r="G2504" s="19">
        <f t="shared" si="38"/>
        <v>10715092</v>
      </c>
      <c r="H2504" s="31" t="s">
        <v>23</v>
      </c>
      <c r="I2504" s="27" t="s">
        <v>1643</v>
      </c>
      <c r="J2504" s="36" t="s">
        <v>1823</v>
      </c>
      <c r="K2504" s="26" t="s">
        <v>377</v>
      </c>
      <c r="L2504" s="31" t="s">
        <v>1824</v>
      </c>
      <c r="M2504" s="26">
        <v>2494</v>
      </c>
    </row>
    <row r="2505" spans="1:13" s="31" customFormat="1" x14ac:dyDescent="0.3">
      <c r="A2505" s="34">
        <v>42562</v>
      </c>
      <c r="B2505" s="27" t="s">
        <v>39</v>
      </c>
      <c r="C2505" s="27" t="s">
        <v>17</v>
      </c>
      <c r="D2505" s="26" t="s">
        <v>18</v>
      </c>
      <c r="E2505" s="41"/>
      <c r="F2505" s="41">
        <v>15000</v>
      </c>
      <c r="G2505" s="19">
        <f t="shared" si="38"/>
        <v>10700092</v>
      </c>
      <c r="H2505" s="31" t="s">
        <v>23</v>
      </c>
      <c r="I2505" s="27" t="s">
        <v>1644</v>
      </c>
      <c r="J2505" s="36" t="s">
        <v>1823</v>
      </c>
      <c r="K2505" s="26" t="s">
        <v>377</v>
      </c>
      <c r="L2505" s="31" t="s">
        <v>1824</v>
      </c>
      <c r="M2505" s="31">
        <v>2495</v>
      </c>
    </row>
    <row r="2506" spans="1:13" s="31" customFormat="1" ht="13.9" x14ac:dyDescent="0.25">
      <c r="A2506" s="34">
        <v>42562</v>
      </c>
      <c r="B2506" s="26" t="s">
        <v>1645</v>
      </c>
      <c r="C2506" s="26" t="s">
        <v>12</v>
      </c>
      <c r="D2506" s="26" t="s">
        <v>18</v>
      </c>
      <c r="E2506" s="41"/>
      <c r="F2506" s="41">
        <v>500</v>
      </c>
      <c r="G2506" s="19">
        <f t="shared" si="38"/>
        <v>10699592</v>
      </c>
      <c r="H2506" s="26" t="s">
        <v>1418</v>
      </c>
      <c r="I2506" s="26" t="s">
        <v>1527</v>
      </c>
      <c r="J2506" s="36" t="s">
        <v>1823</v>
      </c>
      <c r="K2506" s="26" t="s">
        <v>377</v>
      </c>
      <c r="M2506" s="31">
        <v>2496</v>
      </c>
    </row>
    <row r="2507" spans="1:13" s="31" customFormat="1" ht="13.9" x14ac:dyDescent="0.25">
      <c r="A2507" s="34">
        <v>42562</v>
      </c>
      <c r="B2507" s="26" t="s">
        <v>1646</v>
      </c>
      <c r="C2507" s="26" t="s">
        <v>12</v>
      </c>
      <c r="D2507" s="26" t="s">
        <v>18</v>
      </c>
      <c r="E2507" s="41"/>
      <c r="F2507" s="41">
        <v>500</v>
      </c>
      <c r="G2507" s="19">
        <f t="shared" si="38"/>
        <v>10699092</v>
      </c>
      <c r="H2507" s="26" t="s">
        <v>1418</v>
      </c>
      <c r="I2507" s="26" t="s">
        <v>1527</v>
      </c>
      <c r="J2507" s="36" t="s">
        <v>1823</v>
      </c>
      <c r="K2507" s="26" t="s">
        <v>377</v>
      </c>
      <c r="M2507" s="26">
        <v>2497</v>
      </c>
    </row>
    <row r="2508" spans="1:13" s="31" customFormat="1" ht="13.9" x14ac:dyDescent="0.25">
      <c r="A2508" s="34">
        <v>42562</v>
      </c>
      <c r="B2508" s="26" t="s">
        <v>329</v>
      </c>
      <c r="C2508" s="27" t="s">
        <v>17</v>
      </c>
      <c r="D2508" s="26" t="s">
        <v>18</v>
      </c>
      <c r="E2508" s="41"/>
      <c r="F2508" s="41">
        <v>5000</v>
      </c>
      <c r="G2508" s="19">
        <f t="shared" si="38"/>
        <v>10694092</v>
      </c>
      <c r="H2508" s="26" t="s">
        <v>1418</v>
      </c>
      <c r="I2508" s="26" t="s">
        <v>1542</v>
      </c>
      <c r="J2508" s="36" t="s">
        <v>2187</v>
      </c>
      <c r="K2508" s="26" t="s">
        <v>377</v>
      </c>
      <c r="L2508" s="30" t="s">
        <v>1824</v>
      </c>
      <c r="M2508" s="26">
        <v>2498</v>
      </c>
    </row>
    <row r="2509" spans="1:13" s="31" customFormat="1" ht="13.9" x14ac:dyDescent="0.25">
      <c r="A2509" s="34">
        <v>42562</v>
      </c>
      <c r="B2509" s="26" t="s">
        <v>1647</v>
      </c>
      <c r="C2509" s="26" t="s">
        <v>12</v>
      </c>
      <c r="D2509" s="26" t="s">
        <v>18</v>
      </c>
      <c r="E2509" s="41"/>
      <c r="F2509" s="41">
        <v>500</v>
      </c>
      <c r="G2509" s="19">
        <f t="shared" ref="G2509:G2572" si="39">+G2508+E2509-F2509</f>
        <v>10693592</v>
      </c>
      <c r="H2509" s="26" t="s">
        <v>1418</v>
      </c>
      <c r="I2509" s="26" t="s">
        <v>1527</v>
      </c>
      <c r="J2509" s="36" t="s">
        <v>1823</v>
      </c>
      <c r="K2509" s="26" t="s">
        <v>377</v>
      </c>
      <c r="M2509" s="26">
        <v>2499</v>
      </c>
    </row>
    <row r="2510" spans="1:13" s="31" customFormat="1" ht="13.9" x14ac:dyDescent="0.25">
      <c r="A2510" s="34">
        <v>42562</v>
      </c>
      <c r="B2510" s="26" t="s">
        <v>1648</v>
      </c>
      <c r="C2510" s="26" t="s">
        <v>12</v>
      </c>
      <c r="D2510" s="26" t="s">
        <v>18</v>
      </c>
      <c r="E2510" s="41"/>
      <c r="F2510" s="41">
        <v>500</v>
      </c>
      <c r="G2510" s="19">
        <f t="shared" si="39"/>
        <v>10693092</v>
      </c>
      <c r="H2510" s="26" t="s">
        <v>1418</v>
      </c>
      <c r="I2510" s="26" t="s">
        <v>1527</v>
      </c>
      <c r="J2510" s="36" t="s">
        <v>1823</v>
      </c>
      <c r="K2510" s="26" t="s">
        <v>377</v>
      </c>
      <c r="M2510" s="26">
        <v>2500</v>
      </c>
    </row>
    <row r="2511" spans="1:13" s="31" customFormat="1" ht="13.9" x14ac:dyDescent="0.25">
      <c r="A2511" s="34">
        <v>42562</v>
      </c>
      <c r="B2511" s="26" t="s">
        <v>1649</v>
      </c>
      <c r="C2511" s="26" t="s">
        <v>12</v>
      </c>
      <c r="D2511" s="26" t="s">
        <v>18</v>
      </c>
      <c r="E2511" s="41"/>
      <c r="F2511" s="41">
        <v>500</v>
      </c>
      <c r="G2511" s="19">
        <f t="shared" si="39"/>
        <v>10692592</v>
      </c>
      <c r="H2511" s="26" t="s">
        <v>1418</v>
      </c>
      <c r="I2511" s="26" t="s">
        <v>1527</v>
      </c>
      <c r="J2511" s="36" t="s">
        <v>1823</v>
      </c>
      <c r="K2511" s="26" t="s">
        <v>377</v>
      </c>
      <c r="M2511" s="26">
        <v>2501</v>
      </c>
    </row>
    <row r="2512" spans="1:13" s="31" customFormat="1" x14ac:dyDescent="0.3">
      <c r="A2512" s="34">
        <v>42562</v>
      </c>
      <c r="B2512" s="33" t="s">
        <v>584</v>
      </c>
      <c r="C2512" s="59" t="s">
        <v>12</v>
      </c>
      <c r="D2512" s="26" t="s">
        <v>20</v>
      </c>
      <c r="E2512" s="41"/>
      <c r="F2512" s="41">
        <v>1000</v>
      </c>
      <c r="G2512" s="19">
        <f t="shared" si="39"/>
        <v>10691592</v>
      </c>
      <c r="H2512" s="26" t="s">
        <v>933</v>
      </c>
      <c r="I2512" s="36" t="s">
        <v>531</v>
      </c>
      <c r="J2512" s="36" t="s">
        <v>1823</v>
      </c>
      <c r="K2512" s="26" t="s">
        <v>377</v>
      </c>
      <c r="M2512" s="26">
        <v>2502</v>
      </c>
    </row>
    <row r="2513" spans="1:13" s="31" customFormat="1" x14ac:dyDescent="0.3">
      <c r="A2513" s="34">
        <v>42562</v>
      </c>
      <c r="B2513" s="33" t="s">
        <v>329</v>
      </c>
      <c r="C2513" s="31" t="s">
        <v>35</v>
      </c>
      <c r="D2513" s="26" t="s">
        <v>20</v>
      </c>
      <c r="E2513" s="41"/>
      <c r="F2513" s="41">
        <v>1500</v>
      </c>
      <c r="G2513" s="19">
        <f t="shared" si="39"/>
        <v>10690092</v>
      </c>
      <c r="H2513" s="26" t="s">
        <v>933</v>
      </c>
      <c r="I2513" s="36" t="s">
        <v>531</v>
      </c>
      <c r="J2513" s="36" t="s">
        <v>2187</v>
      </c>
      <c r="K2513" s="26" t="s">
        <v>377</v>
      </c>
      <c r="L2513" s="31" t="s">
        <v>1824</v>
      </c>
      <c r="M2513" s="31">
        <v>2503</v>
      </c>
    </row>
    <row r="2514" spans="1:13" s="31" customFormat="1" x14ac:dyDescent="0.3">
      <c r="A2514" s="34">
        <v>42562</v>
      </c>
      <c r="B2514" s="35" t="s">
        <v>967</v>
      </c>
      <c r="C2514" s="32" t="s">
        <v>12</v>
      </c>
      <c r="D2514" s="26" t="s">
        <v>20</v>
      </c>
      <c r="E2514" s="41"/>
      <c r="F2514" s="41">
        <v>1000</v>
      </c>
      <c r="G2514" s="19">
        <f t="shared" si="39"/>
        <v>10689092</v>
      </c>
      <c r="H2514" s="26" t="s">
        <v>933</v>
      </c>
      <c r="I2514" s="36" t="s">
        <v>531</v>
      </c>
      <c r="J2514" s="36" t="s">
        <v>1823</v>
      </c>
      <c r="K2514" s="26" t="s">
        <v>377</v>
      </c>
      <c r="M2514" s="31">
        <v>2504</v>
      </c>
    </row>
    <row r="2515" spans="1:13" s="31" customFormat="1" x14ac:dyDescent="0.3">
      <c r="A2515" s="34">
        <v>42562</v>
      </c>
      <c r="B2515" s="26" t="s">
        <v>1057</v>
      </c>
      <c r="C2515" s="26" t="s">
        <v>12</v>
      </c>
      <c r="D2515" s="26" t="s">
        <v>18</v>
      </c>
      <c r="E2515" s="41"/>
      <c r="F2515" s="41">
        <v>300</v>
      </c>
      <c r="G2515" s="19">
        <f t="shared" si="39"/>
        <v>10688792</v>
      </c>
      <c r="H2515" s="26" t="s">
        <v>903</v>
      </c>
      <c r="I2515" s="26" t="s">
        <v>531</v>
      </c>
      <c r="J2515" s="36" t="s">
        <v>1823</v>
      </c>
      <c r="K2515" s="26" t="s">
        <v>377</v>
      </c>
      <c r="M2515" s="26">
        <v>2505</v>
      </c>
    </row>
    <row r="2516" spans="1:13" x14ac:dyDescent="0.3">
      <c r="A2516" s="34">
        <v>42562</v>
      </c>
      <c r="B2516" s="26" t="s">
        <v>1034</v>
      </c>
      <c r="C2516" s="26" t="s">
        <v>12</v>
      </c>
      <c r="D2516" s="26" t="s">
        <v>18</v>
      </c>
      <c r="F2516" s="41">
        <v>300</v>
      </c>
      <c r="G2516" s="19">
        <f t="shared" si="39"/>
        <v>10688492</v>
      </c>
      <c r="H2516" s="26" t="s">
        <v>903</v>
      </c>
      <c r="I2516" s="26" t="s">
        <v>531</v>
      </c>
      <c r="J2516" s="36" t="s">
        <v>1823</v>
      </c>
      <c r="K2516" s="26" t="s">
        <v>377</v>
      </c>
      <c r="L2516" s="31"/>
      <c r="M2516" s="26">
        <v>2506</v>
      </c>
    </row>
    <row r="2517" spans="1:13" x14ac:dyDescent="0.3">
      <c r="A2517" s="133">
        <v>42562</v>
      </c>
      <c r="B2517" s="26" t="s">
        <v>1826</v>
      </c>
      <c r="C2517" s="26" t="s">
        <v>12</v>
      </c>
      <c r="D2517" s="26" t="s">
        <v>20</v>
      </c>
      <c r="F2517" s="41">
        <v>1000</v>
      </c>
      <c r="G2517" s="19">
        <f t="shared" si="39"/>
        <v>10687492</v>
      </c>
      <c r="H2517" s="17" t="s">
        <v>3054</v>
      </c>
      <c r="I2517" s="26" t="s">
        <v>531</v>
      </c>
      <c r="J2517" s="36" t="s">
        <v>1823</v>
      </c>
      <c r="K2517" s="26" t="s">
        <v>377</v>
      </c>
      <c r="L2517" s="31"/>
      <c r="M2517" s="26">
        <v>2507</v>
      </c>
    </row>
    <row r="2518" spans="1:13" x14ac:dyDescent="0.3">
      <c r="A2518" s="133">
        <v>42562</v>
      </c>
      <c r="B2518" s="26" t="s">
        <v>1827</v>
      </c>
      <c r="C2518" s="26" t="s">
        <v>12</v>
      </c>
      <c r="D2518" s="26" t="s">
        <v>20</v>
      </c>
      <c r="F2518" s="41">
        <v>1000</v>
      </c>
      <c r="G2518" s="19">
        <f t="shared" si="39"/>
        <v>10686492</v>
      </c>
      <c r="H2518" s="17" t="s">
        <v>3054</v>
      </c>
      <c r="I2518" s="26" t="s">
        <v>531</v>
      </c>
      <c r="J2518" s="36" t="s">
        <v>1823</v>
      </c>
      <c r="K2518" s="26" t="s">
        <v>377</v>
      </c>
      <c r="L2518" s="31"/>
      <c r="M2518" s="26">
        <v>2508</v>
      </c>
    </row>
    <row r="2519" spans="1:13" x14ac:dyDescent="0.3">
      <c r="A2519" s="133">
        <v>42562</v>
      </c>
      <c r="B2519" s="26" t="s">
        <v>329</v>
      </c>
      <c r="C2519" s="31" t="s">
        <v>35</v>
      </c>
      <c r="D2519" s="26" t="s">
        <v>20</v>
      </c>
      <c r="F2519" s="41">
        <v>2000</v>
      </c>
      <c r="G2519" s="19">
        <f t="shared" si="39"/>
        <v>10684492</v>
      </c>
      <c r="H2519" s="17" t="s">
        <v>3054</v>
      </c>
      <c r="I2519" s="26" t="s">
        <v>531</v>
      </c>
      <c r="J2519" s="36" t="s">
        <v>1823</v>
      </c>
      <c r="K2519" s="26" t="s">
        <v>377</v>
      </c>
      <c r="L2519" s="31" t="s">
        <v>1824</v>
      </c>
      <c r="M2519" s="26">
        <v>2509</v>
      </c>
    </row>
    <row r="2520" spans="1:13" s="31" customFormat="1" x14ac:dyDescent="0.3">
      <c r="A2520" s="133">
        <v>42562</v>
      </c>
      <c r="B2520" s="26" t="s">
        <v>1828</v>
      </c>
      <c r="C2520" s="26" t="s">
        <v>12</v>
      </c>
      <c r="D2520" s="26" t="s">
        <v>20</v>
      </c>
      <c r="E2520" s="41"/>
      <c r="F2520" s="41">
        <v>1000</v>
      </c>
      <c r="G2520" s="19">
        <f t="shared" si="39"/>
        <v>10683492</v>
      </c>
      <c r="H2520" s="17" t="s">
        <v>3054</v>
      </c>
      <c r="I2520" s="26" t="s">
        <v>531</v>
      </c>
      <c r="J2520" s="36" t="s">
        <v>1823</v>
      </c>
      <c r="K2520" s="26" t="s">
        <v>377</v>
      </c>
      <c r="M2520" s="26">
        <v>2510</v>
      </c>
    </row>
    <row r="2521" spans="1:13" s="31" customFormat="1" x14ac:dyDescent="0.3">
      <c r="A2521" s="34">
        <v>42563</v>
      </c>
      <c r="B2521" s="26" t="s">
        <v>1650</v>
      </c>
      <c r="C2521" s="27" t="s">
        <v>12</v>
      </c>
      <c r="D2521" s="26" t="s">
        <v>13</v>
      </c>
      <c r="E2521" s="41"/>
      <c r="F2521" s="41">
        <v>2000</v>
      </c>
      <c r="G2521" s="19">
        <f t="shared" si="39"/>
        <v>10681492</v>
      </c>
      <c r="H2521" s="26" t="s">
        <v>14</v>
      </c>
      <c r="I2521" s="26" t="s">
        <v>531</v>
      </c>
      <c r="J2521" s="36" t="s">
        <v>1823</v>
      </c>
      <c r="K2521" s="26" t="s">
        <v>377</v>
      </c>
      <c r="M2521" s="31">
        <v>2511</v>
      </c>
    </row>
    <row r="2522" spans="1:13" s="31" customFormat="1" ht="13.9" x14ac:dyDescent="0.25">
      <c r="A2522" s="34">
        <v>42563</v>
      </c>
      <c r="B2522" s="26" t="s">
        <v>1651</v>
      </c>
      <c r="C2522" s="27" t="s">
        <v>35</v>
      </c>
      <c r="D2522" s="26" t="s">
        <v>18</v>
      </c>
      <c r="E2522" s="41"/>
      <c r="F2522" s="41">
        <v>30947</v>
      </c>
      <c r="G2522" s="19">
        <f t="shared" si="39"/>
        <v>10650545</v>
      </c>
      <c r="H2522" s="26" t="s">
        <v>14</v>
      </c>
      <c r="I2522" s="26">
        <v>5675</v>
      </c>
      <c r="J2522" s="36" t="s">
        <v>2611</v>
      </c>
      <c r="K2522" s="26" t="s">
        <v>377</v>
      </c>
      <c r="L2522" s="31" t="s">
        <v>1824</v>
      </c>
      <c r="M2522" s="31">
        <v>2512</v>
      </c>
    </row>
    <row r="2523" spans="1:13" s="31" customFormat="1" ht="13.9" x14ac:dyDescent="0.25">
      <c r="A2523" s="34">
        <v>42563</v>
      </c>
      <c r="B2523" s="26" t="s">
        <v>1651</v>
      </c>
      <c r="C2523" s="27" t="s">
        <v>35</v>
      </c>
      <c r="D2523" s="26" t="s">
        <v>13</v>
      </c>
      <c r="E2523" s="41"/>
      <c r="F2523" s="41">
        <v>27880</v>
      </c>
      <c r="G2523" s="19">
        <f t="shared" si="39"/>
        <v>10622665</v>
      </c>
      <c r="H2523" s="26" t="s">
        <v>14</v>
      </c>
      <c r="I2523" s="26">
        <v>5675</v>
      </c>
      <c r="J2523" s="36" t="s">
        <v>2611</v>
      </c>
      <c r="K2523" s="26" t="s">
        <v>377</v>
      </c>
      <c r="L2523" s="31" t="s">
        <v>1824</v>
      </c>
      <c r="M2523" s="26">
        <v>2513</v>
      </c>
    </row>
    <row r="2524" spans="1:13" s="31" customFormat="1" ht="13.9" x14ac:dyDescent="0.25">
      <c r="A2524" s="34">
        <v>42563</v>
      </c>
      <c r="B2524" s="26" t="s">
        <v>1651</v>
      </c>
      <c r="C2524" s="27" t="s">
        <v>35</v>
      </c>
      <c r="D2524" s="26" t="s">
        <v>20</v>
      </c>
      <c r="E2524" s="41"/>
      <c r="F2524" s="41">
        <v>9520</v>
      </c>
      <c r="G2524" s="19">
        <f t="shared" si="39"/>
        <v>10613145</v>
      </c>
      <c r="H2524" s="26" t="s">
        <v>14</v>
      </c>
      <c r="I2524" s="26">
        <v>5675</v>
      </c>
      <c r="J2524" s="36" t="s">
        <v>2611</v>
      </c>
      <c r="K2524" s="26" t="s">
        <v>377</v>
      </c>
      <c r="L2524" s="31" t="s">
        <v>1824</v>
      </c>
      <c r="M2524" s="26">
        <v>2514</v>
      </c>
    </row>
    <row r="2525" spans="1:13" s="31" customFormat="1" x14ac:dyDescent="0.3">
      <c r="A2525" s="34">
        <v>42563</v>
      </c>
      <c r="B2525" s="26" t="s">
        <v>1652</v>
      </c>
      <c r="C2525" s="27" t="s">
        <v>35</v>
      </c>
      <c r="D2525" s="26" t="s">
        <v>18</v>
      </c>
      <c r="E2525" s="41"/>
      <c r="F2525" s="41">
        <v>50834</v>
      </c>
      <c r="G2525" s="19">
        <f t="shared" si="39"/>
        <v>10562311</v>
      </c>
      <c r="H2525" s="26" t="s">
        <v>14</v>
      </c>
      <c r="I2525" s="26">
        <v>5681</v>
      </c>
      <c r="J2525" s="36" t="s">
        <v>2611</v>
      </c>
      <c r="K2525" s="26" t="s">
        <v>377</v>
      </c>
      <c r="L2525" s="31" t="s">
        <v>1824</v>
      </c>
      <c r="M2525" s="26">
        <v>2515</v>
      </c>
    </row>
    <row r="2526" spans="1:13" s="31" customFormat="1" x14ac:dyDescent="0.3">
      <c r="A2526" s="34">
        <v>42563</v>
      </c>
      <c r="B2526" s="26" t="s">
        <v>1652</v>
      </c>
      <c r="C2526" s="27" t="s">
        <v>35</v>
      </c>
      <c r="D2526" s="26" t="s">
        <v>13</v>
      </c>
      <c r="E2526" s="41"/>
      <c r="F2526" s="41">
        <v>69393</v>
      </c>
      <c r="G2526" s="19">
        <f t="shared" si="39"/>
        <v>10492918</v>
      </c>
      <c r="H2526" s="26" t="s">
        <v>14</v>
      </c>
      <c r="I2526" s="26">
        <v>5681</v>
      </c>
      <c r="J2526" s="36" t="s">
        <v>2611</v>
      </c>
      <c r="K2526" s="26" t="s">
        <v>377</v>
      </c>
      <c r="L2526" s="31" t="s">
        <v>1824</v>
      </c>
      <c r="M2526" s="26">
        <v>2516</v>
      </c>
    </row>
    <row r="2527" spans="1:13" s="31" customFormat="1" x14ac:dyDescent="0.3">
      <c r="A2527" s="34">
        <v>42563</v>
      </c>
      <c r="B2527" s="26" t="s">
        <v>1652</v>
      </c>
      <c r="C2527" s="27" t="s">
        <v>35</v>
      </c>
      <c r="D2527" s="26" t="s">
        <v>20</v>
      </c>
      <c r="E2527" s="41"/>
      <c r="F2527" s="41">
        <v>30465</v>
      </c>
      <c r="G2527" s="19">
        <f t="shared" si="39"/>
        <v>10462453</v>
      </c>
      <c r="H2527" s="26" t="s">
        <v>14</v>
      </c>
      <c r="I2527" s="26">
        <v>5681</v>
      </c>
      <c r="J2527" s="36" t="s">
        <v>2611</v>
      </c>
      <c r="K2527" s="26" t="s">
        <v>377</v>
      </c>
      <c r="L2527" s="31" t="s">
        <v>1824</v>
      </c>
      <c r="M2527" s="26">
        <v>2517</v>
      </c>
    </row>
    <row r="2528" spans="1:13" s="31" customFormat="1" x14ac:dyDescent="0.3">
      <c r="A2528" s="34">
        <v>42563</v>
      </c>
      <c r="B2528" s="26" t="s">
        <v>1653</v>
      </c>
      <c r="C2528" s="27" t="s">
        <v>34</v>
      </c>
      <c r="D2528" s="28" t="s">
        <v>821</v>
      </c>
      <c r="E2528" s="41"/>
      <c r="F2528" s="41">
        <v>190000</v>
      </c>
      <c r="G2528" s="19">
        <f t="shared" si="39"/>
        <v>10272453</v>
      </c>
      <c r="H2528" s="26" t="s">
        <v>14</v>
      </c>
      <c r="I2528" s="26">
        <v>67</v>
      </c>
      <c r="J2528" s="36" t="s">
        <v>1823</v>
      </c>
      <c r="K2528" s="26" t="s">
        <v>377</v>
      </c>
      <c r="L2528" s="31" t="s">
        <v>1824</v>
      </c>
      <c r="M2528" s="26">
        <v>2518</v>
      </c>
    </row>
    <row r="2529" spans="1:14" s="31" customFormat="1" x14ac:dyDescent="0.3">
      <c r="A2529" s="34">
        <v>42563</v>
      </c>
      <c r="B2529" s="27" t="s">
        <v>1654</v>
      </c>
      <c r="C2529" s="27" t="s">
        <v>12</v>
      </c>
      <c r="D2529" s="26" t="s">
        <v>18</v>
      </c>
      <c r="E2529" s="41"/>
      <c r="F2529" s="41">
        <v>10000</v>
      </c>
      <c r="G2529" s="19">
        <f t="shared" si="39"/>
        <v>10262453</v>
      </c>
      <c r="H2529" s="31" t="s">
        <v>23</v>
      </c>
      <c r="I2529" s="27" t="s">
        <v>1642</v>
      </c>
      <c r="J2529" s="36" t="s">
        <v>1823</v>
      </c>
      <c r="K2529" s="26" t="s">
        <v>377</v>
      </c>
      <c r="M2529" s="31">
        <v>2519</v>
      </c>
    </row>
    <row r="2530" spans="1:14" s="31" customFormat="1" x14ac:dyDescent="0.3">
      <c r="A2530" s="34">
        <v>42563</v>
      </c>
      <c r="B2530" s="26" t="s">
        <v>28</v>
      </c>
      <c r="C2530" s="27" t="s">
        <v>17</v>
      </c>
      <c r="D2530" s="26" t="s">
        <v>18</v>
      </c>
      <c r="E2530" s="41"/>
      <c r="F2530" s="41">
        <v>5000</v>
      </c>
      <c r="G2530" s="19">
        <f t="shared" si="39"/>
        <v>10257453</v>
      </c>
      <c r="H2530" s="31" t="s">
        <v>23</v>
      </c>
      <c r="I2530" s="26" t="s">
        <v>1643</v>
      </c>
      <c r="J2530" s="36" t="s">
        <v>1823</v>
      </c>
      <c r="K2530" s="26" t="s">
        <v>377</v>
      </c>
      <c r="L2530" s="31" t="s">
        <v>1824</v>
      </c>
      <c r="M2530" s="31">
        <v>2520</v>
      </c>
    </row>
    <row r="2531" spans="1:14" s="31" customFormat="1" x14ac:dyDescent="0.3">
      <c r="A2531" s="34">
        <v>42563</v>
      </c>
      <c r="B2531" s="26" t="s">
        <v>39</v>
      </c>
      <c r="C2531" s="27" t="s">
        <v>17</v>
      </c>
      <c r="D2531" s="26" t="s">
        <v>18</v>
      </c>
      <c r="E2531" s="41"/>
      <c r="F2531" s="41">
        <v>15000</v>
      </c>
      <c r="G2531" s="19">
        <f t="shared" si="39"/>
        <v>10242453</v>
      </c>
      <c r="H2531" s="31" t="s">
        <v>23</v>
      </c>
      <c r="I2531" s="26" t="s">
        <v>1644</v>
      </c>
      <c r="J2531" s="36" t="s">
        <v>1823</v>
      </c>
      <c r="K2531" s="26" t="s">
        <v>377</v>
      </c>
      <c r="L2531" s="30" t="s">
        <v>1824</v>
      </c>
      <c r="M2531" s="26">
        <v>2521</v>
      </c>
    </row>
    <row r="2532" spans="1:14" s="31" customFormat="1" x14ac:dyDescent="0.3">
      <c r="A2532" s="34">
        <v>42563</v>
      </c>
      <c r="B2532" s="26" t="s">
        <v>1655</v>
      </c>
      <c r="C2532" s="31" t="s">
        <v>38</v>
      </c>
      <c r="D2532" s="26" t="s">
        <v>18</v>
      </c>
      <c r="E2532" s="41"/>
      <c r="F2532" s="41">
        <v>50000</v>
      </c>
      <c r="G2532" s="19">
        <f t="shared" si="39"/>
        <v>10192453</v>
      </c>
      <c r="H2532" s="31" t="s">
        <v>23</v>
      </c>
      <c r="I2532" s="26" t="s">
        <v>1656</v>
      </c>
      <c r="J2532" s="36" t="s">
        <v>1823</v>
      </c>
      <c r="K2532" s="26" t="s">
        <v>377</v>
      </c>
      <c r="L2532" s="31" t="s">
        <v>1824</v>
      </c>
      <c r="M2532" s="26">
        <v>2522</v>
      </c>
    </row>
    <row r="2533" spans="1:14" s="31" customFormat="1" x14ac:dyDescent="0.3">
      <c r="A2533" s="34">
        <v>42563</v>
      </c>
      <c r="B2533" s="26" t="s">
        <v>1612</v>
      </c>
      <c r="C2533" s="26" t="s">
        <v>12</v>
      </c>
      <c r="D2533" s="26" t="s">
        <v>18</v>
      </c>
      <c r="E2533" s="41"/>
      <c r="F2533" s="41">
        <v>500</v>
      </c>
      <c r="G2533" s="19">
        <f t="shared" si="39"/>
        <v>10191953</v>
      </c>
      <c r="H2533" s="26" t="s">
        <v>1418</v>
      </c>
      <c r="I2533" s="26" t="s">
        <v>1527</v>
      </c>
      <c r="J2533" s="36" t="s">
        <v>1823</v>
      </c>
      <c r="K2533" s="26" t="s">
        <v>377</v>
      </c>
      <c r="M2533" s="26">
        <v>2523</v>
      </c>
    </row>
    <row r="2534" spans="1:14" s="31" customFormat="1" ht="13.9" x14ac:dyDescent="0.25">
      <c r="A2534" s="34">
        <v>42563</v>
      </c>
      <c r="B2534" s="26" t="s">
        <v>1657</v>
      </c>
      <c r="C2534" s="31" t="s">
        <v>24</v>
      </c>
      <c r="D2534" s="31" t="s">
        <v>10</v>
      </c>
      <c r="E2534" s="41"/>
      <c r="F2534" s="41">
        <v>4500</v>
      </c>
      <c r="G2534" s="19">
        <f t="shared" si="39"/>
        <v>10187453</v>
      </c>
      <c r="H2534" s="26" t="s">
        <v>1418</v>
      </c>
      <c r="I2534" s="26" t="s">
        <v>1597</v>
      </c>
      <c r="J2534" s="36" t="s">
        <v>1823</v>
      </c>
      <c r="K2534" s="26" t="s">
        <v>377</v>
      </c>
      <c r="L2534" s="31" t="s">
        <v>1824</v>
      </c>
      <c r="M2534" s="26">
        <v>2524</v>
      </c>
    </row>
    <row r="2535" spans="1:14" s="31" customFormat="1" ht="13.9" x14ac:dyDescent="0.25">
      <c r="A2535" s="34">
        <v>42563</v>
      </c>
      <c r="B2535" s="26" t="s">
        <v>329</v>
      </c>
      <c r="C2535" s="27" t="s">
        <v>17</v>
      </c>
      <c r="D2535" s="26" t="s">
        <v>18</v>
      </c>
      <c r="E2535" s="41"/>
      <c r="F2535" s="41">
        <v>5000</v>
      </c>
      <c r="G2535" s="19">
        <f t="shared" si="39"/>
        <v>10182453</v>
      </c>
      <c r="H2535" s="26" t="s">
        <v>1418</v>
      </c>
      <c r="I2535" s="26" t="s">
        <v>1542</v>
      </c>
      <c r="J2535" s="36" t="s">
        <v>2187</v>
      </c>
      <c r="K2535" s="26" t="s">
        <v>377</v>
      </c>
      <c r="L2535" s="31" t="s">
        <v>1824</v>
      </c>
      <c r="M2535" s="26">
        <v>2525</v>
      </c>
    </row>
    <row r="2536" spans="1:14" s="31" customFormat="1" ht="13.9" x14ac:dyDescent="0.25">
      <c r="A2536" s="34">
        <v>42563</v>
      </c>
      <c r="B2536" s="26" t="s">
        <v>1658</v>
      </c>
      <c r="C2536" s="26" t="s">
        <v>12</v>
      </c>
      <c r="D2536" s="26" t="s">
        <v>18</v>
      </c>
      <c r="E2536" s="41"/>
      <c r="F2536" s="41">
        <v>500</v>
      </c>
      <c r="G2536" s="19">
        <f t="shared" si="39"/>
        <v>10181953</v>
      </c>
      <c r="H2536" s="26" t="s">
        <v>1418</v>
      </c>
      <c r="I2536" s="26" t="s">
        <v>1527</v>
      </c>
      <c r="J2536" s="36" t="s">
        <v>1823</v>
      </c>
      <c r="K2536" s="26" t="s">
        <v>377</v>
      </c>
      <c r="L2536" s="31" t="s">
        <v>1824</v>
      </c>
      <c r="M2536" s="26">
        <v>2526</v>
      </c>
    </row>
    <row r="2537" spans="1:14" s="31" customFormat="1" ht="13.9" x14ac:dyDescent="0.25">
      <c r="A2537" s="34">
        <v>42563</v>
      </c>
      <c r="B2537" s="26" t="s">
        <v>1659</v>
      </c>
      <c r="C2537" s="26" t="s">
        <v>12</v>
      </c>
      <c r="D2537" s="26" t="s">
        <v>18</v>
      </c>
      <c r="E2537" s="41"/>
      <c r="F2537" s="41">
        <v>500</v>
      </c>
      <c r="G2537" s="19">
        <f t="shared" si="39"/>
        <v>10181453</v>
      </c>
      <c r="H2537" s="26" t="s">
        <v>1418</v>
      </c>
      <c r="I2537" s="26" t="s">
        <v>1527</v>
      </c>
      <c r="J2537" s="36" t="s">
        <v>1823</v>
      </c>
      <c r="K2537" s="26" t="s">
        <v>377</v>
      </c>
      <c r="M2537" s="31">
        <v>2527</v>
      </c>
    </row>
    <row r="2538" spans="1:14" s="31" customFormat="1" x14ac:dyDescent="0.3">
      <c r="A2538" s="34">
        <v>42563</v>
      </c>
      <c r="B2538" s="26" t="s">
        <v>1626</v>
      </c>
      <c r="C2538" s="33" t="s">
        <v>3871</v>
      </c>
      <c r="D2538" s="26" t="s">
        <v>18</v>
      </c>
      <c r="E2538" s="41"/>
      <c r="F2538" s="41">
        <v>5000</v>
      </c>
      <c r="G2538" s="19">
        <f t="shared" si="39"/>
        <v>10176453</v>
      </c>
      <c r="H2538" s="26" t="s">
        <v>1418</v>
      </c>
      <c r="I2538" s="26" t="s">
        <v>1542</v>
      </c>
      <c r="J2538" s="36" t="s">
        <v>2187</v>
      </c>
      <c r="K2538" s="26" t="s">
        <v>377</v>
      </c>
      <c r="L2538" s="31" t="s">
        <v>1824</v>
      </c>
      <c r="M2538" s="31">
        <v>2528</v>
      </c>
    </row>
    <row r="2539" spans="1:14" s="31" customFormat="1" ht="13.9" x14ac:dyDescent="0.25">
      <c r="A2539" s="34">
        <v>42563</v>
      </c>
      <c r="B2539" s="26" t="s">
        <v>1660</v>
      </c>
      <c r="C2539" s="26" t="s">
        <v>12</v>
      </c>
      <c r="D2539" s="26" t="s">
        <v>18</v>
      </c>
      <c r="E2539" s="41"/>
      <c r="F2539" s="41">
        <v>500</v>
      </c>
      <c r="G2539" s="19">
        <f t="shared" si="39"/>
        <v>10175953</v>
      </c>
      <c r="H2539" s="26" t="s">
        <v>1418</v>
      </c>
      <c r="I2539" s="26" t="s">
        <v>1527</v>
      </c>
      <c r="J2539" s="36" t="s">
        <v>1823</v>
      </c>
      <c r="K2539" s="26" t="s">
        <v>377</v>
      </c>
      <c r="M2539" s="26">
        <v>2529</v>
      </c>
    </row>
    <row r="2540" spans="1:14" s="31" customFormat="1" ht="13.9" x14ac:dyDescent="0.25">
      <c r="A2540" s="34">
        <v>42563</v>
      </c>
      <c r="B2540" s="26" t="s">
        <v>1661</v>
      </c>
      <c r="C2540" s="26" t="s">
        <v>12</v>
      </c>
      <c r="D2540" s="26" t="s">
        <v>18</v>
      </c>
      <c r="E2540" s="41"/>
      <c r="F2540" s="41">
        <v>500</v>
      </c>
      <c r="G2540" s="19">
        <f t="shared" si="39"/>
        <v>10175453</v>
      </c>
      <c r="H2540" s="26" t="s">
        <v>1418</v>
      </c>
      <c r="I2540" s="26" t="s">
        <v>1527</v>
      </c>
      <c r="J2540" s="36" t="s">
        <v>1823</v>
      </c>
      <c r="K2540" s="26" t="s">
        <v>377</v>
      </c>
      <c r="M2540" s="26">
        <v>2530</v>
      </c>
    </row>
    <row r="2541" spans="1:14" s="31" customFormat="1" ht="13.9" x14ac:dyDescent="0.25">
      <c r="A2541" s="34">
        <v>42563</v>
      </c>
      <c r="B2541" s="26" t="s">
        <v>1662</v>
      </c>
      <c r="C2541" s="26" t="s">
        <v>12</v>
      </c>
      <c r="D2541" s="26" t="s">
        <v>18</v>
      </c>
      <c r="E2541" s="41"/>
      <c r="F2541" s="41">
        <v>500</v>
      </c>
      <c r="G2541" s="19">
        <f t="shared" si="39"/>
        <v>10174953</v>
      </c>
      <c r="H2541" s="26" t="s">
        <v>1418</v>
      </c>
      <c r="I2541" s="26" t="s">
        <v>1527</v>
      </c>
      <c r="J2541" s="36" t="s">
        <v>1823</v>
      </c>
      <c r="K2541" s="26" t="s">
        <v>377</v>
      </c>
      <c r="M2541" s="26">
        <v>2531</v>
      </c>
    </row>
    <row r="2542" spans="1:14" s="31" customFormat="1" ht="13.9" x14ac:dyDescent="0.25">
      <c r="A2542" s="34">
        <v>42563</v>
      </c>
      <c r="B2542" s="26" t="s">
        <v>1663</v>
      </c>
      <c r="C2542" s="26" t="s">
        <v>12</v>
      </c>
      <c r="D2542" s="26" t="s">
        <v>18</v>
      </c>
      <c r="E2542" s="41"/>
      <c r="F2542" s="41">
        <v>500</v>
      </c>
      <c r="G2542" s="19">
        <f t="shared" si="39"/>
        <v>10174453</v>
      </c>
      <c r="H2542" s="26" t="s">
        <v>1418</v>
      </c>
      <c r="I2542" s="26" t="s">
        <v>1527</v>
      </c>
      <c r="J2542" s="36" t="s">
        <v>1823</v>
      </c>
      <c r="K2542" s="26" t="s">
        <v>377</v>
      </c>
      <c r="M2542" s="26">
        <v>2532</v>
      </c>
    </row>
    <row r="2543" spans="1:14" s="31" customFormat="1" x14ac:dyDescent="0.3">
      <c r="A2543" s="34">
        <v>42563</v>
      </c>
      <c r="B2543" s="33" t="s">
        <v>584</v>
      </c>
      <c r="C2543" s="59" t="s">
        <v>12</v>
      </c>
      <c r="D2543" s="26" t="s">
        <v>20</v>
      </c>
      <c r="E2543" s="41"/>
      <c r="F2543" s="41">
        <v>1000</v>
      </c>
      <c r="G2543" s="19">
        <f t="shared" si="39"/>
        <v>10173453</v>
      </c>
      <c r="H2543" s="26" t="s">
        <v>933</v>
      </c>
      <c r="I2543" s="36" t="s">
        <v>531</v>
      </c>
      <c r="J2543" s="36" t="s">
        <v>1823</v>
      </c>
      <c r="K2543" s="26" t="s">
        <v>377</v>
      </c>
      <c r="M2543" s="26">
        <v>2533</v>
      </c>
    </row>
    <row r="2544" spans="1:14" s="31" customFormat="1" x14ac:dyDescent="0.3">
      <c r="A2544" s="34">
        <v>42563</v>
      </c>
      <c r="B2544" s="33" t="s">
        <v>329</v>
      </c>
      <c r="C2544" s="31" t="s">
        <v>35</v>
      </c>
      <c r="D2544" s="26" t="s">
        <v>20</v>
      </c>
      <c r="E2544" s="41"/>
      <c r="F2544" s="41">
        <v>1500</v>
      </c>
      <c r="G2544" s="19">
        <f t="shared" si="39"/>
        <v>10171953</v>
      </c>
      <c r="H2544" s="26" t="s">
        <v>933</v>
      </c>
      <c r="I2544" s="36" t="s">
        <v>531</v>
      </c>
      <c r="J2544" s="36" t="s">
        <v>2187</v>
      </c>
      <c r="K2544" s="26" t="s">
        <v>377</v>
      </c>
      <c r="L2544" s="31" t="s">
        <v>1824</v>
      </c>
      <c r="M2544" s="26">
        <v>2534</v>
      </c>
      <c r="N2544" s="40"/>
    </row>
    <row r="2545" spans="1:14" s="31" customFormat="1" x14ac:dyDescent="0.3">
      <c r="A2545" s="34">
        <v>42563</v>
      </c>
      <c r="B2545" s="26" t="s">
        <v>1664</v>
      </c>
      <c r="C2545" s="36" t="s">
        <v>1153</v>
      </c>
      <c r="D2545" s="26" t="s">
        <v>20</v>
      </c>
      <c r="E2545" s="41"/>
      <c r="F2545" s="41">
        <v>1000</v>
      </c>
      <c r="G2545" s="19">
        <f t="shared" si="39"/>
        <v>10170953</v>
      </c>
      <c r="H2545" s="26" t="s">
        <v>933</v>
      </c>
      <c r="I2545" s="36" t="s">
        <v>531</v>
      </c>
      <c r="J2545" s="36" t="s">
        <v>2187</v>
      </c>
      <c r="K2545" s="26" t="s">
        <v>377</v>
      </c>
      <c r="L2545" s="31" t="s">
        <v>1824</v>
      </c>
      <c r="M2545" s="31">
        <v>2535</v>
      </c>
      <c r="N2545" s="134"/>
    </row>
    <row r="2546" spans="1:14" s="31" customFormat="1" x14ac:dyDescent="0.3">
      <c r="A2546" s="34">
        <v>42563</v>
      </c>
      <c r="B2546" s="35" t="s">
        <v>967</v>
      </c>
      <c r="C2546" s="32" t="s">
        <v>12</v>
      </c>
      <c r="D2546" s="26" t="s">
        <v>20</v>
      </c>
      <c r="E2546" s="41"/>
      <c r="F2546" s="41">
        <v>1000</v>
      </c>
      <c r="G2546" s="19">
        <f t="shared" si="39"/>
        <v>10169953</v>
      </c>
      <c r="H2546" s="26" t="s">
        <v>933</v>
      </c>
      <c r="I2546" s="36" t="s">
        <v>531</v>
      </c>
      <c r="J2546" s="36" t="s">
        <v>1823</v>
      </c>
      <c r="K2546" s="26" t="s">
        <v>377</v>
      </c>
      <c r="M2546" s="31">
        <v>2536</v>
      </c>
    </row>
    <row r="2547" spans="1:14" s="31" customFormat="1" x14ac:dyDescent="0.3">
      <c r="A2547" s="34">
        <v>42563</v>
      </c>
      <c r="B2547" s="26" t="s">
        <v>1057</v>
      </c>
      <c r="C2547" s="26" t="s">
        <v>12</v>
      </c>
      <c r="D2547" s="26" t="s">
        <v>18</v>
      </c>
      <c r="E2547" s="41"/>
      <c r="F2547" s="41">
        <v>300</v>
      </c>
      <c r="G2547" s="19">
        <f t="shared" si="39"/>
        <v>10169653</v>
      </c>
      <c r="H2547" s="26" t="s">
        <v>903</v>
      </c>
      <c r="I2547" s="26" t="s">
        <v>531</v>
      </c>
      <c r="J2547" s="36" t="s">
        <v>1823</v>
      </c>
      <c r="K2547" s="26" t="s">
        <v>377</v>
      </c>
      <c r="M2547" s="26">
        <v>2537</v>
      </c>
    </row>
    <row r="2548" spans="1:14" s="31" customFormat="1" x14ac:dyDescent="0.3">
      <c r="A2548" s="34">
        <v>42563</v>
      </c>
      <c r="B2548" s="26" t="s">
        <v>1034</v>
      </c>
      <c r="C2548" s="26" t="s">
        <v>12</v>
      </c>
      <c r="D2548" s="26" t="s">
        <v>18</v>
      </c>
      <c r="E2548" s="41"/>
      <c r="F2548" s="41">
        <v>300</v>
      </c>
      <c r="G2548" s="19">
        <f t="shared" si="39"/>
        <v>10169353</v>
      </c>
      <c r="H2548" s="26" t="s">
        <v>903</v>
      </c>
      <c r="I2548" s="26" t="s">
        <v>531</v>
      </c>
      <c r="J2548" s="36" t="s">
        <v>1823</v>
      </c>
      <c r="K2548" s="26" t="s">
        <v>377</v>
      </c>
      <c r="M2548" s="26">
        <v>2538</v>
      </c>
    </row>
    <row r="2549" spans="1:14" s="31" customFormat="1" x14ac:dyDescent="0.3">
      <c r="A2549" s="133">
        <v>42563</v>
      </c>
      <c r="B2549" s="26" t="s">
        <v>329</v>
      </c>
      <c r="C2549" s="31" t="s">
        <v>35</v>
      </c>
      <c r="D2549" s="26" t="s">
        <v>20</v>
      </c>
      <c r="E2549" s="41"/>
      <c r="F2549" s="41">
        <v>1500</v>
      </c>
      <c r="G2549" s="19">
        <f t="shared" si="39"/>
        <v>10167853</v>
      </c>
      <c r="H2549" s="17" t="s">
        <v>3054</v>
      </c>
      <c r="I2549" s="26" t="s">
        <v>531</v>
      </c>
      <c r="J2549" s="36" t="s">
        <v>1823</v>
      </c>
      <c r="K2549" s="26" t="s">
        <v>377</v>
      </c>
      <c r="L2549" s="31" t="s">
        <v>1824</v>
      </c>
      <c r="M2549" s="26">
        <v>2539</v>
      </c>
    </row>
    <row r="2550" spans="1:14" s="31" customFormat="1" ht="13.9" x14ac:dyDescent="0.25">
      <c r="A2550" s="34">
        <v>42564</v>
      </c>
      <c r="B2550" s="26" t="s">
        <v>1665</v>
      </c>
      <c r="C2550" s="31" t="s">
        <v>24</v>
      </c>
      <c r="D2550" s="31" t="s">
        <v>10</v>
      </c>
      <c r="E2550" s="41"/>
      <c r="F2550" s="41">
        <v>40000</v>
      </c>
      <c r="G2550" s="19">
        <f t="shared" si="39"/>
        <v>10127853</v>
      </c>
      <c r="H2550" s="26" t="s">
        <v>14</v>
      </c>
      <c r="I2550" s="26">
        <v>11</v>
      </c>
      <c r="J2550" s="36" t="s">
        <v>1823</v>
      </c>
      <c r="K2550" s="26" t="s">
        <v>377</v>
      </c>
      <c r="L2550" s="31" t="s">
        <v>1824</v>
      </c>
      <c r="M2550" s="26">
        <v>2540</v>
      </c>
    </row>
    <row r="2551" spans="1:14" s="31" customFormat="1" ht="13.9" x14ac:dyDescent="0.25">
      <c r="A2551" s="34">
        <v>42564</v>
      </c>
      <c r="B2551" s="26" t="s">
        <v>1666</v>
      </c>
      <c r="C2551" s="27" t="s">
        <v>16</v>
      </c>
      <c r="D2551" s="28" t="s">
        <v>10</v>
      </c>
      <c r="E2551" s="41"/>
      <c r="F2551" s="41">
        <v>4000</v>
      </c>
      <c r="G2551" s="19">
        <f t="shared" si="39"/>
        <v>10123853</v>
      </c>
      <c r="H2551" s="26" t="s">
        <v>14</v>
      </c>
      <c r="I2551" s="26" t="s">
        <v>1667</v>
      </c>
      <c r="J2551" s="36" t="s">
        <v>1823</v>
      </c>
      <c r="K2551" s="26" t="s">
        <v>377</v>
      </c>
      <c r="L2551" s="31" t="s">
        <v>1824</v>
      </c>
      <c r="M2551" s="26">
        <v>2541</v>
      </c>
    </row>
    <row r="2552" spans="1:14" s="31" customFormat="1" ht="13.9" x14ac:dyDescent="0.25">
      <c r="A2552" s="34">
        <v>42564</v>
      </c>
      <c r="B2552" s="26" t="s">
        <v>1666</v>
      </c>
      <c r="C2552" s="27" t="s">
        <v>16</v>
      </c>
      <c r="D2552" s="28" t="s">
        <v>10</v>
      </c>
      <c r="E2552" s="41"/>
      <c r="F2552" s="41">
        <v>4000</v>
      </c>
      <c r="G2552" s="19">
        <f t="shared" si="39"/>
        <v>10119853</v>
      </c>
      <c r="H2552" s="26" t="s">
        <v>14</v>
      </c>
      <c r="I2552" s="26" t="s">
        <v>1668</v>
      </c>
      <c r="J2552" s="36" t="s">
        <v>1823</v>
      </c>
      <c r="K2552" s="26" t="s">
        <v>377</v>
      </c>
      <c r="L2552" s="31" t="s">
        <v>1824</v>
      </c>
      <c r="M2552" s="26">
        <v>2542</v>
      </c>
    </row>
    <row r="2553" spans="1:14" s="31" customFormat="1" ht="13.9" x14ac:dyDescent="0.25">
      <c r="A2553" s="34">
        <v>42564</v>
      </c>
      <c r="B2553" s="37" t="s">
        <v>1669</v>
      </c>
      <c r="C2553" s="37" t="s">
        <v>12</v>
      </c>
      <c r="D2553" s="26" t="s">
        <v>13</v>
      </c>
      <c r="E2553" s="38"/>
      <c r="F2553" s="38">
        <v>2500</v>
      </c>
      <c r="G2553" s="19">
        <f t="shared" si="39"/>
        <v>10117353</v>
      </c>
      <c r="H2553" s="39" t="s">
        <v>267</v>
      </c>
      <c r="I2553" s="37" t="s">
        <v>1583</v>
      </c>
      <c r="J2553" s="36" t="s">
        <v>1823</v>
      </c>
      <c r="K2553" s="26" t="s">
        <v>377</v>
      </c>
      <c r="M2553" s="31">
        <v>2543</v>
      </c>
    </row>
    <row r="2554" spans="1:14" s="31" customFormat="1" x14ac:dyDescent="0.3">
      <c r="A2554" s="34">
        <v>42564</v>
      </c>
      <c r="B2554" s="27" t="s">
        <v>1670</v>
      </c>
      <c r="C2554" s="27" t="s">
        <v>12</v>
      </c>
      <c r="D2554" s="26" t="s">
        <v>18</v>
      </c>
      <c r="E2554" s="41"/>
      <c r="F2554" s="41">
        <v>3000</v>
      </c>
      <c r="G2554" s="19">
        <f t="shared" si="39"/>
        <v>10114353</v>
      </c>
      <c r="H2554" s="31" t="s">
        <v>23</v>
      </c>
      <c r="I2554" s="27" t="s">
        <v>1642</v>
      </c>
      <c r="J2554" s="36" t="s">
        <v>1823</v>
      </c>
      <c r="K2554" s="26" t="s">
        <v>377</v>
      </c>
      <c r="M2554" s="31">
        <v>2544</v>
      </c>
    </row>
    <row r="2555" spans="1:14" s="31" customFormat="1" x14ac:dyDescent="0.3">
      <c r="A2555" s="34">
        <v>42564</v>
      </c>
      <c r="B2555" s="27" t="s">
        <v>28</v>
      </c>
      <c r="C2555" s="27" t="s">
        <v>17</v>
      </c>
      <c r="D2555" s="26" t="s">
        <v>18</v>
      </c>
      <c r="E2555" s="41"/>
      <c r="F2555" s="41">
        <v>5000</v>
      </c>
      <c r="G2555" s="19">
        <f t="shared" si="39"/>
        <v>10109353</v>
      </c>
      <c r="H2555" s="31" t="s">
        <v>23</v>
      </c>
      <c r="I2555" s="27" t="s">
        <v>1643</v>
      </c>
      <c r="J2555" s="36" t="s">
        <v>1823</v>
      </c>
      <c r="K2555" s="26" t="s">
        <v>377</v>
      </c>
      <c r="L2555" s="31" t="s">
        <v>1824</v>
      </c>
      <c r="M2555" s="26">
        <v>2545</v>
      </c>
    </row>
    <row r="2556" spans="1:14" s="31" customFormat="1" x14ac:dyDescent="0.3">
      <c r="A2556" s="34">
        <v>42564</v>
      </c>
      <c r="B2556" s="27" t="s">
        <v>39</v>
      </c>
      <c r="C2556" s="27" t="s">
        <v>17</v>
      </c>
      <c r="D2556" s="26" t="s">
        <v>18</v>
      </c>
      <c r="E2556" s="41"/>
      <c r="F2556" s="41">
        <v>15000</v>
      </c>
      <c r="G2556" s="19">
        <f t="shared" si="39"/>
        <v>10094353</v>
      </c>
      <c r="H2556" s="31" t="s">
        <v>23</v>
      </c>
      <c r="I2556" s="27" t="s">
        <v>1644</v>
      </c>
      <c r="J2556" s="36" t="s">
        <v>1823</v>
      </c>
      <c r="K2556" s="26" t="s">
        <v>377</v>
      </c>
      <c r="L2556" s="30" t="s">
        <v>1824</v>
      </c>
      <c r="M2556" s="26">
        <v>2546</v>
      </c>
    </row>
    <row r="2557" spans="1:14" s="31" customFormat="1" x14ac:dyDescent="0.3">
      <c r="A2557" s="34">
        <v>42564</v>
      </c>
      <c r="B2557" s="27" t="s">
        <v>1671</v>
      </c>
      <c r="C2557" s="27" t="s">
        <v>12</v>
      </c>
      <c r="D2557" s="26" t="s">
        <v>18</v>
      </c>
      <c r="E2557" s="41"/>
      <c r="F2557" s="41">
        <v>5000</v>
      </c>
      <c r="G2557" s="19">
        <f t="shared" si="39"/>
        <v>10089353</v>
      </c>
      <c r="H2557" s="31" t="s">
        <v>23</v>
      </c>
      <c r="I2557" s="27" t="s">
        <v>1642</v>
      </c>
      <c r="J2557" s="36" t="s">
        <v>1823</v>
      </c>
      <c r="K2557" s="26" t="s">
        <v>377</v>
      </c>
      <c r="M2557" s="26">
        <v>2547</v>
      </c>
    </row>
    <row r="2558" spans="1:14" s="31" customFormat="1" x14ac:dyDescent="0.3">
      <c r="A2558" s="34">
        <v>42564</v>
      </c>
      <c r="B2558" s="26" t="s">
        <v>1612</v>
      </c>
      <c r="C2558" s="26" t="s">
        <v>12</v>
      </c>
      <c r="D2558" s="26" t="s">
        <v>18</v>
      </c>
      <c r="E2558" s="41"/>
      <c r="F2558" s="41">
        <v>500</v>
      </c>
      <c r="G2558" s="19">
        <f t="shared" si="39"/>
        <v>10088853</v>
      </c>
      <c r="H2558" s="26" t="s">
        <v>1418</v>
      </c>
      <c r="I2558" s="26" t="s">
        <v>1527</v>
      </c>
      <c r="J2558" s="36" t="s">
        <v>1823</v>
      </c>
      <c r="K2558" s="26" t="s">
        <v>377</v>
      </c>
      <c r="L2558" s="30"/>
      <c r="M2558" s="26">
        <v>2548</v>
      </c>
    </row>
    <row r="2559" spans="1:14" s="31" customFormat="1" x14ac:dyDescent="0.3">
      <c r="A2559" s="34">
        <v>42564</v>
      </c>
      <c r="B2559" s="26" t="s">
        <v>1672</v>
      </c>
      <c r="C2559" s="31" t="s">
        <v>24</v>
      </c>
      <c r="D2559" s="31" t="s">
        <v>10</v>
      </c>
      <c r="E2559" s="41"/>
      <c r="F2559" s="41">
        <v>6975</v>
      </c>
      <c r="G2559" s="19">
        <f t="shared" si="39"/>
        <v>10081878</v>
      </c>
      <c r="H2559" s="26" t="s">
        <v>1418</v>
      </c>
      <c r="I2559" s="26" t="s">
        <v>1597</v>
      </c>
      <c r="J2559" s="36" t="s">
        <v>1823</v>
      </c>
      <c r="K2559" s="26" t="s">
        <v>377</v>
      </c>
      <c r="L2559" s="30" t="s">
        <v>1824</v>
      </c>
      <c r="M2559" s="26">
        <v>2549</v>
      </c>
    </row>
    <row r="2560" spans="1:14" s="31" customFormat="1" x14ac:dyDescent="0.3">
      <c r="A2560" s="34">
        <v>42564</v>
      </c>
      <c r="B2560" s="26" t="s">
        <v>1673</v>
      </c>
      <c r="C2560" s="26" t="s">
        <v>12</v>
      </c>
      <c r="D2560" s="26" t="s">
        <v>18</v>
      </c>
      <c r="E2560" s="41"/>
      <c r="F2560" s="41">
        <v>500</v>
      </c>
      <c r="G2560" s="19">
        <f t="shared" si="39"/>
        <v>10081378</v>
      </c>
      <c r="H2560" s="26" t="s">
        <v>1418</v>
      </c>
      <c r="I2560" s="26" t="s">
        <v>1527</v>
      </c>
      <c r="J2560" s="36" t="s">
        <v>1823</v>
      </c>
      <c r="K2560" s="26" t="s">
        <v>377</v>
      </c>
      <c r="L2560" s="30"/>
      <c r="M2560" s="26">
        <v>2550</v>
      </c>
    </row>
    <row r="2561" spans="1:13" s="31" customFormat="1" ht="13.9" x14ac:dyDescent="0.25">
      <c r="A2561" s="34">
        <v>42564</v>
      </c>
      <c r="B2561" s="26" t="s">
        <v>329</v>
      </c>
      <c r="C2561" s="27" t="s">
        <v>17</v>
      </c>
      <c r="D2561" s="26" t="s">
        <v>18</v>
      </c>
      <c r="E2561" s="41"/>
      <c r="F2561" s="41">
        <v>5000</v>
      </c>
      <c r="G2561" s="19">
        <f t="shared" si="39"/>
        <v>10076378</v>
      </c>
      <c r="H2561" s="26" t="s">
        <v>1418</v>
      </c>
      <c r="I2561" s="26" t="s">
        <v>1542</v>
      </c>
      <c r="J2561" s="36" t="s">
        <v>2187</v>
      </c>
      <c r="K2561" s="26" t="s">
        <v>377</v>
      </c>
      <c r="L2561" s="30" t="s">
        <v>1824</v>
      </c>
      <c r="M2561" s="31">
        <v>2551</v>
      </c>
    </row>
    <row r="2562" spans="1:13" s="30" customFormat="1" ht="13.9" x14ac:dyDescent="0.25">
      <c r="A2562" s="34">
        <v>42564</v>
      </c>
      <c r="B2562" s="26" t="s">
        <v>1614</v>
      </c>
      <c r="C2562" s="26" t="s">
        <v>12</v>
      </c>
      <c r="D2562" s="26" t="s">
        <v>18</v>
      </c>
      <c r="E2562" s="41"/>
      <c r="F2562" s="41">
        <v>500</v>
      </c>
      <c r="G2562" s="19">
        <f t="shared" si="39"/>
        <v>10075878</v>
      </c>
      <c r="H2562" s="26" t="s">
        <v>1418</v>
      </c>
      <c r="I2562" s="26" t="s">
        <v>1527</v>
      </c>
      <c r="J2562" s="36" t="s">
        <v>1823</v>
      </c>
      <c r="K2562" s="26" t="s">
        <v>377</v>
      </c>
      <c r="L2562" s="31"/>
      <c r="M2562" s="31">
        <v>2552</v>
      </c>
    </row>
    <row r="2563" spans="1:13" s="30" customFormat="1" ht="13.9" x14ac:dyDescent="0.25">
      <c r="A2563" s="34">
        <v>42564</v>
      </c>
      <c r="B2563" s="26" t="s">
        <v>1674</v>
      </c>
      <c r="C2563" s="26" t="s">
        <v>12</v>
      </c>
      <c r="D2563" s="26" t="s">
        <v>18</v>
      </c>
      <c r="E2563" s="41"/>
      <c r="F2563" s="41">
        <v>500</v>
      </c>
      <c r="G2563" s="19">
        <f t="shared" si="39"/>
        <v>10075378</v>
      </c>
      <c r="H2563" s="26" t="s">
        <v>1418</v>
      </c>
      <c r="I2563" s="26" t="s">
        <v>1527</v>
      </c>
      <c r="J2563" s="36" t="s">
        <v>1823</v>
      </c>
      <c r="K2563" s="26" t="s">
        <v>377</v>
      </c>
      <c r="L2563" s="31"/>
      <c r="M2563" s="26">
        <v>2553</v>
      </c>
    </row>
    <row r="2564" spans="1:13" s="30" customFormat="1" x14ac:dyDescent="0.3">
      <c r="A2564" s="34">
        <v>42564</v>
      </c>
      <c r="B2564" s="26" t="s">
        <v>1675</v>
      </c>
      <c r="C2564" s="26" t="s">
        <v>12</v>
      </c>
      <c r="D2564" s="26" t="s">
        <v>18</v>
      </c>
      <c r="E2564" s="41"/>
      <c r="F2564" s="41">
        <v>500</v>
      </c>
      <c r="G2564" s="19">
        <f t="shared" si="39"/>
        <v>10074878</v>
      </c>
      <c r="H2564" s="26" t="s">
        <v>1418</v>
      </c>
      <c r="I2564" s="26" t="s">
        <v>1527</v>
      </c>
      <c r="J2564" s="36" t="s">
        <v>1823</v>
      </c>
      <c r="K2564" s="26" t="s">
        <v>377</v>
      </c>
      <c r="L2564" s="31"/>
      <c r="M2564" s="26">
        <v>2554</v>
      </c>
    </row>
    <row r="2565" spans="1:13" s="30" customFormat="1" x14ac:dyDescent="0.3">
      <c r="A2565" s="34">
        <v>42564</v>
      </c>
      <c r="B2565" s="26" t="s">
        <v>1676</v>
      </c>
      <c r="C2565" s="26" t="s">
        <v>12</v>
      </c>
      <c r="D2565" s="26" t="s">
        <v>18</v>
      </c>
      <c r="E2565" s="41"/>
      <c r="F2565" s="41">
        <v>500</v>
      </c>
      <c r="G2565" s="19">
        <f t="shared" si="39"/>
        <v>10074378</v>
      </c>
      <c r="H2565" s="26" t="s">
        <v>1418</v>
      </c>
      <c r="I2565" s="26" t="s">
        <v>1527</v>
      </c>
      <c r="J2565" s="36" t="s">
        <v>1823</v>
      </c>
      <c r="K2565" s="26" t="s">
        <v>377</v>
      </c>
      <c r="L2565" s="31"/>
      <c r="M2565" s="26">
        <v>2555</v>
      </c>
    </row>
    <row r="2566" spans="1:13" s="31" customFormat="1" x14ac:dyDescent="0.3">
      <c r="A2566" s="34">
        <v>42564</v>
      </c>
      <c r="B2566" s="26" t="s">
        <v>1676</v>
      </c>
      <c r="C2566" s="26" t="s">
        <v>12</v>
      </c>
      <c r="D2566" s="26" t="s">
        <v>18</v>
      </c>
      <c r="E2566" s="41"/>
      <c r="F2566" s="41">
        <v>500</v>
      </c>
      <c r="G2566" s="19">
        <f t="shared" si="39"/>
        <v>10073878</v>
      </c>
      <c r="H2566" s="26" t="s">
        <v>1418</v>
      </c>
      <c r="I2566" s="26" t="s">
        <v>1527</v>
      </c>
      <c r="J2566" s="36" t="s">
        <v>1823</v>
      </c>
      <c r="K2566" s="26" t="s">
        <v>377</v>
      </c>
      <c r="M2566" s="26">
        <v>2556</v>
      </c>
    </row>
    <row r="2567" spans="1:13" s="31" customFormat="1" x14ac:dyDescent="0.3">
      <c r="A2567" s="34">
        <v>42564</v>
      </c>
      <c r="B2567" s="27" t="s">
        <v>584</v>
      </c>
      <c r="C2567" s="32" t="s">
        <v>12</v>
      </c>
      <c r="D2567" s="26" t="s">
        <v>20</v>
      </c>
      <c r="E2567" s="41"/>
      <c r="F2567" s="41">
        <v>1000</v>
      </c>
      <c r="G2567" s="19">
        <f t="shared" si="39"/>
        <v>10072878</v>
      </c>
      <c r="H2567" s="26" t="s">
        <v>933</v>
      </c>
      <c r="I2567" s="36" t="s">
        <v>531</v>
      </c>
      <c r="J2567" s="36" t="s">
        <v>1823</v>
      </c>
      <c r="K2567" s="26" t="s">
        <v>377</v>
      </c>
      <c r="M2567" s="26">
        <v>2557</v>
      </c>
    </row>
    <row r="2568" spans="1:13" s="31" customFormat="1" x14ac:dyDescent="0.3">
      <c r="A2568" s="34">
        <v>42564</v>
      </c>
      <c r="B2568" s="27" t="s">
        <v>1677</v>
      </c>
      <c r="C2568" s="32" t="s">
        <v>12</v>
      </c>
      <c r="D2568" s="26" t="s">
        <v>20</v>
      </c>
      <c r="E2568" s="41"/>
      <c r="F2568" s="41">
        <v>3000</v>
      </c>
      <c r="G2568" s="19">
        <f t="shared" si="39"/>
        <v>10069878</v>
      </c>
      <c r="H2568" s="26" t="s">
        <v>933</v>
      </c>
      <c r="I2568" s="36" t="s">
        <v>531</v>
      </c>
      <c r="J2568" s="36" t="s">
        <v>1823</v>
      </c>
      <c r="K2568" s="26" t="s">
        <v>377</v>
      </c>
      <c r="M2568" s="26">
        <v>2558</v>
      </c>
    </row>
    <row r="2569" spans="1:13" s="31" customFormat="1" x14ac:dyDescent="0.3">
      <c r="A2569" s="34">
        <v>42564</v>
      </c>
      <c r="B2569" s="27" t="s">
        <v>329</v>
      </c>
      <c r="C2569" s="31" t="s">
        <v>35</v>
      </c>
      <c r="D2569" s="26" t="s">
        <v>20</v>
      </c>
      <c r="E2569" s="41"/>
      <c r="F2569" s="41">
        <v>1500</v>
      </c>
      <c r="G2569" s="19">
        <f t="shared" si="39"/>
        <v>10068378</v>
      </c>
      <c r="H2569" s="26" t="s">
        <v>933</v>
      </c>
      <c r="I2569" s="36" t="s">
        <v>531</v>
      </c>
      <c r="J2569" s="36" t="s">
        <v>2187</v>
      </c>
      <c r="K2569" s="26" t="s">
        <v>377</v>
      </c>
      <c r="L2569" s="31" t="s">
        <v>1824</v>
      </c>
      <c r="M2569" s="31">
        <v>2559</v>
      </c>
    </row>
    <row r="2570" spans="1:13" s="31" customFormat="1" ht="13.9" x14ac:dyDescent="0.25">
      <c r="A2570" s="34">
        <v>42564</v>
      </c>
      <c r="B2570" s="27" t="s">
        <v>1678</v>
      </c>
      <c r="C2570" s="27" t="s">
        <v>12</v>
      </c>
      <c r="D2570" s="26" t="s">
        <v>20</v>
      </c>
      <c r="E2570" s="41"/>
      <c r="F2570" s="41">
        <v>6000</v>
      </c>
      <c r="G2570" s="19">
        <f t="shared" si="39"/>
        <v>10062378</v>
      </c>
      <c r="H2570" s="26" t="s">
        <v>933</v>
      </c>
      <c r="I2570" s="27" t="s">
        <v>229</v>
      </c>
      <c r="J2570" s="36" t="s">
        <v>1823</v>
      </c>
      <c r="K2570" s="26" t="s">
        <v>377</v>
      </c>
      <c r="M2570" s="31">
        <v>2560</v>
      </c>
    </row>
    <row r="2571" spans="1:13" s="31" customFormat="1" x14ac:dyDescent="0.3">
      <c r="A2571" s="34">
        <v>42564</v>
      </c>
      <c r="B2571" s="26" t="s">
        <v>967</v>
      </c>
      <c r="C2571" s="27" t="s">
        <v>12</v>
      </c>
      <c r="D2571" s="26" t="s">
        <v>20</v>
      </c>
      <c r="E2571" s="41"/>
      <c r="F2571" s="41">
        <v>1000</v>
      </c>
      <c r="G2571" s="19">
        <f t="shared" si="39"/>
        <v>10061378</v>
      </c>
      <c r="H2571" s="26" t="s">
        <v>933</v>
      </c>
      <c r="I2571" s="36" t="s">
        <v>531</v>
      </c>
      <c r="J2571" s="36" t="s">
        <v>1823</v>
      </c>
      <c r="K2571" s="26" t="s">
        <v>377</v>
      </c>
      <c r="M2571" s="26">
        <v>2561</v>
      </c>
    </row>
    <row r="2572" spans="1:13" s="31" customFormat="1" x14ac:dyDescent="0.3">
      <c r="A2572" s="34">
        <v>42564</v>
      </c>
      <c r="B2572" s="26" t="s">
        <v>1057</v>
      </c>
      <c r="C2572" s="26" t="s">
        <v>12</v>
      </c>
      <c r="D2572" s="26" t="s">
        <v>18</v>
      </c>
      <c r="E2572" s="41"/>
      <c r="F2572" s="41">
        <v>300</v>
      </c>
      <c r="G2572" s="19">
        <f t="shared" si="39"/>
        <v>10061078</v>
      </c>
      <c r="H2572" s="26" t="s">
        <v>903</v>
      </c>
      <c r="I2572" s="26" t="s">
        <v>531</v>
      </c>
      <c r="J2572" s="36" t="s">
        <v>1823</v>
      </c>
      <c r="K2572" s="26" t="s">
        <v>377</v>
      </c>
      <c r="M2572" s="26">
        <v>2562</v>
      </c>
    </row>
    <row r="2573" spans="1:13" s="31" customFormat="1" x14ac:dyDescent="0.3">
      <c r="A2573" s="34">
        <v>42564</v>
      </c>
      <c r="B2573" s="26" t="s">
        <v>1034</v>
      </c>
      <c r="C2573" s="26" t="s">
        <v>12</v>
      </c>
      <c r="D2573" s="26" t="s">
        <v>18</v>
      </c>
      <c r="E2573" s="41"/>
      <c r="F2573" s="41">
        <v>300</v>
      </c>
      <c r="G2573" s="19">
        <f t="shared" ref="G2573:G2636" si="40">+G2572+E2573-F2573</f>
        <v>10060778</v>
      </c>
      <c r="H2573" s="26" t="s">
        <v>903</v>
      </c>
      <c r="I2573" s="26" t="s">
        <v>531</v>
      </c>
      <c r="J2573" s="36" t="s">
        <v>1823</v>
      </c>
      <c r="K2573" s="26" t="s">
        <v>377</v>
      </c>
      <c r="M2573" s="26">
        <v>2563</v>
      </c>
    </row>
    <row r="2574" spans="1:13" s="31" customFormat="1" x14ac:dyDescent="0.3">
      <c r="A2574" s="133">
        <v>42564</v>
      </c>
      <c r="B2574" s="26" t="s">
        <v>1829</v>
      </c>
      <c r="C2574" s="26" t="s">
        <v>12</v>
      </c>
      <c r="D2574" s="26" t="s">
        <v>20</v>
      </c>
      <c r="E2574" s="41"/>
      <c r="F2574" s="41">
        <v>1000</v>
      </c>
      <c r="G2574" s="19">
        <f t="shared" si="40"/>
        <v>10059778</v>
      </c>
      <c r="H2574" s="17" t="s">
        <v>3054</v>
      </c>
      <c r="I2574" s="26" t="s">
        <v>531</v>
      </c>
      <c r="J2574" s="36" t="s">
        <v>1823</v>
      </c>
      <c r="K2574" s="26" t="s">
        <v>377</v>
      </c>
      <c r="M2574" s="26">
        <v>2564</v>
      </c>
    </row>
    <row r="2575" spans="1:13" s="31" customFormat="1" x14ac:dyDescent="0.3">
      <c r="A2575" s="133">
        <v>42564</v>
      </c>
      <c r="B2575" s="26" t="s">
        <v>2586</v>
      </c>
      <c r="C2575" s="26" t="s">
        <v>12</v>
      </c>
      <c r="D2575" s="26" t="s">
        <v>20</v>
      </c>
      <c r="E2575" s="41"/>
      <c r="F2575" s="41">
        <v>1000</v>
      </c>
      <c r="G2575" s="19">
        <f t="shared" si="40"/>
        <v>10058778</v>
      </c>
      <c r="H2575" s="17" t="s">
        <v>3054</v>
      </c>
      <c r="I2575" s="26" t="s">
        <v>774</v>
      </c>
      <c r="J2575" s="36" t="s">
        <v>1823</v>
      </c>
      <c r="K2575" s="26" t="s">
        <v>377</v>
      </c>
      <c r="M2575" s="26">
        <v>2565</v>
      </c>
    </row>
    <row r="2576" spans="1:13" s="31" customFormat="1" x14ac:dyDescent="0.3">
      <c r="A2576" s="133">
        <v>42564</v>
      </c>
      <c r="B2576" s="26" t="s">
        <v>1131</v>
      </c>
      <c r="C2576" s="26" t="s">
        <v>12</v>
      </c>
      <c r="D2576" s="26" t="s">
        <v>20</v>
      </c>
      <c r="E2576" s="41"/>
      <c r="F2576" s="41">
        <v>1000</v>
      </c>
      <c r="G2576" s="19">
        <f t="shared" si="40"/>
        <v>10057778</v>
      </c>
      <c r="H2576" s="17" t="s">
        <v>3054</v>
      </c>
      <c r="I2576" s="26" t="s">
        <v>531</v>
      </c>
      <c r="J2576" s="36" t="s">
        <v>1823</v>
      </c>
      <c r="K2576" s="26" t="s">
        <v>377</v>
      </c>
      <c r="M2576" s="26">
        <v>2566</v>
      </c>
    </row>
    <row r="2577" spans="1:13" s="31" customFormat="1" x14ac:dyDescent="0.3">
      <c r="A2577" s="133">
        <v>42564</v>
      </c>
      <c r="B2577" s="26" t="s">
        <v>329</v>
      </c>
      <c r="C2577" s="31" t="s">
        <v>35</v>
      </c>
      <c r="D2577" s="26" t="s">
        <v>20</v>
      </c>
      <c r="E2577" s="41"/>
      <c r="F2577" s="41">
        <v>1500</v>
      </c>
      <c r="G2577" s="19">
        <f t="shared" si="40"/>
        <v>10056278</v>
      </c>
      <c r="H2577" s="17" t="s">
        <v>3054</v>
      </c>
      <c r="I2577" s="26" t="s">
        <v>531</v>
      </c>
      <c r="J2577" s="36" t="s">
        <v>1823</v>
      </c>
      <c r="K2577" s="26" t="s">
        <v>377</v>
      </c>
      <c r="L2577" s="30" t="s">
        <v>1824</v>
      </c>
      <c r="M2577" s="31">
        <v>2567</v>
      </c>
    </row>
    <row r="2578" spans="1:13" s="31" customFormat="1" x14ac:dyDescent="0.3">
      <c r="A2578" s="34">
        <v>42565</v>
      </c>
      <c r="B2578" s="37" t="s">
        <v>1679</v>
      </c>
      <c r="C2578" s="37" t="s">
        <v>12</v>
      </c>
      <c r="D2578" s="26" t="s">
        <v>13</v>
      </c>
      <c r="E2578" s="38"/>
      <c r="F2578" s="38">
        <v>2000</v>
      </c>
      <c r="G2578" s="19">
        <f t="shared" si="40"/>
        <v>10054278</v>
      </c>
      <c r="H2578" s="39" t="s">
        <v>267</v>
      </c>
      <c r="I2578" s="37" t="s">
        <v>1583</v>
      </c>
      <c r="J2578" s="36" t="s">
        <v>1823</v>
      </c>
      <c r="K2578" s="26" t="s">
        <v>377</v>
      </c>
      <c r="M2578" s="31">
        <v>2568</v>
      </c>
    </row>
    <row r="2579" spans="1:13" s="31" customFormat="1" ht="13.9" x14ac:dyDescent="0.25">
      <c r="A2579" s="34">
        <v>42565</v>
      </c>
      <c r="B2579" s="37" t="s">
        <v>1680</v>
      </c>
      <c r="C2579" s="37" t="s">
        <v>12</v>
      </c>
      <c r="D2579" s="26" t="s">
        <v>13</v>
      </c>
      <c r="E2579" s="38"/>
      <c r="F2579" s="38">
        <v>2000</v>
      </c>
      <c r="G2579" s="19">
        <f t="shared" si="40"/>
        <v>10052278</v>
      </c>
      <c r="H2579" s="39" t="s">
        <v>267</v>
      </c>
      <c r="I2579" s="37" t="s">
        <v>1583</v>
      </c>
      <c r="J2579" s="36" t="s">
        <v>1823</v>
      </c>
      <c r="K2579" s="26" t="s">
        <v>377</v>
      </c>
      <c r="M2579" s="26">
        <v>2569</v>
      </c>
    </row>
    <row r="2580" spans="1:13" s="31" customFormat="1" x14ac:dyDescent="0.3">
      <c r="A2580" s="34">
        <v>42565</v>
      </c>
      <c r="B2580" s="27" t="s">
        <v>1681</v>
      </c>
      <c r="C2580" s="27" t="s">
        <v>12</v>
      </c>
      <c r="D2580" s="26" t="s">
        <v>18</v>
      </c>
      <c r="E2580" s="41"/>
      <c r="F2580" s="41">
        <v>6500</v>
      </c>
      <c r="G2580" s="19">
        <f t="shared" si="40"/>
        <v>10045778</v>
      </c>
      <c r="H2580" s="31" t="s">
        <v>23</v>
      </c>
      <c r="I2580" s="27" t="s">
        <v>1642</v>
      </c>
      <c r="J2580" s="36" t="s">
        <v>1823</v>
      </c>
      <c r="K2580" s="26" t="s">
        <v>377</v>
      </c>
      <c r="M2580" s="26">
        <v>2570</v>
      </c>
    </row>
    <row r="2581" spans="1:13" s="31" customFormat="1" x14ac:dyDescent="0.3">
      <c r="A2581" s="34">
        <v>42565</v>
      </c>
      <c r="B2581" s="27" t="s">
        <v>39</v>
      </c>
      <c r="C2581" s="27" t="s">
        <v>17</v>
      </c>
      <c r="D2581" s="26" t="s">
        <v>18</v>
      </c>
      <c r="E2581" s="41"/>
      <c r="F2581" s="41">
        <v>15000</v>
      </c>
      <c r="G2581" s="19">
        <f t="shared" si="40"/>
        <v>10030778</v>
      </c>
      <c r="H2581" s="31" t="s">
        <v>23</v>
      </c>
      <c r="I2581" s="27" t="s">
        <v>1644</v>
      </c>
      <c r="J2581" s="36" t="s">
        <v>1823</v>
      </c>
      <c r="K2581" s="26" t="s">
        <v>377</v>
      </c>
      <c r="L2581" s="31" t="s">
        <v>1824</v>
      </c>
      <c r="M2581" s="26">
        <v>2571</v>
      </c>
    </row>
    <row r="2582" spans="1:13" s="31" customFormat="1" x14ac:dyDescent="0.3">
      <c r="A2582" s="34">
        <v>42565</v>
      </c>
      <c r="B2582" s="27" t="s">
        <v>28</v>
      </c>
      <c r="C2582" s="27" t="s">
        <v>17</v>
      </c>
      <c r="D2582" s="26" t="s">
        <v>18</v>
      </c>
      <c r="E2582" s="41"/>
      <c r="F2582" s="41">
        <v>5000</v>
      </c>
      <c r="G2582" s="19">
        <f t="shared" si="40"/>
        <v>10025778</v>
      </c>
      <c r="H2582" s="31" t="s">
        <v>23</v>
      </c>
      <c r="I2582" s="27" t="s">
        <v>1643</v>
      </c>
      <c r="J2582" s="36" t="s">
        <v>1823</v>
      </c>
      <c r="K2582" s="26" t="s">
        <v>377</v>
      </c>
      <c r="L2582" s="31" t="s">
        <v>1824</v>
      </c>
      <c r="M2582" s="26">
        <v>2572</v>
      </c>
    </row>
    <row r="2583" spans="1:13" s="31" customFormat="1" ht="13.9" x14ac:dyDescent="0.25">
      <c r="A2583" s="34">
        <v>42565</v>
      </c>
      <c r="B2583" s="26" t="s">
        <v>1682</v>
      </c>
      <c r="C2583" s="26" t="s">
        <v>12</v>
      </c>
      <c r="D2583" s="26" t="s">
        <v>18</v>
      </c>
      <c r="E2583" s="41"/>
      <c r="F2583" s="41">
        <v>500</v>
      </c>
      <c r="G2583" s="19">
        <f t="shared" si="40"/>
        <v>10025278</v>
      </c>
      <c r="H2583" s="26" t="s">
        <v>1418</v>
      </c>
      <c r="I2583" s="26" t="s">
        <v>1527</v>
      </c>
      <c r="J2583" s="36" t="s">
        <v>1823</v>
      </c>
      <c r="K2583" s="26" t="s">
        <v>377</v>
      </c>
      <c r="M2583" s="26">
        <v>2573</v>
      </c>
    </row>
    <row r="2584" spans="1:13" s="31" customFormat="1" x14ac:dyDescent="0.3">
      <c r="A2584" s="34">
        <v>42565</v>
      </c>
      <c r="B2584" s="26" t="s">
        <v>1683</v>
      </c>
      <c r="C2584" s="26" t="s">
        <v>12</v>
      </c>
      <c r="D2584" s="26" t="s">
        <v>18</v>
      </c>
      <c r="E2584" s="41"/>
      <c r="F2584" s="41">
        <v>500</v>
      </c>
      <c r="G2584" s="19">
        <f t="shared" si="40"/>
        <v>10024778</v>
      </c>
      <c r="H2584" s="26" t="s">
        <v>1418</v>
      </c>
      <c r="I2584" s="26" t="s">
        <v>1527</v>
      </c>
      <c r="J2584" s="36" t="s">
        <v>1823</v>
      </c>
      <c r="K2584" s="26" t="s">
        <v>377</v>
      </c>
      <c r="M2584" s="26">
        <v>2574</v>
      </c>
    </row>
    <row r="2585" spans="1:13" s="31" customFormat="1" x14ac:dyDescent="0.3">
      <c r="A2585" s="34">
        <v>42565</v>
      </c>
      <c r="B2585" s="26" t="s">
        <v>1673</v>
      </c>
      <c r="C2585" s="26" t="s">
        <v>12</v>
      </c>
      <c r="D2585" s="26" t="s">
        <v>18</v>
      </c>
      <c r="E2585" s="41"/>
      <c r="F2585" s="41">
        <v>500</v>
      </c>
      <c r="G2585" s="19">
        <f t="shared" si="40"/>
        <v>10024278</v>
      </c>
      <c r="H2585" s="26" t="s">
        <v>1418</v>
      </c>
      <c r="I2585" s="26" t="s">
        <v>1527</v>
      </c>
      <c r="J2585" s="36" t="s">
        <v>1823</v>
      </c>
      <c r="K2585" s="26" t="s">
        <v>377</v>
      </c>
      <c r="M2585" s="31">
        <v>2575</v>
      </c>
    </row>
    <row r="2586" spans="1:13" s="31" customFormat="1" ht="13.9" x14ac:dyDescent="0.25">
      <c r="A2586" s="34">
        <v>42565</v>
      </c>
      <c r="B2586" s="26" t="s">
        <v>329</v>
      </c>
      <c r="C2586" s="27" t="s">
        <v>17</v>
      </c>
      <c r="D2586" s="26" t="s">
        <v>18</v>
      </c>
      <c r="E2586" s="41"/>
      <c r="F2586" s="41">
        <v>5000</v>
      </c>
      <c r="G2586" s="19">
        <f t="shared" si="40"/>
        <v>10019278</v>
      </c>
      <c r="H2586" s="26" t="s">
        <v>1418</v>
      </c>
      <c r="I2586" s="26" t="s">
        <v>1542</v>
      </c>
      <c r="J2586" s="36" t="s">
        <v>2187</v>
      </c>
      <c r="K2586" s="26" t="s">
        <v>377</v>
      </c>
      <c r="L2586" s="31" t="s">
        <v>1824</v>
      </c>
      <c r="M2586" s="31">
        <v>2576</v>
      </c>
    </row>
    <row r="2587" spans="1:13" s="31" customFormat="1" ht="13.9" x14ac:dyDescent="0.25">
      <c r="A2587" s="34">
        <v>42565</v>
      </c>
      <c r="B2587" s="26" t="s">
        <v>1663</v>
      </c>
      <c r="C2587" s="26" t="s">
        <v>12</v>
      </c>
      <c r="D2587" s="26" t="s">
        <v>18</v>
      </c>
      <c r="E2587" s="41"/>
      <c r="F2587" s="41">
        <v>500</v>
      </c>
      <c r="G2587" s="19">
        <f t="shared" si="40"/>
        <v>10018778</v>
      </c>
      <c r="H2587" s="26" t="s">
        <v>1418</v>
      </c>
      <c r="I2587" s="26" t="s">
        <v>1527</v>
      </c>
      <c r="J2587" s="36" t="s">
        <v>1823</v>
      </c>
      <c r="K2587" s="26" t="s">
        <v>377</v>
      </c>
      <c r="M2587" s="26">
        <v>2577</v>
      </c>
    </row>
    <row r="2588" spans="1:13" s="31" customFormat="1" x14ac:dyDescent="0.3">
      <c r="A2588" s="34">
        <v>42565</v>
      </c>
      <c r="B2588" s="26" t="s">
        <v>584</v>
      </c>
      <c r="C2588" s="27" t="s">
        <v>12</v>
      </c>
      <c r="D2588" s="26" t="s">
        <v>20</v>
      </c>
      <c r="E2588" s="41"/>
      <c r="F2588" s="41">
        <v>1000</v>
      </c>
      <c r="G2588" s="19">
        <f t="shared" si="40"/>
        <v>10017778</v>
      </c>
      <c r="H2588" s="26" t="s">
        <v>933</v>
      </c>
      <c r="I2588" s="36" t="s">
        <v>531</v>
      </c>
      <c r="J2588" s="36" t="s">
        <v>1823</v>
      </c>
      <c r="K2588" s="26" t="s">
        <v>377</v>
      </c>
      <c r="M2588" s="26">
        <v>2578</v>
      </c>
    </row>
    <row r="2589" spans="1:13" s="31" customFormat="1" x14ac:dyDescent="0.3">
      <c r="A2589" s="34">
        <v>42565</v>
      </c>
      <c r="B2589" s="26" t="s">
        <v>329</v>
      </c>
      <c r="C2589" s="31" t="s">
        <v>35</v>
      </c>
      <c r="D2589" s="26" t="s">
        <v>20</v>
      </c>
      <c r="E2589" s="41"/>
      <c r="F2589" s="41">
        <v>1500</v>
      </c>
      <c r="G2589" s="19">
        <f t="shared" si="40"/>
        <v>10016278</v>
      </c>
      <c r="H2589" s="26" t="s">
        <v>933</v>
      </c>
      <c r="I2589" s="36" t="s">
        <v>531</v>
      </c>
      <c r="J2589" s="36" t="s">
        <v>2187</v>
      </c>
      <c r="K2589" s="26" t="s">
        <v>377</v>
      </c>
      <c r="L2589" s="31" t="s">
        <v>1824</v>
      </c>
      <c r="M2589" s="26">
        <v>2579</v>
      </c>
    </row>
    <row r="2590" spans="1:13" s="31" customFormat="1" x14ac:dyDescent="0.3">
      <c r="A2590" s="34">
        <v>42565</v>
      </c>
      <c r="B2590" s="26" t="s">
        <v>1331</v>
      </c>
      <c r="C2590" s="26" t="s">
        <v>12</v>
      </c>
      <c r="D2590" s="26" t="s">
        <v>20</v>
      </c>
      <c r="E2590" s="41"/>
      <c r="F2590" s="41">
        <v>2000</v>
      </c>
      <c r="G2590" s="19">
        <f t="shared" si="40"/>
        <v>10014278</v>
      </c>
      <c r="H2590" s="26" t="s">
        <v>933</v>
      </c>
      <c r="I2590" s="36" t="s">
        <v>531</v>
      </c>
      <c r="J2590" s="36" t="s">
        <v>1823</v>
      </c>
      <c r="K2590" s="26" t="s">
        <v>377</v>
      </c>
      <c r="M2590" s="26">
        <v>2580</v>
      </c>
    </row>
    <row r="2591" spans="1:13" s="31" customFormat="1" x14ac:dyDescent="0.3">
      <c r="A2591" s="34">
        <v>42565</v>
      </c>
      <c r="B2591" s="26" t="s">
        <v>1684</v>
      </c>
      <c r="C2591" s="31" t="s">
        <v>24</v>
      </c>
      <c r="D2591" s="31" t="s">
        <v>10</v>
      </c>
      <c r="E2591" s="41"/>
      <c r="F2591" s="41">
        <v>1200</v>
      </c>
      <c r="G2591" s="19">
        <f t="shared" si="40"/>
        <v>10013078</v>
      </c>
      <c r="H2591" s="26" t="s">
        <v>933</v>
      </c>
      <c r="I2591" s="36" t="s">
        <v>531</v>
      </c>
      <c r="J2591" s="36" t="s">
        <v>1823</v>
      </c>
      <c r="K2591" s="26" t="s">
        <v>377</v>
      </c>
      <c r="L2591" s="31" t="s">
        <v>1824</v>
      </c>
      <c r="M2591" s="26">
        <v>2581</v>
      </c>
    </row>
    <row r="2592" spans="1:13" s="31" customFormat="1" x14ac:dyDescent="0.3">
      <c r="A2592" s="34">
        <v>42565</v>
      </c>
      <c r="B2592" s="26" t="s">
        <v>967</v>
      </c>
      <c r="C2592" s="26" t="s">
        <v>12</v>
      </c>
      <c r="D2592" s="26" t="s">
        <v>20</v>
      </c>
      <c r="E2592" s="41"/>
      <c r="F2592" s="41">
        <v>1000</v>
      </c>
      <c r="G2592" s="19">
        <f t="shared" si="40"/>
        <v>10012078</v>
      </c>
      <c r="H2592" s="26" t="s">
        <v>933</v>
      </c>
      <c r="I2592" s="36" t="s">
        <v>531</v>
      </c>
      <c r="J2592" s="36" t="s">
        <v>1823</v>
      </c>
      <c r="K2592" s="26" t="s">
        <v>377</v>
      </c>
      <c r="M2592" s="26">
        <v>2582</v>
      </c>
    </row>
    <row r="2593" spans="1:13" s="31" customFormat="1" x14ac:dyDescent="0.3">
      <c r="A2593" s="34">
        <v>42565</v>
      </c>
      <c r="B2593" s="26" t="s">
        <v>1057</v>
      </c>
      <c r="C2593" s="26" t="s">
        <v>12</v>
      </c>
      <c r="D2593" s="26" t="s">
        <v>18</v>
      </c>
      <c r="E2593" s="41"/>
      <c r="F2593" s="41">
        <v>300</v>
      </c>
      <c r="G2593" s="19">
        <f t="shared" si="40"/>
        <v>10011778</v>
      </c>
      <c r="H2593" s="26" t="s">
        <v>903</v>
      </c>
      <c r="I2593" s="26" t="s">
        <v>531</v>
      </c>
      <c r="J2593" s="36" t="s">
        <v>1823</v>
      </c>
      <c r="K2593" s="26" t="s">
        <v>377</v>
      </c>
      <c r="M2593" s="31">
        <v>2583</v>
      </c>
    </row>
    <row r="2594" spans="1:13" s="31" customFormat="1" x14ac:dyDescent="0.3">
      <c r="A2594" s="34">
        <v>42565</v>
      </c>
      <c r="B2594" s="26" t="s">
        <v>1685</v>
      </c>
      <c r="C2594" s="26" t="s">
        <v>22</v>
      </c>
      <c r="D2594" s="26" t="s">
        <v>18</v>
      </c>
      <c r="E2594" s="41"/>
      <c r="F2594" s="41">
        <v>10000</v>
      </c>
      <c r="G2594" s="19">
        <f t="shared" si="40"/>
        <v>10001778</v>
      </c>
      <c r="H2594" s="26" t="s">
        <v>903</v>
      </c>
      <c r="I2594" s="26" t="s">
        <v>531</v>
      </c>
      <c r="J2594" s="36" t="s">
        <v>1823</v>
      </c>
      <c r="K2594" s="26" t="s">
        <v>377</v>
      </c>
      <c r="L2594" s="31" t="s">
        <v>1824</v>
      </c>
      <c r="M2594" s="31">
        <v>2584</v>
      </c>
    </row>
    <row r="2595" spans="1:13" s="31" customFormat="1" x14ac:dyDescent="0.3">
      <c r="A2595" s="34">
        <v>42565</v>
      </c>
      <c r="B2595" s="26" t="s">
        <v>1034</v>
      </c>
      <c r="C2595" s="26" t="s">
        <v>12</v>
      </c>
      <c r="D2595" s="26" t="s">
        <v>18</v>
      </c>
      <c r="E2595" s="41"/>
      <c r="F2595" s="41">
        <v>300</v>
      </c>
      <c r="G2595" s="19">
        <f t="shared" si="40"/>
        <v>10001478</v>
      </c>
      <c r="H2595" s="26" t="s">
        <v>903</v>
      </c>
      <c r="I2595" s="26" t="s">
        <v>531</v>
      </c>
      <c r="J2595" s="36" t="s">
        <v>1823</v>
      </c>
      <c r="K2595" s="26" t="s">
        <v>377</v>
      </c>
      <c r="M2595" s="26">
        <v>2585</v>
      </c>
    </row>
    <row r="2596" spans="1:13" s="31" customFormat="1" x14ac:dyDescent="0.3">
      <c r="A2596" s="133">
        <v>42565</v>
      </c>
      <c r="B2596" s="26" t="s">
        <v>1830</v>
      </c>
      <c r="C2596" s="26" t="s">
        <v>12</v>
      </c>
      <c r="D2596" s="26" t="s">
        <v>20</v>
      </c>
      <c r="E2596" s="41"/>
      <c r="F2596" s="41">
        <v>2000</v>
      </c>
      <c r="G2596" s="19">
        <f t="shared" si="40"/>
        <v>9999478</v>
      </c>
      <c r="H2596" s="17" t="s">
        <v>3054</v>
      </c>
      <c r="I2596" s="26" t="s">
        <v>531</v>
      </c>
      <c r="J2596" s="36" t="s">
        <v>1823</v>
      </c>
      <c r="K2596" s="26" t="s">
        <v>377</v>
      </c>
      <c r="M2596" s="26">
        <v>2586</v>
      </c>
    </row>
    <row r="2597" spans="1:13" s="31" customFormat="1" x14ac:dyDescent="0.3">
      <c r="A2597" s="133">
        <v>42565</v>
      </c>
      <c r="B2597" s="26" t="s">
        <v>1831</v>
      </c>
      <c r="C2597" s="26" t="s">
        <v>12</v>
      </c>
      <c r="D2597" s="26" t="s">
        <v>20</v>
      </c>
      <c r="E2597" s="41"/>
      <c r="F2597" s="41">
        <v>1000</v>
      </c>
      <c r="G2597" s="19">
        <f t="shared" si="40"/>
        <v>9998478</v>
      </c>
      <c r="H2597" s="17" t="s">
        <v>3054</v>
      </c>
      <c r="I2597" s="26" t="s">
        <v>531</v>
      </c>
      <c r="J2597" s="36" t="s">
        <v>1823</v>
      </c>
      <c r="K2597" s="26" t="s">
        <v>377</v>
      </c>
      <c r="L2597" s="30"/>
      <c r="M2597" s="26">
        <v>2587</v>
      </c>
    </row>
    <row r="2598" spans="1:13" s="31" customFormat="1" x14ac:dyDescent="0.3">
      <c r="A2598" s="133">
        <v>42565</v>
      </c>
      <c r="B2598" s="26" t="s">
        <v>1832</v>
      </c>
      <c r="C2598" s="26" t="s">
        <v>12</v>
      </c>
      <c r="D2598" s="26" t="s">
        <v>20</v>
      </c>
      <c r="E2598" s="41"/>
      <c r="F2598" s="41">
        <v>2500</v>
      </c>
      <c r="G2598" s="19">
        <f t="shared" si="40"/>
        <v>9995978</v>
      </c>
      <c r="H2598" s="17" t="s">
        <v>3054</v>
      </c>
      <c r="I2598" s="26" t="s">
        <v>531</v>
      </c>
      <c r="J2598" s="36" t="s">
        <v>1823</v>
      </c>
      <c r="K2598" s="26" t="s">
        <v>377</v>
      </c>
      <c r="M2598" s="26">
        <v>2588</v>
      </c>
    </row>
    <row r="2599" spans="1:13" s="31" customFormat="1" x14ac:dyDescent="0.3">
      <c r="A2599" s="133">
        <v>42565</v>
      </c>
      <c r="B2599" s="26" t="s">
        <v>329</v>
      </c>
      <c r="C2599" s="31" t="s">
        <v>35</v>
      </c>
      <c r="D2599" s="26" t="s">
        <v>20</v>
      </c>
      <c r="E2599" s="41"/>
      <c r="F2599" s="41">
        <v>2000</v>
      </c>
      <c r="G2599" s="19">
        <f t="shared" si="40"/>
        <v>9993978</v>
      </c>
      <c r="H2599" s="17" t="s">
        <v>3054</v>
      </c>
      <c r="I2599" s="26" t="s">
        <v>531</v>
      </c>
      <c r="J2599" s="36" t="s">
        <v>1823</v>
      </c>
      <c r="K2599" s="26" t="s">
        <v>377</v>
      </c>
      <c r="L2599" s="31" t="s">
        <v>1824</v>
      </c>
      <c r="M2599" s="26">
        <v>2589</v>
      </c>
    </row>
    <row r="2600" spans="1:13" s="31" customFormat="1" x14ac:dyDescent="0.3">
      <c r="A2600" s="34">
        <v>42566</v>
      </c>
      <c r="B2600" s="26" t="s">
        <v>1555</v>
      </c>
      <c r="C2600" s="27" t="s">
        <v>12</v>
      </c>
      <c r="D2600" s="26" t="s">
        <v>13</v>
      </c>
      <c r="E2600" s="41"/>
      <c r="F2600" s="41">
        <v>2000</v>
      </c>
      <c r="G2600" s="19">
        <f t="shared" si="40"/>
        <v>9991978</v>
      </c>
      <c r="H2600" s="26" t="s">
        <v>14</v>
      </c>
      <c r="I2600" s="26" t="s">
        <v>531</v>
      </c>
      <c r="J2600" s="36" t="s">
        <v>1823</v>
      </c>
      <c r="K2600" s="26" t="s">
        <v>377</v>
      </c>
      <c r="M2600" s="26">
        <v>2590</v>
      </c>
    </row>
    <row r="2601" spans="1:13" s="31" customFormat="1" x14ac:dyDescent="0.3">
      <c r="A2601" s="34">
        <v>42566</v>
      </c>
      <c r="B2601" s="26" t="s">
        <v>1686</v>
      </c>
      <c r="C2601" s="27" t="s">
        <v>12</v>
      </c>
      <c r="D2601" s="26" t="s">
        <v>13</v>
      </c>
      <c r="E2601" s="41"/>
      <c r="F2601" s="41">
        <v>3000</v>
      </c>
      <c r="G2601" s="19">
        <f t="shared" si="40"/>
        <v>9988978</v>
      </c>
      <c r="H2601" s="26" t="s">
        <v>14</v>
      </c>
      <c r="I2601" s="26" t="s">
        <v>531</v>
      </c>
      <c r="J2601" s="36" t="s">
        <v>1823</v>
      </c>
      <c r="K2601" s="26" t="s">
        <v>377</v>
      </c>
      <c r="M2601" s="31">
        <v>2591</v>
      </c>
    </row>
    <row r="2602" spans="1:13" s="31" customFormat="1" x14ac:dyDescent="0.3">
      <c r="A2602" s="34">
        <v>42566</v>
      </c>
      <c r="B2602" s="27" t="s">
        <v>1687</v>
      </c>
      <c r="C2602" s="27" t="s">
        <v>12</v>
      </c>
      <c r="D2602" s="26" t="s">
        <v>18</v>
      </c>
      <c r="E2602" s="41"/>
      <c r="F2602" s="41">
        <v>6000</v>
      </c>
      <c r="G2602" s="19">
        <f t="shared" si="40"/>
        <v>9982978</v>
      </c>
      <c r="H2602" s="31" t="s">
        <v>23</v>
      </c>
      <c r="I2602" s="27" t="s">
        <v>1642</v>
      </c>
      <c r="J2602" s="36" t="s">
        <v>1823</v>
      </c>
      <c r="K2602" s="26" t="s">
        <v>377</v>
      </c>
      <c r="M2602" s="31">
        <v>2592</v>
      </c>
    </row>
    <row r="2603" spans="1:13" s="31" customFormat="1" x14ac:dyDescent="0.3">
      <c r="A2603" s="34">
        <v>42566</v>
      </c>
      <c r="B2603" s="27" t="s">
        <v>1688</v>
      </c>
      <c r="C2603" s="27" t="s">
        <v>12</v>
      </c>
      <c r="D2603" s="26" t="s">
        <v>18</v>
      </c>
      <c r="E2603" s="41"/>
      <c r="F2603" s="41">
        <v>5000</v>
      </c>
      <c r="G2603" s="19">
        <f t="shared" si="40"/>
        <v>9977978</v>
      </c>
      <c r="H2603" s="31" t="s">
        <v>23</v>
      </c>
      <c r="I2603" s="27" t="s">
        <v>1642</v>
      </c>
      <c r="J2603" s="36" t="s">
        <v>1823</v>
      </c>
      <c r="K2603" s="26" t="s">
        <v>377</v>
      </c>
      <c r="M2603" s="26">
        <v>2593</v>
      </c>
    </row>
    <row r="2604" spans="1:13" s="31" customFormat="1" x14ac:dyDescent="0.3">
      <c r="A2604" s="34">
        <v>42566</v>
      </c>
      <c r="B2604" s="27" t="s">
        <v>1689</v>
      </c>
      <c r="C2604" s="27" t="s">
        <v>12</v>
      </c>
      <c r="D2604" s="26" t="s">
        <v>18</v>
      </c>
      <c r="E2604" s="41"/>
      <c r="F2604" s="41">
        <v>2500</v>
      </c>
      <c r="G2604" s="19">
        <f t="shared" si="40"/>
        <v>9975478</v>
      </c>
      <c r="H2604" s="31" t="s">
        <v>23</v>
      </c>
      <c r="I2604" s="27" t="s">
        <v>1642</v>
      </c>
      <c r="J2604" s="36" t="s">
        <v>1823</v>
      </c>
      <c r="K2604" s="26" t="s">
        <v>377</v>
      </c>
      <c r="M2604" s="26">
        <v>2594</v>
      </c>
    </row>
    <row r="2605" spans="1:13" s="31" customFormat="1" x14ac:dyDescent="0.3">
      <c r="A2605" s="34">
        <v>42566</v>
      </c>
      <c r="B2605" s="27" t="s">
        <v>28</v>
      </c>
      <c r="C2605" s="27" t="s">
        <v>17</v>
      </c>
      <c r="D2605" s="26" t="s">
        <v>18</v>
      </c>
      <c r="E2605" s="41"/>
      <c r="F2605" s="41">
        <v>5000</v>
      </c>
      <c r="G2605" s="19">
        <f t="shared" si="40"/>
        <v>9970478</v>
      </c>
      <c r="H2605" s="31" t="s">
        <v>23</v>
      </c>
      <c r="I2605" s="27" t="s">
        <v>1643</v>
      </c>
      <c r="J2605" s="36" t="s">
        <v>1823</v>
      </c>
      <c r="K2605" s="26" t="s">
        <v>377</v>
      </c>
      <c r="L2605" s="31" t="s">
        <v>1824</v>
      </c>
      <c r="M2605" s="26">
        <v>2595</v>
      </c>
    </row>
    <row r="2606" spans="1:13" s="31" customFormat="1" x14ac:dyDescent="0.3">
      <c r="A2606" s="34">
        <v>42566</v>
      </c>
      <c r="B2606" s="27" t="s">
        <v>39</v>
      </c>
      <c r="C2606" s="27" t="s">
        <v>17</v>
      </c>
      <c r="D2606" s="26" t="s">
        <v>18</v>
      </c>
      <c r="E2606" s="41"/>
      <c r="F2606" s="41">
        <v>15000</v>
      </c>
      <c r="G2606" s="19">
        <f t="shared" si="40"/>
        <v>9955478</v>
      </c>
      <c r="H2606" s="31" t="s">
        <v>23</v>
      </c>
      <c r="I2606" s="27" t="s">
        <v>1644</v>
      </c>
      <c r="J2606" s="36" t="s">
        <v>1823</v>
      </c>
      <c r="K2606" s="26" t="s">
        <v>377</v>
      </c>
      <c r="L2606" s="31" t="s">
        <v>1824</v>
      </c>
      <c r="M2606" s="26">
        <v>2596</v>
      </c>
    </row>
    <row r="2607" spans="1:13" s="31" customFormat="1" ht="13.9" x14ac:dyDescent="0.25">
      <c r="A2607" s="34">
        <v>42566</v>
      </c>
      <c r="B2607" s="26" t="s">
        <v>1658</v>
      </c>
      <c r="C2607" s="26" t="s">
        <v>12</v>
      </c>
      <c r="D2607" s="26" t="s">
        <v>18</v>
      </c>
      <c r="E2607" s="41"/>
      <c r="F2607" s="41">
        <v>500</v>
      </c>
      <c r="G2607" s="19">
        <f t="shared" si="40"/>
        <v>9954978</v>
      </c>
      <c r="H2607" s="26" t="s">
        <v>1418</v>
      </c>
      <c r="I2607" s="26" t="s">
        <v>1527</v>
      </c>
      <c r="J2607" s="36" t="s">
        <v>1823</v>
      </c>
      <c r="K2607" s="26" t="s">
        <v>377</v>
      </c>
      <c r="M2607" s="26">
        <v>2597</v>
      </c>
    </row>
    <row r="2608" spans="1:13" s="31" customFormat="1" ht="13.9" x14ac:dyDescent="0.25">
      <c r="A2608" s="34">
        <v>42566</v>
      </c>
      <c r="B2608" s="26" t="s">
        <v>1690</v>
      </c>
      <c r="C2608" s="26" t="s">
        <v>12</v>
      </c>
      <c r="D2608" s="26" t="s">
        <v>18</v>
      </c>
      <c r="E2608" s="41"/>
      <c r="F2608" s="41">
        <v>500</v>
      </c>
      <c r="G2608" s="19">
        <f t="shared" si="40"/>
        <v>9954478</v>
      </c>
      <c r="H2608" s="26" t="s">
        <v>1418</v>
      </c>
      <c r="I2608" s="26" t="s">
        <v>1527</v>
      </c>
      <c r="J2608" s="36" t="s">
        <v>1823</v>
      </c>
      <c r="K2608" s="26" t="s">
        <v>377</v>
      </c>
      <c r="M2608" s="26">
        <v>2598</v>
      </c>
    </row>
    <row r="2609" spans="1:13" s="31" customFormat="1" x14ac:dyDescent="0.3">
      <c r="A2609" s="34">
        <v>42566</v>
      </c>
      <c r="B2609" s="26" t="s">
        <v>1626</v>
      </c>
      <c r="C2609" s="33" t="s">
        <v>3871</v>
      </c>
      <c r="D2609" s="26" t="s">
        <v>18</v>
      </c>
      <c r="E2609" s="41"/>
      <c r="F2609" s="41">
        <v>5000</v>
      </c>
      <c r="G2609" s="19">
        <f t="shared" si="40"/>
        <v>9949478</v>
      </c>
      <c r="H2609" s="26" t="s">
        <v>1418</v>
      </c>
      <c r="I2609" s="26" t="s">
        <v>1593</v>
      </c>
      <c r="J2609" s="36" t="s">
        <v>2187</v>
      </c>
      <c r="K2609" s="26" t="s">
        <v>377</v>
      </c>
      <c r="L2609" s="31" t="s">
        <v>1824</v>
      </c>
      <c r="M2609" s="31">
        <v>2599</v>
      </c>
    </row>
    <row r="2610" spans="1:13" s="31" customFormat="1" ht="13.9" x14ac:dyDescent="0.25">
      <c r="A2610" s="34">
        <v>42566</v>
      </c>
      <c r="B2610" s="26" t="s">
        <v>329</v>
      </c>
      <c r="C2610" s="27" t="s">
        <v>17</v>
      </c>
      <c r="D2610" s="26" t="s">
        <v>18</v>
      </c>
      <c r="E2610" s="41"/>
      <c r="F2610" s="41">
        <v>5000</v>
      </c>
      <c r="G2610" s="19">
        <f t="shared" si="40"/>
        <v>9944478</v>
      </c>
      <c r="H2610" s="26" t="s">
        <v>1418</v>
      </c>
      <c r="I2610" s="26" t="s">
        <v>1542</v>
      </c>
      <c r="J2610" s="36" t="s">
        <v>2187</v>
      </c>
      <c r="K2610" s="26" t="s">
        <v>377</v>
      </c>
      <c r="L2610" s="31" t="s">
        <v>1824</v>
      </c>
      <c r="M2610" s="31">
        <v>2600</v>
      </c>
    </row>
    <row r="2611" spans="1:13" s="31" customFormat="1" ht="13.9" x14ac:dyDescent="0.25">
      <c r="A2611" s="34">
        <v>42566</v>
      </c>
      <c r="B2611" s="26" t="s">
        <v>1691</v>
      </c>
      <c r="C2611" s="26" t="s">
        <v>12</v>
      </c>
      <c r="D2611" s="26" t="s">
        <v>18</v>
      </c>
      <c r="E2611" s="41"/>
      <c r="F2611" s="41">
        <v>500</v>
      </c>
      <c r="G2611" s="19">
        <f t="shared" si="40"/>
        <v>9943978</v>
      </c>
      <c r="H2611" s="26" t="s">
        <v>1418</v>
      </c>
      <c r="I2611" s="26" t="s">
        <v>1527</v>
      </c>
      <c r="J2611" s="36" t="s">
        <v>1823</v>
      </c>
      <c r="K2611" s="26" t="s">
        <v>377</v>
      </c>
      <c r="L2611" s="30"/>
      <c r="M2611" s="26">
        <v>2601</v>
      </c>
    </row>
    <row r="2612" spans="1:13" s="31" customFormat="1" ht="13.9" x14ac:dyDescent="0.25">
      <c r="A2612" s="34">
        <v>42566</v>
      </c>
      <c r="B2612" s="26" t="s">
        <v>1692</v>
      </c>
      <c r="C2612" s="26" t="s">
        <v>12</v>
      </c>
      <c r="D2612" s="26" t="s">
        <v>18</v>
      </c>
      <c r="E2612" s="41"/>
      <c r="F2612" s="41">
        <v>500</v>
      </c>
      <c r="G2612" s="19">
        <f t="shared" si="40"/>
        <v>9943478</v>
      </c>
      <c r="H2612" s="26" t="s">
        <v>1418</v>
      </c>
      <c r="I2612" s="26" t="s">
        <v>1527</v>
      </c>
      <c r="J2612" s="36" t="s">
        <v>1823</v>
      </c>
      <c r="K2612" s="26" t="s">
        <v>377</v>
      </c>
      <c r="L2612" s="30"/>
      <c r="M2612" s="26">
        <v>2602</v>
      </c>
    </row>
    <row r="2613" spans="1:13" s="31" customFormat="1" x14ac:dyDescent="0.3">
      <c r="A2613" s="34">
        <v>42566</v>
      </c>
      <c r="B2613" s="26" t="s">
        <v>1693</v>
      </c>
      <c r="C2613" s="26" t="s">
        <v>12</v>
      </c>
      <c r="D2613" s="26" t="s">
        <v>20</v>
      </c>
      <c r="E2613" s="41"/>
      <c r="F2613" s="41">
        <v>1500</v>
      </c>
      <c r="G2613" s="19">
        <f t="shared" si="40"/>
        <v>9941978</v>
      </c>
      <c r="H2613" s="26" t="s">
        <v>933</v>
      </c>
      <c r="I2613" s="36" t="s">
        <v>531</v>
      </c>
      <c r="J2613" s="36" t="s">
        <v>1823</v>
      </c>
      <c r="K2613" s="26" t="s">
        <v>377</v>
      </c>
      <c r="L2613" s="30"/>
      <c r="M2613" s="26">
        <v>2603</v>
      </c>
    </row>
    <row r="2614" spans="1:13" s="31" customFormat="1" x14ac:dyDescent="0.3">
      <c r="A2614" s="34">
        <v>42566</v>
      </c>
      <c r="B2614" s="26" t="s">
        <v>1599</v>
      </c>
      <c r="C2614" s="26" t="s">
        <v>12</v>
      </c>
      <c r="D2614" s="26" t="s">
        <v>20</v>
      </c>
      <c r="E2614" s="41"/>
      <c r="F2614" s="41">
        <v>5000</v>
      </c>
      <c r="G2614" s="19">
        <f t="shared" si="40"/>
        <v>9936978</v>
      </c>
      <c r="H2614" s="26" t="s">
        <v>933</v>
      </c>
      <c r="I2614" s="36" t="s">
        <v>531</v>
      </c>
      <c r="J2614" s="36" t="s">
        <v>1823</v>
      </c>
      <c r="K2614" s="26" t="s">
        <v>377</v>
      </c>
      <c r="M2614" s="26">
        <v>2604</v>
      </c>
    </row>
    <row r="2615" spans="1:13" s="31" customFormat="1" x14ac:dyDescent="0.3">
      <c r="A2615" s="34">
        <v>42566</v>
      </c>
      <c r="B2615" s="26" t="s">
        <v>1694</v>
      </c>
      <c r="C2615" s="27" t="s">
        <v>17</v>
      </c>
      <c r="D2615" s="26" t="s">
        <v>20</v>
      </c>
      <c r="E2615" s="41"/>
      <c r="F2615" s="41">
        <v>25000</v>
      </c>
      <c r="G2615" s="19">
        <f t="shared" si="40"/>
        <v>9911978</v>
      </c>
      <c r="H2615" s="26" t="s">
        <v>933</v>
      </c>
      <c r="I2615" s="27" t="s">
        <v>229</v>
      </c>
      <c r="J2615" s="36" t="s">
        <v>2187</v>
      </c>
      <c r="K2615" s="26" t="s">
        <v>377</v>
      </c>
      <c r="L2615" s="31" t="s">
        <v>1824</v>
      </c>
      <c r="M2615" s="26">
        <v>2605</v>
      </c>
    </row>
    <row r="2616" spans="1:13" s="31" customFormat="1" x14ac:dyDescent="0.3">
      <c r="A2616" s="34">
        <v>42566</v>
      </c>
      <c r="B2616" s="26" t="s">
        <v>1695</v>
      </c>
      <c r="C2616" s="26" t="s">
        <v>12</v>
      </c>
      <c r="D2616" s="26" t="s">
        <v>20</v>
      </c>
      <c r="E2616" s="41"/>
      <c r="F2616" s="41">
        <v>1000</v>
      </c>
      <c r="G2616" s="19">
        <f t="shared" si="40"/>
        <v>9910978</v>
      </c>
      <c r="H2616" s="26" t="s">
        <v>933</v>
      </c>
      <c r="I2616" s="36" t="s">
        <v>531</v>
      </c>
      <c r="J2616" s="36" t="s">
        <v>1823</v>
      </c>
      <c r="K2616" s="26" t="s">
        <v>377</v>
      </c>
      <c r="M2616" s="26">
        <v>2606</v>
      </c>
    </row>
    <row r="2617" spans="1:13" s="31" customFormat="1" x14ac:dyDescent="0.3">
      <c r="A2617" s="34">
        <v>42566</v>
      </c>
      <c r="B2617" s="26" t="s">
        <v>1435</v>
      </c>
      <c r="C2617" s="36" t="s">
        <v>1153</v>
      </c>
      <c r="D2617" s="26" t="s">
        <v>20</v>
      </c>
      <c r="E2617" s="41"/>
      <c r="F2617" s="41">
        <v>2500</v>
      </c>
      <c r="G2617" s="19">
        <f t="shared" si="40"/>
        <v>9908478</v>
      </c>
      <c r="H2617" s="26" t="s">
        <v>933</v>
      </c>
      <c r="I2617" s="36" t="s">
        <v>531</v>
      </c>
      <c r="J2617" s="36" t="s">
        <v>2187</v>
      </c>
      <c r="K2617" s="26" t="s">
        <v>377</v>
      </c>
      <c r="L2617" s="31" t="s">
        <v>1824</v>
      </c>
      <c r="M2617" s="31">
        <v>2607</v>
      </c>
    </row>
    <row r="2618" spans="1:13" s="31" customFormat="1" x14ac:dyDescent="0.3">
      <c r="A2618" s="34">
        <v>42566</v>
      </c>
      <c r="B2618" s="26" t="s">
        <v>329</v>
      </c>
      <c r="C2618" s="27" t="s">
        <v>17</v>
      </c>
      <c r="D2618" s="26" t="s">
        <v>20</v>
      </c>
      <c r="E2618" s="41"/>
      <c r="F2618" s="41">
        <v>5000</v>
      </c>
      <c r="G2618" s="19">
        <f t="shared" si="40"/>
        <v>9903478</v>
      </c>
      <c r="H2618" s="26" t="s">
        <v>933</v>
      </c>
      <c r="I2618" s="36" t="s">
        <v>531</v>
      </c>
      <c r="J2618" s="36" t="s">
        <v>2187</v>
      </c>
      <c r="K2618" s="26" t="s">
        <v>377</v>
      </c>
      <c r="L2618" s="31" t="s">
        <v>1824</v>
      </c>
      <c r="M2618" s="31">
        <v>2608</v>
      </c>
    </row>
    <row r="2619" spans="1:13" s="31" customFormat="1" x14ac:dyDescent="0.3">
      <c r="A2619" s="34">
        <v>42566</v>
      </c>
      <c r="B2619" s="26" t="s">
        <v>1057</v>
      </c>
      <c r="C2619" s="26" t="s">
        <v>12</v>
      </c>
      <c r="D2619" s="26" t="s">
        <v>18</v>
      </c>
      <c r="E2619" s="41"/>
      <c r="F2619" s="41">
        <v>300</v>
      </c>
      <c r="G2619" s="19">
        <f t="shared" si="40"/>
        <v>9903178</v>
      </c>
      <c r="H2619" s="26" t="s">
        <v>903</v>
      </c>
      <c r="I2619" s="26" t="s">
        <v>531</v>
      </c>
      <c r="J2619" s="36" t="s">
        <v>1823</v>
      </c>
      <c r="K2619" s="26" t="s">
        <v>377</v>
      </c>
      <c r="M2619" s="26">
        <v>2609</v>
      </c>
    </row>
    <row r="2620" spans="1:13" s="31" customFormat="1" x14ac:dyDescent="0.3">
      <c r="A2620" s="34">
        <v>42566</v>
      </c>
      <c r="B2620" s="26" t="s">
        <v>1034</v>
      </c>
      <c r="C2620" s="26" t="s">
        <v>12</v>
      </c>
      <c r="D2620" s="26" t="s">
        <v>18</v>
      </c>
      <c r="E2620" s="41"/>
      <c r="F2620" s="41">
        <v>300</v>
      </c>
      <c r="G2620" s="19">
        <f t="shared" si="40"/>
        <v>9902878</v>
      </c>
      <c r="H2620" s="26" t="s">
        <v>903</v>
      </c>
      <c r="I2620" s="26" t="s">
        <v>531</v>
      </c>
      <c r="J2620" s="36" t="s">
        <v>1823</v>
      </c>
      <c r="K2620" s="26" t="s">
        <v>377</v>
      </c>
      <c r="L2620" s="30"/>
      <c r="M2620" s="26">
        <v>2610</v>
      </c>
    </row>
    <row r="2621" spans="1:13" s="31" customFormat="1" x14ac:dyDescent="0.3">
      <c r="A2621" s="34">
        <v>42566</v>
      </c>
      <c r="B2621" s="26" t="s">
        <v>1696</v>
      </c>
      <c r="C2621" s="26" t="s">
        <v>12</v>
      </c>
      <c r="D2621" s="28" t="s">
        <v>821</v>
      </c>
      <c r="E2621" s="41"/>
      <c r="F2621" s="41">
        <v>1000</v>
      </c>
      <c r="G2621" s="19">
        <f t="shared" si="40"/>
        <v>9901878</v>
      </c>
      <c r="H2621" s="26" t="s">
        <v>1697</v>
      </c>
      <c r="I2621" s="26" t="s">
        <v>531</v>
      </c>
      <c r="J2621" s="36" t="s">
        <v>1823</v>
      </c>
      <c r="K2621" s="26" t="s">
        <v>377</v>
      </c>
      <c r="L2621" s="30"/>
      <c r="M2621" s="26">
        <v>2611</v>
      </c>
    </row>
    <row r="2622" spans="1:13" s="30" customFormat="1" x14ac:dyDescent="0.3">
      <c r="A2622" s="34">
        <v>42566</v>
      </c>
      <c r="B2622" s="26" t="s">
        <v>1698</v>
      </c>
      <c r="C2622" s="26" t="s">
        <v>12</v>
      </c>
      <c r="D2622" s="28" t="s">
        <v>821</v>
      </c>
      <c r="E2622" s="41"/>
      <c r="F2622" s="41">
        <v>1000</v>
      </c>
      <c r="G2622" s="19">
        <f t="shared" si="40"/>
        <v>9900878</v>
      </c>
      <c r="H2622" s="26" t="s">
        <v>1697</v>
      </c>
      <c r="I2622" s="26" t="s">
        <v>531</v>
      </c>
      <c r="J2622" s="36" t="s">
        <v>1823</v>
      </c>
      <c r="K2622" s="26" t="s">
        <v>377</v>
      </c>
      <c r="M2622" s="26">
        <v>2612</v>
      </c>
    </row>
    <row r="2623" spans="1:13" s="30" customFormat="1" x14ac:dyDescent="0.3">
      <c r="A2623" s="34">
        <v>42566</v>
      </c>
      <c r="B2623" s="26" t="s">
        <v>1699</v>
      </c>
      <c r="C2623" s="26" t="s">
        <v>12</v>
      </c>
      <c r="D2623" s="28" t="s">
        <v>821</v>
      </c>
      <c r="E2623" s="41"/>
      <c r="F2623" s="41">
        <v>1000</v>
      </c>
      <c r="G2623" s="19">
        <f t="shared" si="40"/>
        <v>9899878</v>
      </c>
      <c r="H2623" s="26" t="s">
        <v>1697</v>
      </c>
      <c r="I2623" s="26" t="s">
        <v>531</v>
      </c>
      <c r="J2623" s="36" t="s">
        <v>1823</v>
      </c>
      <c r="K2623" s="26" t="s">
        <v>377</v>
      </c>
      <c r="M2623" s="26">
        <v>2613</v>
      </c>
    </row>
    <row r="2624" spans="1:13" s="31" customFormat="1" x14ac:dyDescent="0.3">
      <c r="A2624" s="34">
        <v>42566</v>
      </c>
      <c r="B2624" s="26" t="s">
        <v>1700</v>
      </c>
      <c r="C2624" s="26" t="s">
        <v>12</v>
      </c>
      <c r="D2624" s="28" t="s">
        <v>821</v>
      </c>
      <c r="E2624" s="41"/>
      <c r="F2624" s="41">
        <v>1500</v>
      </c>
      <c r="G2624" s="19">
        <f t="shared" si="40"/>
        <v>9898378</v>
      </c>
      <c r="H2624" s="26" t="s">
        <v>1697</v>
      </c>
      <c r="I2624" s="26" t="s">
        <v>531</v>
      </c>
      <c r="J2624" s="36" t="s">
        <v>1823</v>
      </c>
      <c r="K2624" s="26" t="s">
        <v>377</v>
      </c>
      <c r="M2624" s="26">
        <v>2614</v>
      </c>
    </row>
    <row r="2625" spans="1:13" s="31" customFormat="1" x14ac:dyDescent="0.3">
      <c r="A2625" s="133">
        <v>42566</v>
      </c>
      <c r="B2625" s="26" t="s">
        <v>1833</v>
      </c>
      <c r="C2625" s="26" t="s">
        <v>12</v>
      </c>
      <c r="D2625" s="26" t="s">
        <v>20</v>
      </c>
      <c r="E2625" s="41"/>
      <c r="F2625" s="41">
        <v>500</v>
      </c>
      <c r="G2625" s="19">
        <f t="shared" si="40"/>
        <v>9897878</v>
      </c>
      <c r="H2625" s="17" t="s">
        <v>3054</v>
      </c>
      <c r="I2625" s="26" t="s">
        <v>531</v>
      </c>
      <c r="J2625" s="36" t="s">
        <v>1823</v>
      </c>
      <c r="K2625" s="26" t="s">
        <v>377</v>
      </c>
      <c r="M2625" s="31">
        <v>2615</v>
      </c>
    </row>
    <row r="2626" spans="1:13" s="30" customFormat="1" x14ac:dyDescent="0.3">
      <c r="A2626" s="133">
        <v>42566</v>
      </c>
      <c r="B2626" s="26" t="s">
        <v>329</v>
      </c>
      <c r="C2626" s="31" t="s">
        <v>35</v>
      </c>
      <c r="D2626" s="26" t="s">
        <v>20</v>
      </c>
      <c r="E2626" s="41"/>
      <c r="F2626" s="41">
        <v>2000</v>
      </c>
      <c r="G2626" s="19">
        <f t="shared" si="40"/>
        <v>9895878</v>
      </c>
      <c r="H2626" s="17" t="s">
        <v>3054</v>
      </c>
      <c r="I2626" s="26" t="s">
        <v>774</v>
      </c>
      <c r="J2626" s="36" t="s">
        <v>1823</v>
      </c>
      <c r="K2626" s="26" t="s">
        <v>377</v>
      </c>
      <c r="L2626" s="31" t="s">
        <v>1824</v>
      </c>
      <c r="M2626" s="31">
        <v>2616</v>
      </c>
    </row>
    <row r="2627" spans="1:13" s="30" customFormat="1" ht="13.9" x14ac:dyDescent="0.25">
      <c r="A2627" s="34">
        <v>42567</v>
      </c>
      <c r="B2627" s="26" t="s">
        <v>1666</v>
      </c>
      <c r="C2627" s="27" t="s">
        <v>16</v>
      </c>
      <c r="D2627" s="28" t="s">
        <v>10</v>
      </c>
      <c r="E2627" s="41"/>
      <c r="F2627" s="41">
        <v>2800</v>
      </c>
      <c r="G2627" s="19">
        <f t="shared" si="40"/>
        <v>9893078</v>
      </c>
      <c r="H2627" s="26" t="s">
        <v>14</v>
      </c>
      <c r="I2627" s="26" t="s">
        <v>1667</v>
      </c>
      <c r="J2627" s="36" t="s">
        <v>1823</v>
      </c>
      <c r="K2627" s="26" t="s">
        <v>377</v>
      </c>
      <c r="L2627" s="31" t="s">
        <v>1824</v>
      </c>
      <c r="M2627" s="26">
        <v>2617</v>
      </c>
    </row>
    <row r="2628" spans="1:13" s="31" customFormat="1" ht="13.9" x14ac:dyDescent="0.25">
      <c r="A2628" s="34">
        <v>42567</v>
      </c>
      <c r="B2628" s="26" t="s">
        <v>1666</v>
      </c>
      <c r="C2628" s="27" t="s">
        <v>16</v>
      </c>
      <c r="D2628" s="28" t="s">
        <v>10</v>
      </c>
      <c r="E2628" s="41"/>
      <c r="F2628" s="41">
        <v>6400</v>
      </c>
      <c r="G2628" s="19">
        <f t="shared" si="40"/>
        <v>9886678</v>
      </c>
      <c r="H2628" s="26" t="s">
        <v>14</v>
      </c>
      <c r="I2628" s="26" t="s">
        <v>1668</v>
      </c>
      <c r="J2628" s="36" t="s">
        <v>1823</v>
      </c>
      <c r="K2628" s="26" t="s">
        <v>377</v>
      </c>
      <c r="L2628" s="31" t="s">
        <v>1824</v>
      </c>
      <c r="M2628" s="26">
        <v>2618</v>
      </c>
    </row>
    <row r="2629" spans="1:13" s="31" customFormat="1" x14ac:dyDescent="0.3">
      <c r="A2629" s="34">
        <v>42567</v>
      </c>
      <c r="B2629" s="27" t="s">
        <v>1701</v>
      </c>
      <c r="C2629" s="27" t="s">
        <v>12</v>
      </c>
      <c r="D2629" s="26" t="s">
        <v>18</v>
      </c>
      <c r="E2629" s="41"/>
      <c r="F2629" s="41">
        <v>4000</v>
      </c>
      <c r="G2629" s="19">
        <f t="shared" si="40"/>
        <v>9882678</v>
      </c>
      <c r="H2629" s="31" t="s">
        <v>23</v>
      </c>
      <c r="I2629" s="27" t="s">
        <v>1642</v>
      </c>
      <c r="J2629" s="36" t="s">
        <v>1823</v>
      </c>
      <c r="K2629" s="26" t="s">
        <v>377</v>
      </c>
      <c r="M2629" s="26">
        <v>2619</v>
      </c>
    </row>
    <row r="2630" spans="1:13" s="31" customFormat="1" x14ac:dyDescent="0.3">
      <c r="A2630" s="34">
        <v>42567</v>
      </c>
      <c r="B2630" s="27" t="s">
        <v>39</v>
      </c>
      <c r="C2630" s="27" t="s">
        <v>17</v>
      </c>
      <c r="D2630" s="26" t="s">
        <v>18</v>
      </c>
      <c r="E2630" s="41"/>
      <c r="F2630" s="41">
        <v>15000</v>
      </c>
      <c r="G2630" s="19">
        <f t="shared" si="40"/>
        <v>9867678</v>
      </c>
      <c r="H2630" s="31" t="s">
        <v>23</v>
      </c>
      <c r="I2630" s="27" t="s">
        <v>1642</v>
      </c>
      <c r="J2630" s="36" t="s">
        <v>1823</v>
      </c>
      <c r="K2630" s="26" t="s">
        <v>377</v>
      </c>
      <c r="L2630" s="31" t="s">
        <v>1824</v>
      </c>
      <c r="M2630" s="26">
        <v>2620</v>
      </c>
    </row>
    <row r="2631" spans="1:13" s="31" customFormat="1" x14ac:dyDescent="0.3">
      <c r="A2631" s="34">
        <v>42567</v>
      </c>
      <c r="B2631" s="27" t="s">
        <v>28</v>
      </c>
      <c r="C2631" s="27" t="s">
        <v>17</v>
      </c>
      <c r="D2631" s="26" t="s">
        <v>18</v>
      </c>
      <c r="E2631" s="41"/>
      <c r="F2631" s="41">
        <v>5000</v>
      </c>
      <c r="G2631" s="19">
        <f t="shared" si="40"/>
        <v>9862678</v>
      </c>
      <c r="H2631" s="31" t="s">
        <v>23</v>
      </c>
      <c r="I2631" s="27" t="s">
        <v>1643</v>
      </c>
      <c r="J2631" s="36" t="s">
        <v>1823</v>
      </c>
      <c r="K2631" s="26" t="s">
        <v>377</v>
      </c>
      <c r="L2631" s="31" t="s">
        <v>1824</v>
      </c>
      <c r="M2631" s="26">
        <v>2621</v>
      </c>
    </row>
    <row r="2632" spans="1:13" s="31" customFormat="1" x14ac:dyDescent="0.3">
      <c r="A2632" s="34">
        <v>42567</v>
      </c>
      <c r="B2632" s="27" t="s">
        <v>702</v>
      </c>
      <c r="C2632" s="27" t="s">
        <v>1509</v>
      </c>
      <c r="D2632" s="26" t="s">
        <v>18</v>
      </c>
      <c r="E2632" s="41"/>
      <c r="F2632" s="41">
        <v>35000</v>
      </c>
      <c r="G2632" s="19">
        <f t="shared" si="40"/>
        <v>9827678</v>
      </c>
      <c r="H2632" s="31" t="s">
        <v>23</v>
      </c>
      <c r="I2632" s="27" t="s">
        <v>1642</v>
      </c>
      <c r="J2632" s="36" t="s">
        <v>1823</v>
      </c>
      <c r="K2632" s="26" t="s">
        <v>377</v>
      </c>
      <c r="L2632" s="31" t="s">
        <v>1824</v>
      </c>
      <c r="M2632" s="26">
        <v>2622</v>
      </c>
    </row>
    <row r="2633" spans="1:13" s="31" customFormat="1" ht="13.9" x14ac:dyDescent="0.25">
      <c r="A2633" s="34">
        <v>42567</v>
      </c>
      <c r="B2633" s="26" t="s">
        <v>1648</v>
      </c>
      <c r="C2633" s="26" t="s">
        <v>12</v>
      </c>
      <c r="D2633" s="26" t="s">
        <v>18</v>
      </c>
      <c r="E2633" s="41"/>
      <c r="F2633" s="41">
        <v>500</v>
      </c>
      <c r="G2633" s="19">
        <f t="shared" si="40"/>
        <v>9827178</v>
      </c>
      <c r="H2633" s="26" t="s">
        <v>1418</v>
      </c>
      <c r="I2633" s="26" t="s">
        <v>1527</v>
      </c>
      <c r="J2633" s="36" t="s">
        <v>1823</v>
      </c>
      <c r="K2633" s="26" t="s">
        <v>377</v>
      </c>
      <c r="L2633" s="30"/>
      <c r="M2633" s="31">
        <v>2623</v>
      </c>
    </row>
    <row r="2634" spans="1:13" s="30" customFormat="1" ht="13.9" x14ac:dyDescent="0.25">
      <c r="A2634" s="34">
        <v>42567</v>
      </c>
      <c r="B2634" s="26" t="s">
        <v>1702</v>
      </c>
      <c r="C2634" s="26" t="s">
        <v>12</v>
      </c>
      <c r="D2634" s="26" t="s">
        <v>18</v>
      </c>
      <c r="E2634" s="41"/>
      <c r="F2634" s="41">
        <v>500</v>
      </c>
      <c r="G2634" s="19">
        <f t="shared" si="40"/>
        <v>9826678</v>
      </c>
      <c r="H2634" s="26" t="s">
        <v>1418</v>
      </c>
      <c r="I2634" s="26" t="s">
        <v>1527</v>
      </c>
      <c r="J2634" s="36" t="s">
        <v>1823</v>
      </c>
      <c r="K2634" s="26" t="s">
        <v>377</v>
      </c>
      <c r="M2634" s="31">
        <v>2624</v>
      </c>
    </row>
    <row r="2635" spans="1:13" s="30" customFormat="1" x14ac:dyDescent="0.3">
      <c r="A2635" s="34">
        <v>42567</v>
      </c>
      <c r="B2635" s="26" t="s">
        <v>1683</v>
      </c>
      <c r="C2635" s="26" t="s">
        <v>12</v>
      </c>
      <c r="D2635" s="26" t="s">
        <v>18</v>
      </c>
      <c r="E2635" s="41"/>
      <c r="F2635" s="41">
        <v>500</v>
      </c>
      <c r="G2635" s="19">
        <f t="shared" si="40"/>
        <v>9826178</v>
      </c>
      <c r="H2635" s="26" t="s">
        <v>1418</v>
      </c>
      <c r="I2635" s="26" t="s">
        <v>1527</v>
      </c>
      <c r="J2635" s="36" t="s">
        <v>1823</v>
      </c>
      <c r="K2635" s="26" t="s">
        <v>377</v>
      </c>
      <c r="L2635" s="31"/>
      <c r="M2635" s="26">
        <v>2625</v>
      </c>
    </row>
    <row r="2636" spans="1:13" s="30" customFormat="1" ht="13.9" x14ac:dyDescent="0.25">
      <c r="A2636" s="34">
        <v>42567</v>
      </c>
      <c r="B2636" s="26" t="s">
        <v>329</v>
      </c>
      <c r="C2636" s="27" t="s">
        <v>17</v>
      </c>
      <c r="D2636" s="26" t="s">
        <v>18</v>
      </c>
      <c r="E2636" s="41"/>
      <c r="F2636" s="41">
        <v>5000</v>
      </c>
      <c r="G2636" s="19">
        <f t="shared" si="40"/>
        <v>9821178</v>
      </c>
      <c r="H2636" s="26" t="s">
        <v>1418</v>
      </c>
      <c r="I2636" s="26" t="s">
        <v>1542</v>
      </c>
      <c r="J2636" s="36" t="s">
        <v>2187</v>
      </c>
      <c r="K2636" s="26" t="s">
        <v>377</v>
      </c>
      <c r="L2636" s="31" t="s">
        <v>1824</v>
      </c>
      <c r="M2636" s="26">
        <v>2626</v>
      </c>
    </row>
    <row r="2637" spans="1:13" s="30" customFormat="1" x14ac:dyDescent="0.3">
      <c r="A2637" s="34">
        <v>42567</v>
      </c>
      <c r="B2637" s="26" t="s">
        <v>1703</v>
      </c>
      <c r="C2637" s="26" t="s">
        <v>12</v>
      </c>
      <c r="D2637" s="26" t="s">
        <v>18</v>
      </c>
      <c r="E2637" s="41"/>
      <c r="F2637" s="41">
        <v>500</v>
      </c>
      <c r="G2637" s="19">
        <f t="shared" ref="G2637:G2700" si="41">+G2636+E2637-F2637</f>
        <v>9820678</v>
      </c>
      <c r="H2637" s="26" t="s">
        <v>1418</v>
      </c>
      <c r="I2637" s="26" t="s">
        <v>1527</v>
      </c>
      <c r="J2637" s="36" t="s">
        <v>1823</v>
      </c>
      <c r="K2637" s="26" t="s">
        <v>377</v>
      </c>
      <c r="L2637" s="31"/>
      <c r="M2637" s="26">
        <v>2627</v>
      </c>
    </row>
    <row r="2638" spans="1:13" s="31" customFormat="1" ht="13.9" x14ac:dyDescent="0.25">
      <c r="A2638" s="34">
        <v>42567</v>
      </c>
      <c r="B2638" s="26" t="s">
        <v>1704</v>
      </c>
      <c r="C2638" s="26" t="s">
        <v>12</v>
      </c>
      <c r="D2638" s="26" t="s">
        <v>18</v>
      </c>
      <c r="E2638" s="41"/>
      <c r="F2638" s="41">
        <v>500</v>
      </c>
      <c r="G2638" s="19">
        <f t="shared" si="41"/>
        <v>9820178</v>
      </c>
      <c r="H2638" s="26" t="s">
        <v>1418</v>
      </c>
      <c r="I2638" s="26" t="s">
        <v>1527</v>
      </c>
      <c r="J2638" s="36" t="s">
        <v>1823</v>
      </c>
      <c r="K2638" s="26" t="s">
        <v>377</v>
      </c>
      <c r="M2638" s="26">
        <v>2628</v>
      </c>
    </row>
    <row r="2639" spans="1:13" s="31" customFormat="1" x14ac:dyDescent="0.3">
      <c r="A2639" s="34">
        <v>42567</v>
      </c>
      <c r="B2639" s="27" t="s">
        <v>1695</v>
      </c>
      <c r="C2639" s="27" t="s">
        <v>12</v>
      </c>
      <c r="D2639" s="26" t="s">
        <v>20</v>
      </c>
      <c r="E2639" s="41"/>
      <c r="F2639" s="41">
        <v>1000</v>
      </c>
      <c r="G2639" s="19">
        <f t="shared" si="41"/>
        <v>9819178</v>
      </c>
      <c r="H2639" s="26" t="s">
        <v>933</v>
      </c>
      <c r="I2639" s="36" t="s">
        <v>531</v>
      </c>
      <c r="J2639" s="36" t="s">
        <v>1823</v>
      </c>
      <c r="K2639" s="26" t="s">
        <v>377</v>
      </c>
      <c r="M2639" s="26">
        <v>2629</v>
      </c>
    </row>
    <row r="2640" spans="1:13" s="31" customFormat="1" x14ac:dyDescent="0.3">
      <c r="A2640" s="34">
        <v>42567</v>
      </c>
      <c r="B2640" s="27" t="s">
        <v>1705</v>
      </c>
      <c r="C2640" s="36" t="s">
        <v>1153</v>
      </c>
      <c r="D2640" s="26" t="s">
        <v>20</v>
      </c>
      <c r="E2640" s="41"/>
      <c r="F2640" s="41">
        <v>5500</v>
      </c>
      <c r="G2640" s="19">
        <f t="shared" si="41"/>
        <v>9813678</v>
      </c>
      <c r="H2640" s="26" t="s">
        <v>933</v>
      </c>
      <c r="I2640" s="36" t="s">
        <v>531</v>
      </c>
      <c r="J2640" s="36" t="s">
        <v>2187</v>
      </c>
      <c r="K2640" s="26" t="s">
        <v>377</v>
      </c>
      <c r="L2640" s="31" t="s">
        <v>1824</v>
      </c>
      <c r="M2640" s="26">
        <v>2630</v>
      </c>
    </row>
    <row r="2641" spans="1:13" s="31" customFormat="1" x14ac:dyDescent="0.3">
      <c r="A2641" s="34">
        <v>42567</v>
      </c>
      <c r="B2641" s="26" t="s">
        <v>1694</v>
      </c>
      <c r="C2641" s="27" t="s">
        <v>17</v>
      </c>
      <c r="D2641" s="26" t="s">
        <v>20</v>
      </c>
      <c r="E2641" s="41"/>
      <c r="F2641" s="41">
        <v>25000</v>
      </c>
      <c r="G2641" s="19">
        <f t="shared" si="41"/>
        <v>9788678</v>
      </c>
      <c r="H2641" s="26" t="s">
        <v>933</v>
      </c>
      <c r="I2641" s="27" t="s">
        <v>229</v>
      </c>
      <c r="J2641" s="36" t="s">
        <v>2187</v>
      </c>
      <c r="K2641" s="26" t="s">
        <v>377</v>
      </c>
      <c r="L2641" s="31" t="s">
        <v>1824</v>
      </c>
      <c r="M2641" s="31">
        <v>2631</v>
      </c>
    </row>
    <row r="2642" spans="1:13" s="31" customFormat="1" x14ac:dyDescent="0.3">
      <c r="A2642" s="34">
        <v>42567</v>
      </c>
      <c r="B2642" s="27" t="s">
        <v>329</v>
      </c>
      <c r="C2642" s="27" t="s">
        <v>17</v>
      </c>
      <c r="D2642" s="26" t="s">
        <v>20</v>
      </c>
      <c r="E2642" s="41"/>
      <c r="F2642" s="41">
        <v>5000</v>
      </c>
      <c r="G2642" s="19">
        <f t="shared" si="41"/>
        <v>9783678</v>
      </c>
      <c r="H2642" s="26" t="s">
        <v>933</v>
      </c>
      <c r="I2642" s="36" t="s">
        <v>531</v>
      </c>
      <c r="J2642" s="36" t="s">
        <v>2187</v>
      </c>
      <c r="K2642" s="26" t="s">
        <v>377</v>
      </c>
      <c r="L2642" s="31" t="s">
        <v>1824</v>
      </c>
      <c r="M2642" s="31">
        <v>2632</v>
      </c>
    </row>
    <row r="2643" spans="1:13" s="31" customFormat="1" x14ac:dyDescent="0.3">
      <c r="A2643" s="34">
        <v>42567</v>
      </c>
      <c r="B2643" s="26" t="s">
        <v>1706</v>
      </c>
      <c r="C2643" s="26" t="s">
        <v>12</v>
      </c>
      <c r="D2643" s="28" t="s">
        <v>821</v>
      </c>
      <c r="E2643" s="41"/>
      <c r="F2643" s="41">
        <v>2500</v>
      </c>
      <c r="G2643" s="19">
        <f t="shared" si="41"/>
        <v>9781178</v>
      </c>
      <c r="H2643" s="26" t="s">
        <v>1697</v>
      </c>
      <c r="I2643" s="26" t="s">
        <v>531</v>
      </c>
      <c r="J2643" s="36" t="s">
        <v>1823</v>
      </c>
      <c r="K2643" s="26" t="s">
        <v>377</v>
      </c>
      <c r="M2643" s="26">
        <v>2633</v>
      </c>
    </row>
    <row r="2644" spans="1:13" s="31" customFormat="1" x14ac:dyDescent="0.3">
      <c r="A2644" s="34">
        <v>42567</v>
      </c>
      <c r="B2644" s="26" t="s">
        <v>1707</v>
      </c>
      <c r="C2644" s="26" t="s">
        <v>12</v>
      </c>
      <c r="D2644" s="28" t="s">
        <v>821</v>
      </c>
      <c r="E2644" s="41"/>
      <c r="F2644" s="41">
        <v>1000</v>
      </c>
      <c r="G2644" s="19">
        <f t="shared" si="41"/>
        <v>9780178</v>
      </c>
      <c r="H2644" s="26" t="s">
        <v>1697</v>
      </c>
      <c r="I2644" s="26" t="s">
        <v>531</v>
      </c>
      <c r="J2644" s="36" t="s">
        <v>1823</v>
      </c>
      <c r="K2644" s="26" t="s">
        <v>377</v>
      </c>
      <c r="M2644" s="26">
        <v>2634</v>
      </c>
    </row>
    <row r="2645" spans="1:13" s="31" customFormat="1" x14ac:dyDescent="0.3">
      <c r="A2645" s="34">
        <v>42567</v>
      </c>
      <c r="B2645" s="26" t="s">
        <v>1708</v>
      </c>
      <c r="C2645" s="26" t="s">
        <v>22</v>
      </c>
      <c r="D2645" s="28" t="s">
        <v>821</v>
      </c>
      <c r="E2645" s="41"/>
      <c r="F2645" s="41">
        <v>2000</v>
      </c>
      <c r="G2645" s="19">
        <f t="shared" si="41"/>
        <v>9778178</v>
      </c>
      <c r="H2645" s="26" t="s">
        <v>1697</v>
      </c>
      <c r="I2645" s="26" t="s">
        <v>531</v>
      </c>
      <c r="J2645" s="36" t="s">
        <v>1823</v>
      </c>
      <c r="K2645" s="26" t="s">
        <v>377</v>
      </c>
      <c r="M2645" s="26">
        <v>2635</v>
      </c>
    </row>
    <row r="2646" spans="1:13" s="31" customFormat="1" ht="13.9" x14ac:dyDescent="0.25">
      <c r="A2646" s="34">
        <v>42568</v>
      </c>
      <c r="B2646" s="26" t="s">
        <v>1682</v>
      </c>
      <c r="C2646" s="26" t="s">
        <v>12</v>
      </c>
      <c r="D2646" s="26" t="s">
        <v>18</v>
      </c>
      <c r="E2646" s="41"/>
      <c r="F2646" s="41">
        <v>500</v>
      </c>
      <c r="G2646" s="19">
        <f t="shared" si="41"/>
        <v>9777678</v>
      </c>
      <c r="H2646" s="26" t="s">
        <v>1418</v>
      </c>
      <c r="I2646" s="26" t="s">
        <v>1527</v>
      </c>
      <c r="J2646" s="36" t="s">
        <v>1823</v>
      </c>
      <c r="K2646" s="26" t="s">
        <v>377</v>
      </c>
      <c r="M2646" s="26">
        <v>2636</v>
      </c>
    </row>
    <row r="2647" spans="1:13" s="30" customFormat="1" ht="13.9" x14ac:dyDescent="0.25">
      <c r="A2647" s="34">
        <v>42568</v>
      </c>
      <c r="B2647" s="26" t="s">
        <v>1709</v>
      </c>
      <c r="C2647" s="26" t="s">
        <v>12</v>
      </c>
      <c r="D2647" s="26" t="s">
        <v>18</v>
      </c>
      <c r="E2647" s="41"/>
      <c r="F2647" s="41">
        <v>500</v>
      </c>
      <c r="G2647" s="19">
        <f t="shared" si="41"/>
        <v>9777178</v>
      </c>
      <c r="H2647" s="26" t="s">
        <v>1418</v>
      </c>
      <c r="I2647" s="26" t="s">
        <v>1527</v>
      </c>
      <c r="J2647" s="36" t="s">
        <v>1823</v>
      </c>
      <c r="K2647" s="26" t="s">
        <v>377</v>
      </c>
      <c r="L2647" s="31"/>
      <c r="M2647" s="26">
        <v>2637</v>
      </c>
    </row>
    <row r="2648" spans="1:13" s="30" customFormat="1" ht="13.9" x14ac:dyDescent="0.25">
      <c r="A2648" s="34">
        <v>42568</v>
      </c>
      <c r="B2648" s="26" t="s">
        <v>1710</v>
      </c>
      <c r="C2648" s="26" t="s">
        <v>12</v>
      </c>
      <c r="D2648" s="26" t="s">
        <v>18</v>
      </c>
      <c r="E2648" s="41"/>
      <c r="F2648" s="41">
        <v>500</v>
      </c>
      <c r="G2648" s="19">
        <f t="shared" si="41"/>
        <v>9776678</v>
      </c>
      <c r="H2648" s="26" t="s">
        <v>1418</v>
      </c>
      <c r="I2648" s="26" t="s">
        <v>1527</v>
      </c>
      <c r="J2648" s="36" t="s">
        <v>1823</v>
      </c>
      <c r="K2648" s="26" t="s">
        <v>377</v>
      </c>
      <c r="M2648" s="26">
        <v>2638</v>
      </c>
    </row>
    <row r="2649" spans="1:13" s="31" customFormat="1" ht="13.9" x14ac:dyDescent="0.25">
      <c r="A2649" s="34">
        <v>42568</v>
      </c>
      <c r="B2649" s="26" t="s">
        <v>329</v>
      </c>
      <c r="C2649" s="27" t="s">
        <v>17</v>
      </c>
      <c r="D2649" s="26" t="s">
        <v>18</v>
      </c>
      <c r="E2649" s="41"/>
      <c r="F2649" s="41">
        <v>5000</v>
      </c>
      <c r="G2649" s="19">
        <f t="shared" si="41"/>
        <v>9771678</v>
      </c>
      <c r="H2649" s="26" t="s">
        <v>1418</v>
      </c>
      <c r="I2649" s="26" t="s">
        <v>1542</v>
      </c>
      <c r="J2649" s="36" t="s">
        <v>2187</v>
      </c>
      <c r="K2649" s="26" t="s">
        <v>377</v>
      </c>
      <c r="L2649" s="31" t="s">
        <v>1824</v>
      </c>
      <c r="M2649" s="31">
        <v>2639</v>
      </c>
    </row>
    <row r="2650" spans="1:13" s="31" customFormat="1" ht="13.9" x14ac:dyDescent="0.25">
      <c r="A2650" s="34">
        <v>42568</v>
      </c>
      <c r="B2650" s="26" t="s">
        <v>1421</v>
      </c>
      <c r="C2650" s="26" t="s">
        <v>22</v>
      </c>
      <c r="D2650" s="26" t="s">
        <v>18</v>
      </c>
      <c r="E2650" s="41"/>
      <c r="F2650" s="41">
        <v>1000</v>
      </c>
      <c r="G2650" s="19">
        <f t="shared" si="41"/>
        <v>9770678</v>
      </c>
      <c r="H2650" s="26" t="s">
        <v>1418</v>
      </c>
      <c r="I2650" s="26" t="s">
        <v>1711</v>
      </c>
      <c r="J2650" s="36" t="s">
        <v>1823</v>
      </c>
      <c r="K2650" s="26" t="s">
        <v>377</v>
      </c>
      <c r="M2650" s="31">
        <v>2640</v>
      </c>
    </row>
    <row r="2651" spans="1:13" s="31" customFormat="1" ht="13.9" x14ac:dyDescent="0.25">
      <c r="A2651" s="34">
        <v>42568</v>
      </c>
      <c r="B2651" s="26" t="s">
        <v>1692</v>
      </c>
      <c r="C2651" s="26" t="s">
        <v>12</v>
      </c>
      <c r="D2651" s="26" t="s">
        <v>18</v>
      </c>
      <c r="E2651" s="41"/>
      <c r="F2651" s="41">
        <v>500</v>
      </c>
      <c r="G2651" s="19">
        <f t="shared" si="41"/>
        <v>9770178</v>
      </c>
      <c r="H2651" s="26" t="s">
        <v>1418</v>
      </c>
      <c r="I2651" s="26" t="s">
        <v>1527</v>
      </c>
      <c r="J2651" s="36" t="s">
        <v>1823</v>
      </c>
      <c r="K2651" s="26" t="s">
        <v>377</v>
      </c>
      <c r="M2651" s="26">
        <v>2641</v>
      </c>
    </row>
    <row r="2652" spans="1:13" s="31" customFormat="1" x14ac:dyDescent="0.3">
      <c r="A2652" s="34">
        <v>42568</v>
      </c>
      <c r="B2652" s="27" t="s">
        <v>1712</v>
      </c>
      <c r="C2652" s="27" t="s">
        <v>12</v>
      </c>
      <c r="D2652" s="26" t="s">
        <v>20</v>
      </c>
      <c r="E2652" s="41"/>
      <c r="F2652" s="41">
        <v>1000</v>
      </c>
      <c r="G2652" s="19">
        <f t="shared" si="41"/>
        <v>9769178</v>
      </c>
      <c r="H2652" s="26" t="s">
        <v>933</v>
      </c>
      <c r="I2652" s="36" t="s">
        <v>531</v>
      </c>
      <c r="J2652" s="36" t="s">
        <v>1823</v>
      </c>
      <c r="K2652" s="26" t="s">
        <v>377</v>
      </c>
      <c r="M2652" s="26">
        <v>2642</v>
      </c>
    </row>
    <row r="2653" spans="1:13" s="31" customFormat="1" ht="13.9" x14ac:dyDescent="0.25">
      <c r="A2653" s="34">
        <v>42568</v>
      </c>
      <c r="B2653" s="27" t="s">
        <v>1713</v>
      </c>
      <c r="C2653" s="26" t="s">
        <v>12</v>
      </c>
      <c r="D2653" s="26" t="s">
        <v>20</v>
      </c>
      <c r="E2653" s="41"/>
      <c r="F2653" s="41">
        <v>6000</v>
      </c>
      <c r="G2653" s="19">
        <f t="shared" si="41"/>
        <v>9763178</v>
      </c>
      <c r="H2653" s="26" t="s">
        <v>933</v>
      </c>
      <c r="I2653" s="27" t="s">
        <v>229</v>
      </c>
      <c r="J2653" s="36" t="s">
        <v>1823</v>
      </c>
      <c r="K2653" s="26" t="s">
        <v>377</v>
      </c>
      <c r="M2653" s="26">
        <v>2643</v>
      </c>
    </row>
    <row r="2654" spans="1:13" s="31" customFormat="1" x14ac:dyDescent="0.3">
      <c r="A2654" s="34">
        <v>42568</v>
      </c>
      <c r="B2654" s="27" t="s">
        <v>1435</v>
      </c>
      <c r="C2654" s="36" t="s">
        <v>1153</v>
      </c>
      <c r="D2654" s="26" t="s">
        <v>20</v>
      </c>
      <c r="E2654" s="41"/>
      <c r="F2654" s="41">
        <v>4250</v>
      </c>
      <c r="G2654" s="19">
        <f t="shared" si="41"/>
        <v>9758928</v>
      </c>
      <c r="H2654" s="26" t="s">
        <v>933</v>
      </c>
      <c r="I2654" s="36" t="s">
        <v>531</v>
      </c>
      <c r="J2654" s="36" t="s">
        <v>2187</v>
      </c>
      <c r="K2654" s="26" t="s">
        <v>377</v>
      </c>
      <c r="L2654" s="31" t="s">
        <v>1824</v>
      </c>
      <c r="M2654" s="26">
        <v>2644</v>
      </c>
    </row>
    <row r="2655" spans="1:13" s="31" customFormat="1" x14ac:dyDescent="0.3">
      <c r="A2655" s="34">
        <v>42568</v>
      </c>
      <c r="B2655" s="27" t="s">
        <v>329</v>
      </c>
      <c r="C2655" s="27" t="s">
        <v>17</v>
      </c>
      <c r="D2655" s="26" t="s">
        <v>20</v>
      </c>
      <c r="E2655" s="41"/>
      <c r="F2655" s="41">
        <v>5000</v>
      </c>
      <c r="G2655" s="19">
        <f t="shared" si="41"/>
        <v>9753928</v>
      </c>
      <c r="H2655" s="26" t="s">
        <v>933</v>
      </c>
      <c r="I2655" s="36" t="s">
        <v>531</v>
      </c>
      <c r="J2655" s="36" t="s">
        <v>2187</v>
      </c>
      <c r="K2655" s="26" t="s">
        <v>377</v>
      </c>
      <c r="L2655" s="31" t="s">
        <v>1824</v>
      </c>
      <c r="M2655" s="26">
        <v>2645</v>
      </c>
    </row>
    <row r="2656" spans="1:13" s="31" customFormat="1" x14ac:dyDescent="0.3">
      <c r="A2656" s="34">
        <v>42568</v>
      </c>
      <c r="B2656" s="36" t="s">
        <v>1714</v>
      </c>
      <c r="C2656" s="36" t="s">
        <v>12</v>
      </c>
      <c r="D2656" s="26" t="s">
        <v>20</v>
      </c>
      <c r="E2656" s="43"/>
      <c r="F2656" s="41">
        <v>1000</v>
      </c>
      <c r="G2656" s="19">
        <f t="shared" si="41"/>
        <v>9752928</v>
      </c>
      <c r="H2656" s="26" t="s">
        <v>933</v>
      </c>
      <c r="I2656" s="36" t="s">
        <v>531</v>
      </c>
      <c r="J2656" s="36" t="s">
        <v>1823</v>
      </c>
      <c r="K2656" s="26" t="s">
        <v>377</v>
      </c>
      <c r="M2656" s="26">
        <v>2646</v>
      </c>
    </row>
    <row r="2657" spans="1:13" s="31" customFormat="1" ht="13.9" x14ac:dyDescent="0.25">
      <c r="A2657" s="34">
        <v>42569</v>
      </c>
      <c r="B2657" s="26" t="s">
        <v>1715</v>
      </c>
      <c r="C2657" s="26" t="s">
        <v>12</v>
      </c>
      <c r="D2657" s="26" t="s">
        <v>18</v>
      </c>
      <c r="E2657" s="41"/>
      <c r="F2657" s="41">
        <v>500</v>
      </c>
      <c r="G2657" s="19">
        <f t="shared" si="41"/>
        <v>9752428</v>
      </c>
      <c r="H2657" s="26" t="s">
        <v>1418</v>
      </c>
      <c r="I2657" s="26" t="s">
        <v>1527</v>
      </c>
      <c r="J2657" s="36" t="s">
        <v>1823</v>
      </c>
      <c r="K2657" s="26" t="s">
        <v>377</v>
      </c>
      <c r="M2657" s="31">
        <v>2647</v>
      </c>
    </row>
    <row r="2658" spans="1:13" s="31" customFormat="1" ht="13.9" x14ac:dyDescent="0.25">
      <c r="A2658" s="34">
        <v>42569</v>
      </c>
      <c r="B2658" s="26" t="s">
        <v>1716</v>
      </c>
      <c r="C2658" s="26" t="s">
        <v>12</v>
      </c>
      <c r="D2658" s="26" t="s">
        <v>18</v>
      </c>
      <c r="E2658" s="41"/>
      <c r="F2658" s="41">
        <v>500</v>
      </c>
      <c r="G2658" s="19">
        <f t="shared" si="41"/>
        <v>9751928</v>
      </c>
      <c r="H2658" s="26" t="s">
        <v>1418</v>
      </c>
      <c r="I2658" s="26" t="s">
        <v>1527</v>
      </c>
      <c r="J2658" s="36" t="s">
        <v>1823</v>
      </c>
      <c r="K2658" s="26" t="s">
        <v>377</v>
      </c>
      <c r="M2658" s="31">
        <v>2648</v>
      </c>
    </row>
    <row r="2659" spans="1:13" s="31" customFormat="1" x14ac:dyDescent="0.3">
      <c r="A2659" s="34">
        <v>42569</v>
      </c>
      <c r="B2659" s="26" t="s">
        <v>1626</v>
      </c>
      <c r="C2659" s="33" t="s">
        <v>3871</v>
      </c>
      <c r="D2659" s="26" t="s">
        <v>18</v>
      </c>
      <c r="E2659" s="41"/>
      <c r="F2659" s="41">
        <v>5000</v>
      </c>
      <c r="G2659" s="19">
        <f t="shared" si="41"/>
        <v>9746928</v>
      </c>
      <c r="H2659" s="26" t="s">
        <v>1418</v>
      </c>
      <c r="I2659" s="26" t="s">
        <v>1542</v>
      </c>
      <c r="J2659" s="36" t="s">
        <v>2187</v>
      </c>
      <c r="K2659" s="26" t="s">
        <v>377</v>
      </c>
      <c r="L2659" s="31" t="s">
        <v>1824</v>
      </c>
      <c r="M2659" s="26">
        <v>2649</v>
      </c>
    </row>
    <row r="2660" spans="1:13" s="31" customFormat="1" ht="13.9" x14ac:dyDescent="0.25">
      <c r="A2660" s="34">
        <v>42569</v>
      </c>
      <c r="B2660" s="26" t="s">
        <v>1717</v>
      </c>
      <c r="C2660" s="26" t="s">
        <v>12</v>
      </c>
      <c r="D2660" s="26" t="s">
        <v>18</v>
      </c>
      <c r="E2660" s="41"/>
      <c r="F2660" s="41">
        <v>500</v>
      </c>
      <c r="G2660" s="19">
        <f t="shared" si="41"/>
        <v>9746428</v>
      </c>
      <c r="H2660" s="26" t="s">
        <v>1418</v>
      </c>
      <c r="I2660" s="26" t="s">
        <v>1527</v>
      </c>
      <c r="J2660" s="36" t="s">
        <v>1823</v>
      </c>
      <c r="K2660" s="26" t="s">
        <v>377</v>
      </c>
      <c r="M2660" s="26">
        <v>2650</v>
      </c>
    </row>
    <row r="2661" spans="1:13" s="31" customFormat="1" ht="13.9" x14ac:dyDescent="0.25">
      <c r="A2661" s="34">
        <v>42569</v>
      </c>
      <c r="B2661" s="26" t="s">
        <v>1718</v>
      </c>
      <c r="C2661" s="26" t="s">
        <v>12</v>
      </c>
      <c r="D2661" s="26" t="s">
        <v>18</v>
      </c>
      <c r="E2661" s="41"/>
      <c r="F2661" s="41">
        <v>500</v>
      </c>
      <c r="G2661" s="19">
        <f t="shared" si="41"/>
        <v>9745928</v>
      </c>
      <c r="H2661" s="26" t="s">
        <v>1418</v>
      </c>
      <c r="I2661" s="26" t="s">
        <v>1527</v>
      </c>
      <c r="J2661" s="36" t="s">
        <v>1823</v>
      </c>
      <c r="K2661" s="26" t="s">
        <v>377</v>
      </c>
      <c r="M2661" s="26">
        <v>2651</v>
      </c>
    </row>
    <row r="2662" spans="1:13" s="31" customFormat="1" ht="13.9" x14ac:dyDescent="0.25">
      <c r="A2662" s="34">
        <v>42569</v>
      </c>
      <c r="B2662" s="26" t="s">
        <v>1710</v>
      </c>
      <c r="C2662" s="26" t="s">
        <v>12</v>
      </c>
      <c r="D2662" s="26" t="s">
        <v>18</v>
      </c>
      <c r="E2662" s="41"/>
      <c r="F2662" s="41">
        <v>500</v>
      </c>
      <c r="G2662" s="19">
        <f t="shared" si="41"/>
        <v>9745428</v>
      </c>
      <c r="H2662" s="26" t="s">
        <v>1418</v>
      </c>
      <c r="I2662" s="26" t="s">
        <v>1527</v>
      </c>
      <c r="J2662" s="36" t="s">
        <v>1823</v>
      </c>
      <c r="K2662" s="26" t="s">
        <v>377</v>
      </c>
      <c r="M2662" s="26">
        <v>2652</v>
      </c>
    </row>
    <row r="2663" spans="1:13" s="31" customFormat="1" ht="13.9" x14ac:dyDescent="0.25">
      <c r="A2663" s="34">
        <v>42569</v>
      </c>
      <c r="B2663" s="26" t="s">
        <v>329</v>
      </c>
      <c r="C2663" s="27" t="s">
        <v>17</v>
      </c>
      <c r="D2663" s="26" t="s">
        <v>18</v>
      </c>
      <c r="E2663" s="41"/>
      <c r="F2663" s="41">
        <v>5000</v>
      </c>
      <c r="G2663" s="19">
        <f t="shared" si="41"/>
        <v>9740428</v>
      </c>
      <c r="H2663" s="26" t="s">
        <v>1418</v>
      </c>
      <c r="I2663" s="26" t="s">
        <v>1542</v>
      </c>
      <c r="J2663" s="36" t="s">
        <v>2187</v>
      </c>
      <c r="K2663" s="26" t="s">
        <v>377</v>
      </c>
      <c r="L2663" s="31" t="s">
        <v>1824</v>
      </c>
      <c r="M2663" s="26">
        <v>2653</v>
      </c>
    </row>
    <row r="2664" spans="1:13" s="31" customFormat="1" ht="13.9" x14ac:dyDescent="0.25">
      <c r="A2664" s="34">
        <v>42569</v>
      </c>
      <c r="B2664" s="26" t="s">
        <v>1692</v>
      </c>
      <c r="C2664" s="26" t="s">
        <v>12</v>
      </c>
      <c r="D2664" s="26" t="s">
        <v>18</v>
      </c>
      <c r="E2664" s="41"/>
      <c r="F2664" s="41">
        <v>500</v>
      </c>
      <c r="G2664" s="19">
        <f t="shared" si="41"/>
        <v>9739928</v>
      </c>
      <c r="H2664" s="26" t="s">
        <v>1418</v>
      </c>
      <c r="I2664" s="26" t="s">
        <v>1527</v>
      </c>
      <c r="J2664" s="36" t="s">
        <v>1823</v>
      </c>
      <c r="K2664" s="26" t="s">
        <v>377</v>
      </c>
      <c r="M2664" s="26">
        <v>2654</v>
      </c>
    </row>
    <row r="2665" spans="1:13" s="31" customFormat="1" x14ac:dyDescent="0.3">
      <c r="A2665" s="34">
        <v>42569</v>
      </c>
      <c r="B2665" s="36" t="s">
        <v>584</v>
      </c>
      <c r="C2665" s="36" t="s">
        <v>12</v>
      </c>
      <c r="D2665" s="26" t="s">
        <v>20</v>
      </c>
      <c r="E2665" s="41"/>
      <c r="F2665" s="42">
        <v>1000</v>
      </c>
      <c r="G2665" s="19">
        <f t="shared" si="41"/>
        <v>9738928</v>
      </c>
      <c r="H2665" s="26" t="s">
        <v>933</v>
      </c>
      <c r="I2665" s="36" t="s">
        <v>531</v>
      </c>
      <c r="J2665" s="36" t="s">
        <v>1823</v>
      </c>
      <c r="K2665" s="26" t="s">
        <v>377</v>
      </c>
      <c r="M2665" s="31">
        <v>2655</v>
      </c>
    </row>
    <row r="2666" spans="1:13" s="31" customFormat="1" x14ac:dyDescent="0.3">
      <c r="A2666" s="34">
        <v>42569</v>
      </c>
      <c r="B2666" s="26" t="s">
        <v>329</v>
      </c>
      <c r="C2666" s="31" t="s">
        <v>35</v>
      </c>
      <c r="D2666" s="26" t="s">
        <v>20</v>
      </c>
      <c r="E2666" s="41"/>
      <c r="F2666" s="41">
        <v>1500</v>
      </c>
      <c r="G2666" s="19">
        <f t="shared" si="41"/>
        <v>9737428</v>
      </c>
      <c r="H2666" s="26" t="s">
        <v>933</v>
      </c>
      <c r="I2666" s="36" t="s">
        <v>531</v>
      </c>
      <c r="J2666" s="36" t="s">
        <v>2187</v>
      </c>
      <c r="K2666" s="26" t="s">
        <v>377</v>
      </c>
      <c r="L2666" s="31" t="s">
        <v>1824</v>
      </c>
      <c r="M2666" s="31">
        <v>2656</v>
      </c>
    </row>
    <row r="2667" spans="1:13" s="31" customFormat="1" x14ac:dyDescent="0.3">
      <c r="A2667" s="34">
        <v>42569</v>
      </c>
      <c r="B2667" s="26" t="s">
        <v>967</v>
      </c>
      <c r="C2667" s="26" t="s">
        <v>12</v>
      </c>
      <c r="D2667" s="26" t="s">
        <v>20</v>
      </c>
      <c r="E2667" s="41"/>
      <c r="F2667" s="41">
        <v>1000</v>
      </c>
      <c r="G2667" s="19">
        <f t="shared" si="41"/>
        <v>9736428</v>
      </c>
      <c r="H2667" s="26" t="s">
        <v>933</v>
      </c>
      <c r="I2667" s="36" t="s">
        <v>531</v>
      </c>
      <c r="J2667" s="36" t="s">
        <v>1823</v>
      </c>
      <c r="K2667" s="26" t="s">
        <v>377</v>
      </c>
      <c r="M2667" s="26">
        <v>2657</v>
      </c>
    </row>
    <row r="2668" spans="1:13" s="31" customFormat="1" x14ac:dyDescent="0.3">
      <c r="A2668" s="34">
        <v>42569</v>
      </c>
      <c r="B2668" s="26" t="s">
        <v>1719</v>
      </c>
      <c r="C2668" s="27" t="s">
        <v>1512</v>
      </c>
      <c r="D2668" s="28" t="s">
        <v>821</v>
      </c>
      <c r="E2668" s="41"/>
      <c r="F2668" s="41">
        <v>35000</v>
      </c>
      <c r="G2668" s="19">
        <f t="shared" si="41"/>
        <v>9701428</v>
      </c>
      <c r="H2668" s="26" t="s">
        <v>1697</v>
      </c>
      <c r="I2668" s="26" t="s">
        <v>531</v>
      </c>
      <c r="J2668" s="36" t="s">
        <v>1823</v>
      </c>
      <c r="K2668" s="26" t="s">
        <v>377</v>
      </c>
      <c r="L2668" s="30" t="s">
        <v>1824</v>
      </c>
      <c r="M2668" s="26">
        <v>2658</v>
      </c>
    </row>
    <row r="2669" spans="1:13" s="31" customFormat="1" x14ac:dyDescent="0.3">
      <c r="A2669" s="34">
        <v>42569</v>
      </c>
      <c r="B2669" s="26" t="s">
        <v>1720</v>
      </c>
      <c r="C2669" s="27" t="s">
        <v>1512</v>
      </c>
      <c r="D2669" s="28" t="s">
        <v>821</v>
      </c>
      <c r="E2669" s="41"/>
      <c r="F2669" s="41">
        <v>5000</v>
      </c>
      <c r="G2669" s="19">
        <f t="shared" si="41"/>
        <v>9696428</v>
      </c>
      <c r="H2669" s="26" t="s">
        <v>1697</v>
      </c>
      <c r="I2669" s="26" t="s">
        <v>531</v>
      </c>
      <c r="J2669" s="36" t="s">
        <v>1823</v>
      </c>
      <c r="K2669" s="26" t="s">
        <v>377</v>
      </c>
      <c r="L2669" s="31" t="s">
        <v>1824</v>
      </c>
      <c r="M2669" s="26">
        <v>2659</v>
      </c>
    </row>
    <row r="2670" spans="1:13" s="31" customFormat="1" x14ac:dyDescent="0.3">
      <c r="A2670" s="34">
        <v>42569</v>
      </c>
      <c r="B2670" s="26" t="s">
        <v>1721</v>
      </c>
      <c r="C2670" s="27" t="s">
        <v>1512</v>
      </c>
      <c r="D2670" s="28" t="s">
        <v>821</v>
      </c>
      <c r="E2670" s="41"/>
      <c r="F2670" s="41">
        <v>35000</v>
      </c>
      <c r="G2670" s="19">
        <f t="shared" si="41"/>
        <v>9661428</v>
      </c>
      <c r="H2670" s="26" t="s">
        <v>1697</v>
      </c>
      <c r="I2670" s="26" t="s">
        <v>531</v>
      </c>
      <c r="J2670" s="36" t="s">
        <v>1823</v>
      </c>
      <c r="K2670" s="26" t="s">
        <v>377</v>
      </c>
      <c r="L2670" s="31" t="s">
        <v>1824</v>
      </c>
      <c r="M2670" s="26">
        <v>2660</v>
      </c>
    </row>
    <row r="2671" spans="1:13" s="31" customFormat="1" x14ac:dyDescent="0.3">
      <c r="A2671" s="34">
        <v>42569</v>
      </c>
      <c r="B2671" s="26" t="s">
        <v>1722</v>
      </c>
      <c r="C2671" s="27" t="s">
        <v>1512</v>
      </c>
      <c r="D2671" s="28" t="s">
        <v>821</v>
      </c>
      <c r="E2671" s="41"/>
      <c r="F2671" s="41">
        <v>35000</v>
      </c>
      <c r="G2671" s="19">
        <f t="shared" si="41"/>
        <v>9626428</v>
      </c>
      <c r="H2671" s="26" t="s">
        <v>1697</v>
      </c>
      <c r="I2671" s="26" t="s">
        <v>531</v>
      </c>
      <c r="J2671" s="36" t="s">
        <v>1823</v>
      </c>
      <c r="K2671" s="26" t="s">
        <v>377</v>
      </c>
      <c r="L2671" s="31" t="s">
        <v>1824</v>
      </c>
      <c r="M2671" s="26">
        <v>2661</v>
      </c>
    </row>
    <row r="2672" spans="1:13" s="31" customFormat="1" x14ac:dyDescent="0.3">
      <c r="A2672" s="34">
        <v>42569</v>
      </c>
      <c r="B2672" s="26" t="s">
        <v>1723</v>
      </c>
      <c r="C2672" s="27" t="s">
        <v>1512</v>
      </c>
      <c r="D2672" s="28" t="s">
        <v>821</v>
      </c>
      <c r="E2672" s="41"/>
      <c r="F2672" s="41">
        <v>5000</v>
      </c>
      <c r="G2672" s="19">
        <f t="shared" si="41"/>
        <v>9621428</v>
      </c>
      <c r="H2672" s="26" t="s">
        <v>1697</v>
      </c>
      <c r="I2672" s="26" t="s">
        <v>531</v>
      </c>
      <c r="J2672" s="36" t="s">
        <v>1823</v>
      </c>
      <c r="K2672" s="26" t="s">
        <v>377</v>
      </c>
      <c r="L2672" s="31" t="s">
        <v>1824</v>
      </c>
      <c r="M2672" s="26">
        <v>2662</v>
      </c>
    </row>
    <row r="2673" spans="1:13" s="31" customFormat="1" x14ac:dyDescent="0.3">
      <c r="A2673" s="34">
        <v>42569</v>
      </c>
      <c r="B2673" s="26" t="s">
        <v>1724</v>
      </c>
      <c r="C2673" s="27" t="s">
        <v>1512</v>
      </c>
      <c r="D2673" s="28" t="s">
        <v>821</v>
      </c>
      <c r="E2673" s="41"/>
      <c r="F2673" s="41">
        <v>15000</v>
      </c>
      <c r="G2673" s="19">
        <f t="shared" si="41"/>
        <v>9606428</v>
      </c>
      <c r="H2673" s="26" t="s">
        <v>1697</v>
      </c>
      <c r="I2673" s="26" t="s">
        <v>531</v>
      </c>
      <c r="J2673" s="36" t="s">
        <v>1823</v>
      </c>
      <c r="K2673" s="26" t="s">
        <v>377</v>
      </c>
      <c r="L2673" s="31" t="s">
        <v>1824</v>
      </c>
      <c r="M2673" s="31">
        <v>2663</v>
      </c>
    </row>
    <row r="2674" spans="1:13" s="31" customFormat="1" x14ac:dyDescent="0.3">
      <c r="A2674" s="34">
        <v>42569</v>
      </c>
      <c r="B2674" s="26" t="s">
        <v>1708</v>
      </c>
      <c r="C2674" s="26" t="s">
        <v>22</v>
      </c>
      <c r="D2674" s="28" t="s">
        <v>821</v>
      </c>
      <c r="E2674" s="41"/>
      <c r="F2674" s="41">
        <v>2000</v>
      </c>
      <c r="G2674" s="19">
        <f t="shared" si="41"/>
        <v>9604428</v>
      </c>
      <c r="H2674" s="26" t="s">
        <v>1697</v>
      </c>
      <c r="I2674" s="26" t="s">
        <v>531</v>
      </c>
      <c r="J2674" s="36" t="s">
        <v>1823</v>
      </c>
      <c r="K2674" s="26" t="s">
        <v>377</v>
      </c>
      <c r="M2674" s="31">
        <v>2664</v>
      </c>
    </row>
    <row r="2675" spans="1:13" s="31" customFormat="1" x14ac:dyDescent="0.3">
      <c r="A2675" s="34">
        <v>42569</v>
      </c>
      <c r="B2675" s="26" t="s">
        <v>1725</v>
      </c>
      <c r="C2675" s="26" t="s">
        <v>12</v>
      </c>
      <c r="D2675" s="28" t="s">
        <v>821</v>
      </c>
      <c r="E2675" s="41"/>
      <c r="F2675" s="41">
        <v>2000</v>
      </c>
      <c r="G2675" s="19">
        <f t="shared" si="41"/>
        <v>9602428</v>
      </c>
      <c r="H2675" s="26" t="s">
        <v>1697</v>
      </c>
      <c r="I2675" s="26" t="s">
        <v>531</v>
      </c>
      <c r="J2675" s="36" t="s">
        <v>1823</v>
      </c>
      <c r="K2675" s="26" t="s">
        <v>377</v>
      </c>
      <c r="M2675" s="26">
        <v>2665</v>
      </c>
    </row>
    <row r="2676" spans="1:13" s="31" customFormat="1" x14ac:dyDescent="0.3">
      <c r="A2676" s="34">
        <v>42569</v>
      </c>
      <c r="B2676" s="26" t="s">
        <v>1726</v>
      </c>
      <c r="C2676" s="26" t="s">
        <v>12</v>
      </c>
      <c r="D2676" s="26" t="s">
        <v>18</v>
      </c>
      <c r="E2676" s="41"/>
      <c r="F2676" s="41">
        <v>1000</v>
      </c>
      <c r="G2676" s="19">
        <f t="shared" si="41"/>
        <v>9601428</v>
      </c>
      <c r="H2676" s="31" t="s">
        <v>795</v>
      </c>
      <c r="I2676" s="26" t="s">
        <v>531</v>
      </c>
      <c r="J2676" s="36" t="s">
        <v>1823</v>
      </c>
      <c r="K2676" s="26" t="s">
        <v>377</v>
      </c>
      <c r="M2676" s="26">
        <v>2666</v>
      </c>
    </row>
    <row r="2677" spans="1:13" s="31" customFormat="1" x14ac:dyDescent="0.3">
      <c r="A2677" s="34">
        <v>42569</v>
      </c>
      <c r="B2677" s="26" t="s">
        <v>1727</v>
      </c>
      <c r="C2677" s="26" t="s">
        <v>12</v>
      </c>
      <c r="D2677" s="26" t="s">
        <v>18</v>
      </c>
      <c r="E2677" s="41"/>
      <c r="F2677" s="41">
        <v>1000</v>
      </c>
      <c r="G2677" s="19">
        <f t="shared" si="41"/>
        <v>9600428</v>
      </c>
      <c r="H2677" s="31" t="s">
        <v>795</v>
      </c>
      <c r="I2677" s="26" t="s">
        <v>531</v>
      </c>
      <c r="J2677" s="36" t="s">
        <v>1823</v>
      </c>
      <c r="K2677" s="26" t="s">
        <v>377</v>
      </c>
      <c r="M2677" s="26">
        <v>2667</v>
      </c>
    </row>
    <row r="2678" spans="1:13" s="31" customFormat="1" x14ac:dyDescent="0.3">
      <c r="A2678" s="34">
        <v>42569</v>
      </c>
      <c r="B2678" s="26" t="s">
        <v>1728</v>
      </c>
      <c r="C2678" s="26" t="s">
        <v>12</v>
      </c>
      <c r="D2678" s="26" t="s">
        <v>18</v>
      </c>
      <c r="E2678" s="41"/>
      <c r="F2678" s="41">
        <v>1000</v>
      </c>
      <c r="G2678" s="19">
        <f t="shared" si="41"/>
        <v>9599428</v>
      </c>
      <c r="H2678" s="31" t="s">
        <v>795</v>
      </c>
      <c r="I2678" s="26" t="s">
        <v>531</v>
      </c>
      <c r="J2678" s="36" t="s">
        <v>1823</v>
      </c>
      <c r="K2678" s="26" t="s">
        <v>377</v>
      </c>
      <c r="M2678" s="26">
        <v>2668</v>
      </c>
    </row>
    <row r="2679" spans="1:13" s="31" customFormat="1" x14ac:dyDescent="0.3">
      <c r="A2679" s="34">
        <v>42569</v>
      </c>
      <c r="B2679" s="26" t="s">
        <v>1190</v>
      </c>
      <c r="C2679" s="26" t="s">
        <v>12</v>
      </c>
      <c r="D2679" s="26" t="s">
        <v>18</v>
      </c>
      <c r="E2679" s="41"/>
      <c r="F2679" s="41">
        <v>1000</v>
      </c>
      <c r="G2679" s="19">
        <f t="shared" si="41"/>
        <v>9598428</v>
      </c>
      <c r="H2679" s="31" t="s">
        <v>795</v>
      </c>
      <c r="I2679" s="26" t="s">
        <v>531</v>
      </c>
      <c r="J2679" s="36" t="s">
        <v>1823</v>
      </c>
      <c r="K2679" s="26" t="s">
        <v>377</v>
      </c>
      <c r="M2679" s="26">
        <v>2669</v>
      </c>
    </row>
    <row r="2680" spans="1:13" s="31" customFormat="1" ht="13.9" x14ac:dyDescent="0.25">
      <c r="A2680" s="34">
        <v>42570</v>
      </c>
      <c r="B2680" s="26" t="s">
        <v>1648</v>
      </c>
      <c r="C2680" s="26" t="s">
        <v>12</v>
      </c>
      <c r="D2680" s="26" t="s">
        <v>18</v>
      </c>
      <c r="E2680" s="41"/>
      <c r="F2680" s="41">
        <v>500</v>
      </c>
      <c r="G2680" s="19">
        <f t="shared" si="41"/>
        <v>9597928</v>
      </c>
      <c r="H2680" s="26" t="s">
        <v>1418</v>
      </c>
      <c r="I2680" s="26" t="s">
        <v>1527</v>
      </c>
      <c r="J2680" s="36" t="s">
        <v>1823</v>
      </c>
      <c r="K2680" s="26" t="s">
        <v>377</v>
      </c>
      <c r="M2680" s="26">
        <v>2670</v>
      </c>
    </row>
    <row r="2681" spans="1:13" s="31" customFormat="1" ht="13.9" x14ac:dyDescent="0.25">
      <c r="A2681" s="34">
        <v>42570</v>
      </c>
      <c r="B2681" s="26" t="s">
        <v>1729</v>
      </c>
      <c r="C2681" s="26" t="s">
        <v>12</v>
      </c>
      <c r="D2681" s="26" t="s">
        <v>18</v>
      </c>
      <c r="E2681" s="41"/>
      <c r="F2681" s="41">
        <v>500</v>
      </c>
      <c r="G2681" s="19">
        <f t="shared" si="41"/>
        <v>9597428</v>
      </c>
      <c r="H2681" s="26" t="s">
        <v>1418</v>
      </c>
      <c r="I2681" s="26" t="s">
        <v>1527</v>
      </c>
      <c r="J2681" s="36" t="s">
        <v>1823</v>
      </c>
      <c r="K2681" s="26" t="s">
        <v>377</v>
      </c>
      <c r="M2681" s="31">
        <v>2671</v>
      </c>
    </row>
    <row r="2682" spans="1:13" s="31" customFormat="1" ht="13.9" x14ac:dyDescent="0.25">
      <c r="A2682" s="34">
        <v>42570</v>
      </c>
      <c r="B2682" s="26" t="s">
        <v>1397</v>
      </c>
      <c r="C2682" s="26" t="s">
        <v>22</v>
      </c>
      <c r="D2682" s="26" t="s">
        <v>18</v>
      </c>
      <c r="E2682" s="41"/>
      <c r="F2682" s="41">
        <v>1000</v>
      </c>
      <c r="G2682" s="19">
        <f t="shared" si="41"/>
        <v>9596428</v>
      </c>
      <c r="H2682" s="26" t="s">
        <v>1418</v>
      </c>
      <c r="I2682" s="26" t="s">
        <v>1711</v>
      </c>
      <c r="J2682" s="36" t="s">
        <v>1823</v>
      </c>
      <c r="K2682" s="26" t="s">
        <v>377</v>
      </c>
      <c r="L2682" s="31" t="s">
        <v>1824</v>
      </c>
      <c r="M2682" s="31">
        <v>2672</v>
      </c>
    </row>
    <row r="2683" spans="1:13" s="31" customFormat="1" ht="13.9" x14ac:dyDescent="0.25">
      <c r="A2683" s="34">
        <v>42570</v>
      </c>
      <c r="B2683" s="26" t="s">
        <v>329</v>
      </c>
      <c r="C2683" s="27" t="s">
        <v>17</v>
      </c>
      <c r="D2683" s="26" t="s">
        <v>18</v>
      </c>
      <c r="E2683" s="41"/>
      <c r="F2683" s="41">
        <v>5000</v>
      </c>
      <c r="G2683" s="19">
        <f t="shared" si="41"/>
        <v>9591428</v>
      </c>
      <c r="H2683" s="26" t="s">
        <v>1418</v>
      </c>
      <c r="I2683" s="26" t="s">
        <v>1542</v>
      </c>
      <c r="J2683" s="36" t="s">
        <v>2187</v>
      </c>
      <c r="K2683" s="26" t="s">
        <v>377</v>
      </c>
      <c r="L2683" s="31" t="s">
        <v>1824</v>
      </c>
      <c r="M2683" s="26">
        <v>2673</v>
      </c>
    </row>
    <row r="2684" spans="1:13" s="31" customFormat="1" x14ac:dyDescent="0.3">
      <c r="A2684" s="34">
        <v>42570</v>
      </c>
      <c r="B2684" s="33" t="s">
        <v>584</v>
      </c>
      <c r="C2684" s="26" t="s">
        <v>12</v>
      </c>
      <c r="D2684" s="26" t="s">
        <v>20</v>
      </c>
      <c r="E2684" s="41"/>
      <c r="F2684" s="41">
        <v>1000</v>
      </c>
      <c r="G2684" s="19">
        <f t="shared" si="41"/>
        <v>9590428</v>
      </c>
      <c r="H2684" s="26" t="s">
        <v>933</v>
      </c>
      <c r="I2684" s="36" t="s">
        <v>531</v>
      </c>
      <c r="J2684" s="36" t="s">
        <v>1823</v>
      </c>
      <c r="K2684" s="26" t="s">
        <v>377</v>
      </c>
      <c r="L2684" s="30"/>
      <c r="M2684" s="26">
        <v>2674</v>
      </c>
    </row>
    <row r="2685" spans="1:13" s="31" customFormat="1" x14ac:dyDescent="0.3">
      <c r="A2685" s="34">
        <v>42570</v>
      </c>
      <c r="B2685" s="33" t="s">
        <v>1730</v>
      </c>
      <c r="C2685" s="26" t="s">
        <v>12</v>
      </c>
      <c r="D2685" s="26" t="s">
        <v>20</v>
      </c>
      <c r="E2685" s="41"/>
      <c r="F2685" s="41">
        <v>2000</v>
      </c>
      <c r="G2685" s="19">
        <f t="shared" si="41"/>
        <v>9588428</v>
      </c>
      <c r="H2685" s="26" t="s">
        <v>933</v>
      </c>
      <c r="I2685" s="36" t="s">
        <v>531</v>
      </c>
      <c r="J2685" s="36" t="s">
        <v>1823</v>
      </c>
      <c r="K2685" s="26" t="s">
        <v>377</v>
      </c>
      <c r="M2685" s="26">
        <v>2675</v>
      </c>
    </row>
    <row r="2686" spans="1:13" s="31" customFormat="1" ht="15.75" customHeight="1" x14ac:dyDescent="0.3">
      <c r="A2686" s="34">
        <v>42570</v>
      </c>
      <c r="B2686" s="35" t="s">
        <v>329</v>
      </c>
      <c r="C2686" s="31" t="s">
        <v>35</v>
      </c>
      <c r="D2686" s="26" t="s">
        <v>20</v>
      </c>
      <c r="E2686" s="41"/>
      <c r="F2686" s="41">
        <v>1500</v>
      </c>
      <c r="G2686" s="19">
        <f t="shared" si="41"/>
        <v>9586928</v>
      </c>
      <c r="H2686" s="26" t="s">
        <v>933</v>
      </c>
      <c r="I2686" s="36" t="s">
        <v>531</v>
      </c>
      <c r="J2686" s="36" t="s">
        <v>2187</v>
      </c>
      <c r="K2686" s="26" t="s">
        <v>377</v>
      </c>
      <c r="L2686" s="31" t="s">
        <v>1824</v>
      </c>
      <c r="M2686" s="26">
        <v>2676</v>
      </c>
    </row>
    <row r="2687" spans="1:13" s="31" customFormat="1" x14ac:dyDescent="0.3">
      <c r="A2687" s="34">
        <v>42570</v>
      </c>
      <c r="B2687" s="35" t="s">
        <v>967</v>
      </c>
      <c r="C2687" s="73" t="s">
        <v>12</v>
      </c>
      <c r="D2687" s="26" t="s">
        <v>20</v>
      </c>
      <c r="E2687" s="41"/>
      <c r="F2687" s="41">
        <v>1000</v>
      </c>
      <c r="G2687" s="19">
        <f t="shared" si="41"/>
        <v>9585928</v>
      </c>
      <c r="H2687" s="26" t="s">
        <v>933</v>
      </c>
      <c r="I2687" s="36" t="s">
        <v>531</v>
      </c>
      <c r="J2687" s="36" t="s">
        <v>1823</v>
      </c>
      <c r="K2687" s="26" t="s">
        <v>377</v>
      </c>
      <c r="M2687" s="26">
        <v>2677</v>
      </c>
    </row>
    <row r="2688" spans="1:13" s="31" customFormat="1" x14ac:dyDescent="0.3">
      <c r="A2688" s="34">
        <v>42570</v>
      </c>
      <c r="B2688" s="26" t="s">
        <v>1731</v>
      </c>
      <c r="C2688" s="26" t="s">
        <v>12</v>
      </c>
      <c r="D2688" s="28" t="s">
        <v>821</v>
      </c>
      <c r="E2688" s="41"/>
      <c r="F2688" s="41">
        <v>2000</v>
      </c>
      <c r="G2688" s="19">
        <f t="shared" si="41"/>
        <v>9583928</v>
      </c>
      <c r="H2688" s="26" t="s">
        <v>1697</v>
      </c>
      <c r="I2688" s="26" t="s">
        <v>531</v>
      </c>
      <c r="J2688" s="36" t="s">
        <v>1823</v>
      </c>
      <c r="K2688" s="26" t="s">
        <v>377</v>
      </c>
      <c r="M2688" s="26">
        <v>2678</v>
      </c>
    </row>
    <row r="2689" spans="1:13" s="31" customFormat="1" x14ac:dyDescent="0.3">
      <c r="A2689" s="34">
        <v>42570</v>
      </c>
      <c r="B2689" s="26" t="s">
        <v>1732</v>
      </c>
      <c r="C2689" s="26" t="s">
        <v>12</v>
      </c>
      <c r="D2689" s="28" t="s">
        <v>821</v>
      </c>
      <c r="E2689" s="41"/>
      <c r="F2689" s="41">
        <v>1000</v>
      </c>
      <c r="G2689" s="19">
        <f t="shared" si="41"/>
        <v>9582928</v>
      </c>
      <c r="H2689" s="26" t="s">
        <v>1697</v>
      </c>
      <c r="I2689" s="26" t="s">
        <v>531</v>
      </c>
      <c r="J2689" s="36" t="s">
        <v>1823</v>
      </c>
      <c r="K2689" s="26" t="s">
        <v>377</v>
      </c>
      <c r="M2689" s="31">
        <v>2679</v>
      </c>
    </row>
    <row r="2690" spans="1:13" s="31" customFormat="1" x14ac:dyDescent="0.3">
      <c r="A2690" s="34">
        <v>42570</v>
      </c>
      <c r="B2690" s="26" t="s">
        <v>1733</v>
      </c>
      <c r="C2690" s="26" t="s">
        <v>12</v>
      </c>
      <c r="D2690" s="28" t="s">
        <v>821</v>
      </c>
      <c r="E2690" s="41"/>
      <c r="F2690" s="41">
        <v>1000</v>
      </c>
      <c r="G2690" s="19">
        <f t="shared" si="41"/>
        <v>9581928</v>
      </c>
      <c r="H2690" s="26" t="s">
        <v>1697</v>
      </c>
      <c r="I2690" s="26" t="s">
        <v>531</v>
      </c>
      <c r="J2690" s="36" t="s">
        <v>1823</v>
      </c>
      <c r="K2690" s="26" t="s">
        <v>377</v>
      </c>
      <c r="M2690" s="31">
        <v>2680</v>
      </c>
    </row>
    <row r="2691" spans="1:13" s="31" customFormat="1" x14ac:dyDescent="0.3">
      <c r="A2691" s="34">
        <v>42571</v>
      </c>
      <c r="B2691" s="37" t="s">
        <v>1734</v>
      </c>
      <c r="C2691" s="37" t="s">
        <v>12</v>
      </c>
      <c r="D2691" s="26" t="s">
        <v>13</v>
      </c>
      <c r="E2691" s="38"/>
      <c r="F2691" s="38">
        <v>2000</v>
      </c>
      <c r="G2691" s="19">
        <f t="shared" si="41"/>
        <v>9579928</v>
      </c>
      <c r="H2691" s="39" t="s">
        <v>267</v>
      </c>
      <c r="I2691" s="37" t="s">
        <v>1583</v>
      </c>
      <c r="J2691" s="36" t="s">
        <v>1823</v>
      </c>
      <c r="K2691" s="26" t="s">
        <v>377</v>
      </c>
      <c r="M2691" s="26">
        <v>2681</v>
      </c>
    </row>
    <row r="2692" spans="1:13" s="31" customFormat="1" ht="13.9" x14ac:dyDescent="0.25">
      <c r="A2692" s="34">
        <v>42571</v>
      </c>
      <c r="B2692" s="26" t="s">
        <v>1658</v>
      </c>
      <c r="C2692" s="26" t="s">
        <v>12</v>
      </c>
      <c r="D2692" s="26" t="s">
        <v>18</v>
      </c>
      <c r="E2692" s="41"/>
      <c r="F2692" s="41">
        <v>500</v>
      </c>
      <c r="G2692" s="19">
        <f t="shared" si="41"/>
        <v>9579428</v>
      </c>
      <c r="H2692" s="26" t="s">
        <v>1418</v>
      </c>
      <c r="I2692" s="26" t="s">
        <v>1527</v>
      </c>
      <c r="J2692" s="36" t="s">
        <v>1823</v>
      </c>
      <c r="K2692" s="26" t="s">
        <v>377</v>
      </c>
      <c r="M2692" s="26">
        <v>2682</v>
      </c>
    </row>
    <row r="2693" spans="1:13" s="31" customFormat="1" x14ac:dyDescent="0.3">
      <c r="A2693" s="34">
        <v>42571</v>
      </c>
      <c r="B2693" s="26" t="s">
        <v>1735</v>
      </c>
      <c r="C2693" s="27" t="s">
        <v>17</v>
      </c>
      <c r="D2693" s="26" t="s">
        <v>18</v>
      </c>
      <c r="E2693" s="41"/>
      <c r="F2693" s="41">
        <v>195000</v>
      </c>
      <c r="G2693" s="19">
        <f t="shared" si="41"/>
        <v>9384428</v>
      </c>
      <c r="H2693" s="26" t="s">
        <v>1418</v>
      </c>
      <c r="I2693" s="26" t="s">
        <v>1593</v>
      </c>
      <c r="J2693" s="36" t="s">
        <v>2187</v>
      </c>
      <c r="K2693" s="26" t="s">
        <v>377</v>
      </c>
      <c r="L2693" s="31" t="s">
        <v>1824</v>
      </c>
      <c r="M2693" s="26">
        <v>2683</v>
      </c>
    </row>
    <row r="2694" spans="1:13" s="31" customFormat="1" ht="13.9" x14ac:dyDescent="0.25">
      <c r="A2694" s="34">
        <v>42571</v>
      </c>
      <c r="B2694" s="26" t="s">
        <v>1645</v>
      </c>
      <c r="C2694" s="26" t="s">
        <v>12</v>
      </c>
      <c r="D2694" s="26" t="s">
        <v>18</v>
      </c>
      <c r="E2694" s="41"/>
      <c r="F2694" s="41">
        <v>500</v>
      </c>
      <c r="G2694" s="19">
        <f t="shared" si="41"/>
        <v>9383928</v>
      </c>
      <c r="H2694" s="26" t="s">
        <v>1418</v>
      </c>
      <c r="I2694" s="26" t="s">
        <v>1527</v>
      </c>
      <c r="J2694" s="36" t="s">
        <v>1823</v>
      </c>
      <c r="K2694" s="26" t="s">
        <v>377</v>
      </c>
      <c r="M2694" s="26">
        <v>2684</v>
      </c>
    </row>
    <row r="2695" spans="1:13" s="31" customFormat="1" ht="13.9" x14ac:dyDescent="0.25">
      <c r="A2695" s="34">
        <v>42571</v>
      </c>
      <c r="B2695" s="26" t="s">
        <v>1736</v>
      </c>
      <c r="C2695" s="26" t="s">
        <v>12</v>
      </c>
      <c r="D2695" s="26" t="s">
        <v>18</v>
      </c>
      <c r="E2695" s="41"/>
      <c r="F2695" s="41">
        <v>500</v>
      </c>
      <c r="G2695" s="19">
        <f t="shared" si="41"/>
        <v>9383428</v>
      </c>
      <c r="H2695" s="26" t="s">
        <v>1418</v>
      </c>
      <c r="I2695" s="26" t="s">
        <v>1527</v>
      </c>
      <c r="J2695" s="36" t="s">
        <v>1823</v>
      </c>
      <c r="K2695" s="26" t="s">
        <v>377</v>
      </c>
      <c r="M2695" s="26">
        <v>2685</v>
      </c>
    </row>
    <row r="2696" spans="1:13" s="31" customFormat="1" x14ac:dyDescent="0.3">
      <c r="A2696" s="34">
        <v>42571</v>
      </c>
      <c r="B2696" s="26" t="s">
        <v>1626</v>
      </c>
      <c r="C2696" s="33" t="s">
        <v>3871</v>
      </c>
      <c r="D2696" s="26" t="s">
        <v>18</v>
      </c>
      <c r="E2696" s="41"/>
      <c r="F2696" s="41">
        <v>5000</v>
      </c>
      <c r="G2696" s="19">
        <f t="shared" si="41"/>
        <v>9378428</v>
      </c>
      <c r="H2696" s="26" t="s">
        <v>1418</v>
      </c>
      <c r="I2696" s="26" t="s">
        <v>1527</v>
      </c>
      <c r="J2696" s="36" t="s">
        <v>2187</v>
      </c>
      <c r="K2696" s="26" t="s">
        <v>377</v>
      </c>
      <c r="L2696" s="31" t="s">
        <v>1824</v>
      </c>
      <c r="M2696" s="26">
        <v>2686</v>
      </c>
    </row>
    <row r="2697" spans="1:13" s="31" customFormat="1" ht="13.9" x14ac:dyDescent="0.25">
      <c r="A2697" s="34">
        <v>42571</v>
      </c>
      <c r="B2697" s="26" t="s">
        <v>1737</v>
      </c>
      <c r="C2697" s="26" t="s">
        <v>12</v>
      </c>
      <c r="D2697" s="26" t="s">
        <v>18</v>
      </c>
      <c r="E2697" s="41"/>
      <c r="F2697" s="41">
        <v>500</v>
      </c>
      <c r="G2697" s="19">
        <f t="shared" si="41"/>
        <v>9377928</v>
      </c>
      <c r="H2697" s="26" t="s">
        <v>1418</v>
      </c>
      <c r="I2697" s="26" t="s">
        <v>1527</v>
      </c>
      <c r="J2697" s="36" t="s">
        <v>1823</v>
      </c>
      <c r="K2697" s="26" t="s">
        <v>377</v>
      </c>
      <c r="M2697" s="31">
        <v>2687</v>
      </c>
    </row>
    <row r="2698" spans="1:13" s="31" customFormat="1" ht="13.9" x14ac:dyDescent="0.25">
      <c r="A2698" s="34">
        <v>42571</v>
      </c>
      <c r="B2698" s="26" t="s">
        <v>1738</v>
      </c>
      <c r="C2698" s="26" t="s">
        <v>12</v>
      </c>
      <c r="D2698" s="26" t="s">
        <v>18</v>
      </c>
      <c r="E2698" s="41"/>
      <c r="F2698" s="41">
        <v>500</v>
      </c>
      <c r="G2698" s="19">
        <f t="shared" si="41"/>
        <v>9377428</v>
      </c>
      <c r="H2698" s="26" t="s">
        <v>1418</v>
      </c>
      <c r="I2698" s="26" t="s">
        <v>1527</v>
      </c>
      <c r="J2698" s="36" t="s">
        <v>1823</v>
      </c>
      <c r="K2698" s="26" t="s">
        <v>377</v>
      </c>
      <c r="M2698" s="31">
        <v>2688</v>
      </c>
    </row>
    <row r="2699" spans="1:13" s="31" customFormat="1" ht="13.9" x14ac:dyDescent="0.25">
      <c r="A2699" s="34">
        <v>42571</v>
      </c>
      <c r="B2699" s="26" t="s">
        <v>329</v>
      </c>
      <c r="C2699" s="27" t="s">
        <v>17</v>
      </c>
      <c r="D2699" s="26" t="s">
        <v>18</v>
      </c>
      <c r="E2699" s="41"/>
      <c r="F2699" s="41">
        <v>5000</v>
      </c>
      <c r="G2699" s="19">
        <f t="shared" si="41"/>
        <v>9372428</v>
      </c>
      <c r="H2699" s="26" t="s">
        <v>1418</v>
      </c>
      <c r="I2699" s="26" t="s">
        <v>1542</v>
      </c>
      <c r="J2699" s="36" t="s">
        <v>2187</v>
      </c>
      <c r="K2699" s="26" t="s">
        <v>377</v>
      </c>
      <c r="L2699" s="31" t="s">
        <v>1824</v>
      </c>
      <c r="M2699" s="26">
        <v>2689</v>
      </c>
    </row>
    <row r="2700" spans="1:13" s="31" customFormat="1" x14ac:dyDescent="0.3">
      <c r="A2700" s="34">
        <v>42571</v>
      </c>
      <c r="B2700" s="26" t="s">
        <v>584</v>
      </c>
      <c r="C2700" s="73" t="s">
        <v>12</v>
      </c>
      <c r="D2700" s="26" t="s">
        <v>20</v>
      </c>
      <c r="E2700" s="41"/>
      <c r="F2700" s="41">
        <v>1000</v>
      </c>
      <c r="G2700" s="19">
        <f t="shared" si="41"/>
        <v>9371428</v>
      </c>
      <c r="H2700" s="26" t="s">
        <v>933</v>
      </c>
      <c r="I2700" s="36" t="s">
        <v>531</v>
      </c>
      <c r="J2700" s="36" t="s">
        <v>1823</v>
      </c>
      <c r="K2700" s="26" t="s">
        <v>377</v>
      </c>
      <c r="M2700" s="26">
        <v>2690</v>
      </c>
    </row>
    <row r="2701" spans="1:13" s="31" customFormat="1" x14ac:dyDescent="0.3">
      <c r="A2701" s="34">
        <v>42571</v>
      </c>
      <c r="B2701" s="35" t="s">
        <v>329</v>
      </c>
      <c r="C2701" s="31" t="s">
        <v>35</v>
      </c>
      <c r="D2701" s="26" t="s">
        <v>20</v>
      </c>
      <c r="E2701" s="41"/>
      <c r="F2701" s="41">
        <v>1500</v>
      </c>
      <c r="G2701" s="19">
        <f t="shared" ref="G2701:G2764" si="42">+G2700+E2701-F2701</f>
        <v>9369928</v>
      </c>
      <c r="H2701" s="26" t="s">
        <v>933</v>
      </c>
      <c r="I2701" s="36" t="s">
        <v>531</v>
      </c>
      <c r="J2701" s="36" t="s">
        <v>2187</v>
      </c>
      <c r="K2701" s="26" t="s">
        <v>377</v>
      </c>
      <c r="L2701" s="31" t="s">
        <v>1824</v>
      </c>
      <c r="M2701" s="26">
        <v>2691</v>
      </c>
    </row>
    <row r="2702" spans="1:13" s="31" customFormat="1" ht="15.75" customHeight="1" x14ac:dyDescent="0.3">
      <c r="A2702" s="34">
        <v>42571</v>
      </c>
      <c r="B2702" s="35" t="s">
        <v>967</v>
      </c>
      <c r="C2702" s="73" t="s">
        <v>12</v>
      </c>
      <c r="D2702" s="26" t="s">
        <v>20</v>
      </c>
      <c r="E2702" s="41"/>
      <c r="F2702" s="41">
        <v>1000</v>
      </c>
      <c r="G2702" s="19">
        <f t="shared" si="42"/>
        <v>9368928</v>
      </c>
      <c r="H2702" s="26" t="s">
        <v>933</v>
      </c>
      <c r="I2702" s="36" t="s">
        <v>531</v>
      </c>
      <c r="J2702" s="36" t="s">
        <v>1823</v>
      </c>
      <c r="K2702" s="26" t="s">
        <v>377</v>
      </c>
      <c r="M2702" s="26">
        <v>2692</v>
      </c>
    </row>
    <row r="2703" spans="1:13" s="31" customFormat="1" x14ac:dyDescent="0.3">
      <c r="A2703" s="34">
        <v>42571</v>
      </c>
      <c r="B2703" s="26" t="s">
        <v>1739</v>
      </c>
      <c r="C2703" s="26" t="s">
        <v>12</v>
      </c>
      <c r="D2703" s="26" t="s">
        <v>18</v>
      </c>
      <c r="E2703" s="41"/>
      <c r="F2703" s="41">
        <v>1000</v>
      </c>
      <c r="G2703" s="19">
        <f t="shared" si="42"/>
        <v>9367928</v>
      </c>
      <c r="H2703" s="26" t="s">
        <v>903</v>
      </c>
      <c r="I2703" s="26" t="s">
        <v>531</v>
      </c>
      <c r="J2703" s="36" t="s">
        <v>1823</v>
      </c>
      <c r="K2703" s="26" t="s">
        <v>377</v>
      </c>
      <c r="M2703" s="26">
        <v>2693</v>
      </c>
    </row>
    <row r="2704" spans="1:13" x14ac:dyDescent="0.3">
      <c r="A2704" s="34">
        <v>42571</v>
      </c>
      <c r="B2704" s="26" t="s">
        <v>1740</v>
      </c>
      <c r="C2704" s="26" t="s">
        <v>22</v>
      </c>
      <c r="D2704" s="28" t="s">
        <v>821</v>
      </c>
      <c r="F2704" s="41">
        <v>2000</v>
      </c>
      <c r="G2704" s="19">
        <f t="shared" si="42"/>
        <v>9365928</v>
      </c>
      <c r="H2704" s="26" t="s">
        <v>1697</v>
      </c>
      <c r="I2704" s="26" t="s">
        <v>531</v>
      </c>
      <c r="J2704" s="36" t="s">
        <v>1823</v>
      </c>
      <c r="K2704" s="26" t="s">
        <v>377</v>
      </c>
      <c r="L2704" s="31"/>
      <c r="M2704" s="26">
        <v>2694</v>
      </c>
    </row>
    <row r="2705" spans="1:13" s="31" customFormat="1" x14ac:dyDescent="0.3">
      <c r="A2705" s="34">
        <v>42571</v>
      </c>
      <c r="B2705" s="26" t="s">
        <v>1834</v>
      </c>
      <c r="C2705" s="26" t="s">
        <v>12</v>
      </c>
      <c r="D2705" s="28" t="s">
        <v>821</v>
      </c>
      <c r="E2705" s="41"/>
      <c r="F2705" s="41">
        <v>2000</v>
      </c>
      <c r="G2705" s="19">
        <f t="shared" si="42"/>
        <v>9363928</v>
      </c>
      <c r="H2705" s="26" t="s">
        <v>1697</v>
      </c>
      <c r="I2705" s="26" t="s">
        <v>531</v>
      </c>
      <c r="J2705" s="36" t="s">
        <v>1823</v>
      </c>
      <c r="K2705" s="26" t="s">
        <v>1835</v>
      </c>
      <c r="M2705" s="31">
        <v>2695</v>
      </c>
    </row>
    <row r="2706" spans="1:13" s="31" customFormat="1" x14ac:dyDescent="0.3">
      <c r="A2706" s="133">
        <v>42571</v>
      </c>
      <c r="B2706" s="26" t="s">
        <v>1836</v>
      </c>
      <c r="C2706" s="26" t="s">
        <v>12</v>
      </c>
      <c r="D2706" s="26" t="s">
        <v>20</v>
      </c>
      <c r="E2706" s="41"/>
      <c r="F2706" s="41">
        <v>1000</v>
      </c>
      <c r="G2706" s="19">
        <f t="shared" si="42"/>
        <v>9362928</v>
      </c>
      <c r="H2706" s="17" t="s">
        <v>3054</v>
      </c>
      <c r="I2706" s="26" t="s">
        <v>531</v>
      </c>
      <c r="J2706" s="36" t="s">
        <v>1823</v>
      </c>
      <c r="K2706" s="26" t="s">
        <v>377</v>
      </c>
      <c r="M2706" s="31">
        <v>2696</v>
      </c>
    </row>
    <row r="2707" spans="1:13" s="31" customFormat="1" x14ac:dyDescent="0.3">
      <c r="A2707" s="133">
        <v>42571</v>
      </c>
      <c r="B2707" s="26" t="s">
        <v>1837</v>
      </c>
      <c r="C2707" s="26" t="s">
        <v>12</v>
      </c>
      <c r="D2707" s="26" t="s">
        <v>20</v>
      </c>
      <c r="E2707" s="41"/>
      <c r="F2707" s="41">
        <v>1000</v>
      </c>
      <c r="G2707" s="19">
        <f t="shared" si="42"/>
        <v>9361928</v>
      </c>
      <c r="H2707" s="17" t="s">
        <v>3054</v>
      </c>
      <c r="I2707" s="26" t="s">
        <v>531</v>
      </c>
      <c r="J2707" s="36" t="s">
        <v>1823</v>
      </c>
      <c r="K2707" s="26" t="s">
        <v>377</v>
      </c>
      <c r="M2707" s="26">
        <v>2697</v>
      </c>
    </row>
    <row r="2708" spans="1:13" s="31" customFormat="1" ht="13.9" x14ac:dyDescent="0.25">
      <c r="A2708" s="34">
        <v>42572</v>
      </c>
      <c r="B2708" s="26" t="s">
        <v>1741</v>
      </c>
      <c r="C2708" s="31" t="s">
        <v>24</v>
      </c>
      <c r="D2708" s="31" t="s">
        <v>10</v>
      </c>
      <c r="E2708" s="43"/>
      <c r="F2708" s="41">
        <v>2000000</v>
      </c>
      <c r="G2708" s="19">
        <f t="shared" si="42"/>
        <v>7361928</v>
      </c>
      <c r="H2708" s="26" t="s">
        <v>11</v>
      </c>
      <c r="I2708" s="26">
        <v>83</v>
      </c>
      <c r="J2708" s="36" t="s">
        <v>1823</v>
      </c>
      <c r="K2708" s="26" t="s">
        <v>377</v>
      </c>
      <c r="L2708" s="31" t="s">
        <v>1824</v>
      </c>
      <c r="M2708" s="26">
        <v>2698</v>
      </c>
    </row>
    <row r="2709" spans="1:13" s="31" customFormat="1" ht="13.9" x14ac:dyDescent="0.25">
      <c r="A2709" s="34">
        <v>42572</v>
      </c>
      <c r="B2709" s="26" t="s">
        <v>1742</v>
      </c>
      <c r="C2709" s="26" t="s">
        <v>9</v>
      </c>
      <c r="D2709" s="28" t="s">
        <v>10</v>
      </c>
      <c r="E2709" s="41"/>
      <c r="F2709" s="41">
        <v>10701</v>
      </c>
      <c r="G2709" s="19">
        <f t="shared" si="42"/>
        <v>7351227</v>
      </c>
      <c r="H2709" s="26" t="s">
        <v>11</v>
      </c>
      <c r="I2709" s="26">
        <v>84</v>
      </c>
      <c r="J2709" s="26" t="s">
        <v>1099</v>
      </c>
      <c r="K2709" s="26" t="s">
        <v>377</v>
      </c>
      <c r="L2709" s="31" t="s">
        <v>1824</v>
      </c>
      <c r="M2709" s="26">
        <v>2699</v>
      </c>
    </row>
    <row r="2710" spans="1:13" s="31" customFormat="1" ht="13.9" x14ac:dyDescent="0.25">
      <c r="A2710" s="34">
        <v>42572</v>
      </c>
      <c r="B2710" s="26" t="s">
        <v>1743</v>
      </c>
      <c r="C2710" s="26" t="s">
        <v>9</v>
      </c>
      <c r="D2710" s="28" t="s">
        <v>10</v>
      </c>
      <c r="E2710" s="41"/>
      <c r="F2710" s="41">
        <v>6016</v>
      </c>
      <c r="G2710" s="19">
        <f t="shared" si="42"/>
        <v>7345211</v>
      </c>
      <c r="H2710" s="26" t="s">
        <v>1744</v>
      </c>
      <c r="I2710" s="26">
        <v>2</v>
      </c>
      <c r="J2710" s="26" t="s">
        <v>1099</v>
      </c>
      <c r="K2710" s="26" t="s">
        <v>377</v>
      </c>
      <c r="L2710" s="31" t="s">
        <v>1824</v>
      </c>
      <c r="M2710" s="26">
        <v>2700</v>
      </c>
    </row>
    <row r="2711" spans="1:13" s="31" customFormat="1" ht="13.9" x14ac:dyDescent="0.25">
      <c r="A2711" s="34">
        <v>42572</v>
      </c>
      <c r="B2711" s="36" t="s">
        <v>1745</v>
      </c>
      <c r="C2711" s="27" t="s">
        <v>34</v>
      </c>
      <c r="D2711" s="28" t="s">
        <v>821</v>
      </c>
      <c r="E2711" s="41"/>
      <c r="F2711" s="41">
        <v>130000</v>
      </c>
      <c r="G2711" s="19">
        <f t="shared" si="42"/>
        <v>7215211</v>
      </c>
      <c r="H2711" s="26" t="s">
        <v>14</v>
      </c>
      <c r="I2711" s="26">
        <v>81</v>
      </c>
      <c r="J2711" s="36" t="s">
        <v>1823</v>
      </c>
      <c r="K2711" s="26" t="s">
        <v>377</v>
      </c>
      <c r="L2711" s="31" t="s">
        <v>1824</v>
      </c>
      <c r="M2711" s="26">
        <v>2701</v>
      </c>
    </row>
    <row r="2712" spans="1:13" s="31" customFormat="1" ht="13.9" x14ac:dyDescent="0.25">
      <c r="A2712" s="34">
        <v>42572</v>
      </c>
      <c r="B2712" s="26" t="s">
        <v>1666</v>
      </c>
      <c r="C2712" s="27" t="s">
        <v>16</v>
      </c>
      <c r="D2712" s="28" t="s">
        <v>10</v>
      </c>
      <c r="E2712" s="41"/>
      <c r="F2712" s="41">
        <v>1200</v>
      </c>
      <c r="G2712" s="19">
        <f t="shared" si="42"/>
        <v>7214011</v>
      </c>
      <c r="H2712" s="26" t="s">
        <v>14</v>
      </c>
      <c r="I2712" s="26" t="s">
        <v>1579</v>
      </c>
      <c r="J2712" s="36" t="s">
        <v>1823</v>
      </c>
      <c r="K2712" s="26" t="s">
        <v>377</v>
      </c>
      <c r="L2712" s="31" t="s">
        <v>1824</v>
      </c>
      <c r="M2712" s="26">
        <v>2702</v>
      </c>
    </row>
    <row r="2713" spans="1:13" s="31" customFormat="1" ht="13.9" x14ac:dyDescent="0.25">
      <c r="A2713" s="34">
        <v>42572</v>
      </c>
      <c r="B2713" s="26" t="s">
        <v>1523</v>
      </c>
      <c r="C2713" s="27" t="s">
        <v>22</v>
      </c>
      <c r="D2713" s="28" t="s">
        <v>10</v>
      </c>
      <c r="E2713" s="41"/>
      <c r="F2713" s="41">
        <v>190000</v>
      </c>
      <c r="G2713" s="19">
        <f t="shared" si="42"/>
        <v>7024011</v>
      </c>
      <c r="H2713" s="26" t="s">
        <v>14</v>
      </c>
      <c r="I2713" s="26" t="s">
        <v>787</v>
      </c>
      <c r="J2713" s="36" t="s">
        <v>2187</v>
      </c>
      <c r="K2713" s="26" t="s">
        <v>377</v>
      </c>
      <c r="L2713" s="31" t="s">
        <v>1824</v>
      </c>
      <c r="M2713" s="31">
        <v>2703</v>
      </c>
    </row>
    <row r="2714" spans="1:13" s="31" customFormat="1" x14ac:dyDescent="0.3">
      <c r="A2714" s="34">
        <v>42572</v>
      </c>
      <c r="B2714" s="26" t="s">
        <v>1838</v>
      </c>
      <c r="C2714" s="27" t="s">
        <v>12</v>
      </c>
      <c r="D2714" s="28" t="s">
        <v>13</v>
      </c>
      <c r="E2714" s="41"/>
      <c r="F2714" s="41">
        <v>2000</v>
      </c>
      <c r="G2714" s="19">
        <f t="shared" si="42"/>
        <v>7022011</v>
      </c>
      <c r="H2714" s="26" t="s">
        <v>14</v>
      </c>
      <c r="I2714" s="26" t="s">
        <v>531</v>
      </c>
      <c r="J2714" s="36" t="s">
        <v>1823</v>
      </c>
      <c r="K2714" s="26" t="s">
        <v>377</v>
      </c>
      <c r="M2714" s="31">
        <v>2704</v>
      </c>
    </row>
    <row r="2715" spans="1:13" s="31" customFormat="1" x14ac:dyDescent="0.3">
      <c r="A2715" s="34">
        <v>42572</v>
      </c>
      <c r="B2715" s="37" t="s">
        <v>1746</v>
      </c>
      <c r="C2715" s="37" t="s">
        <v>12</v>
      </c>
      <c r="D2715" s="26" t="s">
        <v>13</v>
      </c>
      <c r="E2715" s="38"/>
      <c r="F2715" s="38">
        <v>2000</v>
      </c>
      <c r="G2715" s="19">
        <f t="shared" si="42"/>
        <v>7020011</v>
      </c>
      <c r="H2715" s="39" t="s">
        <v>267</v>
      </c>
      <c r="I2715" s="37" t="s">
        <v>1583</v>
      </c>
      <c r="J2715" s="36" t="s">
        <v>1823</v>
      </c>
      <c r="K2715" s="26" t="s">
        <v>377</v>
      </c>
      <c r="M2715" s="26">
        <v>2705</v>
      </c>
    </row>
    <row r="2716" spans="1:13" s="31" customFormat="1" ht="13.9" x14ac:dyDescent="0.25">
      <c r="A2716" s="34">
        <v>42572</v>
      </c>
      <c r="B2716" s="26" t="s">
        <v>1747</v>
      </c>
      <c r="C2716" s="26" t="s">
        <v>12</v>
      </c>
      <c r="D2716" s="26" t="s">
        <v>18</v>
      </c>
      <c r="E2716" s="41"/>
      <c r="F2716" s="41">
        <v>10000</v>
      </c>
      <c r="G2716" s="19">
        <f t="shared" si="42"/>
        <v>7010011</v>
      </c>
      <c r="H2716" s="26" t="s">
        <v>1418</v>
      </c>
      <c r="I2716" s="26" t="s">
        <v>1527</v>
      </c>
      <c r="J2716" s="36" t="s">
        <v>1823</v>
      </c>
      <c r="K2716" s="26" t="s">
        <v>377</v>
      </c>
      <c r="M2716" s="26">
        <v>2706</v>
      </c>
    </row>
    <row r="2717" spans="1:13" s="31" customFormat="1" x14ac:dyDescent="0.3">
      <c r="A2717" s="34">
        <v>42572</v>
      </c>
      <c r="B2717" s="26" t="s">
        <v>1748</v>
      </c>
      <c r="C2717" s="26" t="s">
        <v>12</v>
      </c>
      <c r="D2717" s="26" t="s">
        <v>18</v>
      </c>
      <c r="E2717" s="41"/>
      <c r="F2717" s="41">
        <v>2000</v>
      </c>
      <c r="G2717" s="19">
        <f t="shared" si="42"/>
        <v>7008011</v>
      </c>
      <c r="H2717" s="26" t="s">
        <v>1418</v>
      </c>
      <c r="I2717" s="26" t="s">
        <v>1527</v>
      </c>
      <c r="J2717" s="36" t="s">
        <v>1823</v>
      </c>
      <c r="K2717" s="26" t="s">
        <v>377</v>
      </c>
      <c r="M2717" s="26">
        <v>2707</v>
      </c>
    </row>
    <row r="2718" spans="1:13" s="31" customFormat="1" x14ac:dyDescent="0.3">
      <c r="A2718" s="34">
        <v>42572</v>
      </c>
      <c r="B2718" s="26" t="s">
        <v>584</v>
      </c>
      <c r="C2718" s="73" t="s">
        <v>12</v>
      </c>
      <c r="D2718" s="26" t="s">
        <v>20</v>
      </c>
      <c r="E2718" s="41"/>
      <c r="F2718" s="41">
        <v>1000</v>
      </c>
      <c r="G2718" s="19">
        <f t="shared" si="42"/>
        <v>7007011</v>
      </c>
      <c r="H2718" s="26" t="s">
        <v>933</v>
      </c>
      <c r="I2718" s="36" t="s">
        <v>531</v>
      </c>
      <c r="J2718" s="36" t="s">
        <v>1823</v>
      </c>
      <c r="K2718" s="26" t="s">
        <v>377</v>
      </c>
      <c r="M2718" s="26">
        <v>2708</v>
      </c>
    </row>
    <row r="2719" spans="1:13" s="31" customFormat="1" x14ac:dyDescent="0.3">
      <c r="A2719" s="34">
        <v>42572</v>
      </c>
      <c r="B2719" s="35" t="s">
        <v>329</v>
      </c>
      <c r="C2719" s="31" t="s">
        <v>35</v>
      </c>
      <c r="D2719" s="26" t="s">
        <v>20</v>
      </c>
      <c r="E2719" s="41"/>
      <c r="F2719" s="41">
        <v>1500</v>
      </c>
      <c r="G2719" s="19">
        <f t="shared" si="42"/>
        <v>7005511</v>
      </c>
      <c r="H2719" s="26" t="s">
        <v>933</v>
      </c>
      <c r="I2719" s="36" t="s">
        <v>531</v>
      </c>
      <c r="J2719" s="36" t="s">
        <v>2187</v>
      </c>
      <c r="K2719" s="26" t="s">
        <v>377</v>
      </c>
      <c r="L2719" s="31" t="s">
        <v>1824</v>
      </c>
      <c r="M2719" s="26">
        <v>2709</v>
      </c>
    </row>
    <row r="2720" spans="1:13" x14ac:dyDescent="0.3">
      <c r="A2720" s="34">
        <v>42572</v>
      </c>
      <c r="B2720" s="35" t="s">
        <v>967</v>
      </c>
      <c r="C2720" s="73" t="s">
        <v>12</v>
      </c>
      <c r="D2720" s="26" t="s">
        <v>20</v>
      </c>
      <c r="F2720" s="41">
        <v>1000</v>
      </c>
      <c r="G2720" s="19">
        <f t="shared" si="42"/>
        <v>7004511</v>
      </c>
      <c r="H2720" s="26" t="s">
        <v>933</v>
      </c>
      <c r="I2720" s="36" t="s">
        <v>531</v>
      </c>
      <c r="J2720" s="36" t="s">
        <v>1823</v>
      </c>
      <c r="K2720" s="26" t="s">
        <v>377</v>
      </c>
      <c r="L2720" s="30"/>
      <c r="M2720" s="26">
        <v>2710</v>
      </c>
    </row>
    <row r="2721" spans="1:13" x14ac:dyDescent="0.3">
      <c r="A2721" s="34">
        <v>42572</v>
      </c>
      <c r="B2721" s="26" t="s">
        <v>1834</v>
      </c>
      <c r="C2721" s="26" t="s">
        <v>12</v>
      </c>
      <c r="D2721" s="28" t="s">
        <v>821</v>
      </c>
      <c r="F2721" s="41">
        <v>2000</v>
      </c>
      <c r="G2721" s="19">
        <f t="shared" si="42"/>
        <v>7002511</v>
      </c>
      <c r="H2721" s="26" t="s">
        <v>1697</v>
      </c>
      <c r="I2721" s="26" t="s">
        <v>531</v>
      </c>
      <c r="J2721" s="36" t="s">
        <v>1823</v>
      </c>
      <c r="K2721" s="26" t="s">
        <v>1835</v>
      </c>
      <c r="L2721" s="31"/>
      <c r="M2721" s="31">
        <v>2711</v>
      </c>
    </row>
    <row r="2722" spans="1:13" x14ac:dyDescent="0.3">
      <c r="A2722" s="34">
        <v>42572</v>
      </c>
      <c r="B2722" s="26" t="s">
        <v>1839</v>
      </c>
      <c r="C2722" s="26" t="s">
        <v>12</v>
      </c>
      <c r="D2722" s="28" t="s">
        <v>821</v>
      </c>
      <c r="F2722" s="41">
        <v>1500</v>
      </c>
      <c r="G2722" s="19">
        <f t="shared" si="42"/>
        <v>7001011</v>
      </c>
      <c r="H2722" s="26" t="s">
        <v>1697</v>
      </c>
      <c r="I2722" s="26" t="s">
        <v>531</v>
      </c>
      <c r="J2722" s="36" t="s">
        <v>1823</v>
      </c>
      <c r="K2722" s="26" t="s">
        <v>1835</v>
      </c>
      <c r="L2722" s="31"/>
      <c r="M2722" s="31">
        <v>2712</v>
      </c>
    </row>
    <row r="2723" spans="1:13" x14ac:dyDescent="0.3">
      <c r="A2723" s="34">
        <v>42572</v>
      </c>
      <c r="B2723" s="26" t="s">
        <v>1840</v>
      </c>
      <c r="C2723" s="27" t="s">
        <v>1512</v>
      </c>
      <c r="D2723" s="28" t="s">
        <v>821</v>
      </c>
      <c r="E2723" s="26"/>
      <c r="F2723" s="41">
        <v>5000</v>
      </c>
      <c r="G2723" s="19">
        <f t="shared" si="42"/>
        <v>6996011</v>
      </c>
      <c r="H2723" s="26" t="s">
        <v>1697</v>
      </c>
      <c r="I2723" s="26" t="s">
        <v>531</v>
      </c>
      <c r="J2723" s="36" t="s">
        <v>1823</v>
      </c>
      <c r="K2723" s="26" t="s">
        <v>1835</v>
      </c>
      <c r="L2723" s="31" t="s">
        <v>1824</v>
      </c>
      <c r="M2723" s="26">
        <v>2713</v>
      </c>
    </row>
    <row r="2724" spans="1:13" x14ac:dyDescent="0.3">
      <c r="A2724" s="34">
        <v>42572</v>
      </c>
      <c r="B2724" s="26" t="s">
        <v>1840</v>
      </c>
      <c r="C2724" s="27" t="s">
        <v>1512</v>
      </c>
      <c r="D2724" s="28" t="s">
        <v>821</v>
      </c>
      <c r="E2724" s="26"/>
      <c r="F2724" s="41">
        <v>5000</v>
      </c>
      <c r="G2724" s="19">
        <f t="shared" si="42"/>
        <v>6991011</v>
      </c>
      <c r="H2724" s="26" t="s">
        <v>1697</v>
      </c>
      <c r="I2724" s="26" t="s">
        <v>531</v>
      </c>
      <c r="J2724" s="36" t="s">
        <v>1823</v>
      </c>
      <c r="K2724" s="26" t="s">
        <v>1835</v>
      </c>
      <c r="L2724" s="31" t="s">
        <v>1824</v>
      </c>
      <c r="M2724" s="26">
        <v>2714</v>
      </c>
    </row>
    <row r="2725" spans="1:13" x14ac:dyDescent="0.3">
      <c r="A2725" s="34">
        <v>42572</v>
      </c>
      <c r="B2725" s="26" t="s">
        <v>1840</v>
      </c>
      <c r="C2725" s="27" t="s">
        <v>1512</v>
      </c>
      <c r="D2725" s="28" t="s">
        <v>821</v>
      </c>
      <c r="E2725" s="26"/>
      <c r="F2725" s="41">
        <v>5000</v>
      </c>
      <c r="G2725" s="19">
        <f t="shared" si="42"/>
        <v>6986011</v>
      </c>
      <c r="H2725" s="26" t="s">
        <v>1697</v>
      </c>
      <c r="I2725" s="26" t="s">
        <v>531</v>
      </c>
      <c r="J2725" s="36" t="s">
        <v>1823</v>
      </c>
      <c r="K2725" s="26" t="s">
        <v>1835</v>
      </c>
      <c r="L2725" s="31" t="s">
        <v>1824</v>
      </c>
      <c r="M2725" s="26">
        <v>2715</v>
      </c>
    </row>
    <row r="2726" spans="1:13" s="31" customFormat="1" x14ac:dyDescent="0.3">
      <c r="A2726" s="34">
        <v>42572</v>
      </c>
      <c r="B2726" s="26" t="s">
        <v>1841</v>
      </c>
      <c r="C2726" s="27" t="s">
        <v>1512</v>
      </c>
      <c r="D2726" s="28" t="s">
        <v>821</v>
      </c>
      <c r="E2726" s="26"/>
      <c r="F2726" s="41">
        <v>5000</v>
      </c>
      <c r="G2726" s="19">
        <f t="shared" si="42"/>
        <v>6981011</v>
      </c>
      <c r="H2726" s="26" t="s">
        <v>1697</v>
      </c>
      <c r="I2726" s="26" t="s">
        <v>531</v>
      </c>
      <c r="J2726" s="36" t="s">
        <v>1823</v>
      </c>
      <c r="K2726" s="26" t="s">
        <v>1835</v>
      </c>
      <c r="L2726" s="31" t="s">
        <v>1824</v>
      </c>
      <c r="M2726" s="26">
        <v>2716</v>
      </c>
    </row>
    <row r="2727" spans="1:13" s="31" customFormat="1" x14ac:dyDescent="0.3">
      <c r="A2727" s="34">
        <v>42573</v>
      </c>
      <c r="B2727" s="26" t="s">
        <v>1555</v>
      </c>
      <c r="C2727" s="27" t="s">
        <v>12</v>
      </c>
      <c r="D2727" s="26" t="s">
        <v>13</v>
      </c>
      <c r="E2727" s="41"/>
      <c r="F2727" s="41">
        <v>2000</v>
      </c>
      <c r="G2727" s="19">
        <f t="shared" si="42"/>
        <v>6979011</v>
      </c>
      <c r="H2727" s="26" t="s">
        <v>14</v>
      </c>
      <c r="I2727" s="26" t="s">
        <v>531</v>
      </c>
      <c r="J2727" s="36" t="s">
        <v>1823</v>
      </c>
      <c r="K2727" s="26" t="s">
        <v>377</v>
      </c>
      <c r="M2727" s="26">
        <v>2717</v>
      </c>
    </row>
    <row r="2728" spans="1:13" s="31" customFormat="1" ht="13.9" x14ac:dyDescent="0.25">
      <c r="A2728" s="34">
        <v>42573</v>
      </c>
      <c r="B2728" s="36" t="s">
        <v>1749</v>
      </c>
      <c r="C2728" s="31" t="s">
        <v>27</v>
      </c>
      <c r="D2728" s="28" t="s">
        <v>10</v>
      </c>
      <c r="E2728" s="41"/>
      <c r="F2728" s="41">
        <v>4500</v>
      </c>
      <c r="G2728" s="19">
        <f t="shared" si="42"/>
        <v>6974511</v>
      </c>
      <c r="H2728" s="26" t="s">
        <v>14</v>
      </c>
      <c r="I2728" s="26"/>
      <c r="J2728" s="36" t="s">
        <v>1823</v>
      </c>
      <c r="K2728" s="26" t="s">
        <v>377</v>
      </c>
      <c r="L2728" s="31" t="s">
        <v>1824</v>
      </c>
      <c r="M2728" s="26">
        <v>2718</v>
      </c>
    </row>
    <row r="2729" spans="1:13" s="31" customFormat="1" x14ac:dyDescent="0.3">
      <c r="A2729" s="34">
        <v>42573</v>
      </c>
      <c r="B2729" s="26" t="s">
        <v>1750</v>
      </c>
      <c r="C2729" s="27" t="s">
        <v>12</v>
      </c>
      <c r="D2729" s="26" t="s">
        <v>13</v>
      </c>
      <c r="E2729" s="41"/>
      <c r="F2729" s="41">
        <v>2000</v>
      </c>
      <c r="G2729" s="19">
        <f t="shared" si="42"/>
        <v>6972511</v>
      </c>
      <c r="H2729" s="26" t="s">
        <v>14</v>
      </c>
      <c r="I2729" s="26" t="s">
        <v>531</v>
      </c>
      <c r="J2729" s="36" t="s">
        <v>1823</v>
      </c>
      <c r="K2729" s="26" t="s">
        <v>377</v>
      </c>
      <c r="M2729" s="31">
        <v>2719</v>
      </c>
    </row>
    <row r="2730" spans="1:13" s="31" customFormat="1" x14ac:dyDescent="0.3">
      <c r="A2730" s="34">
        <v>42573</v>
      </c>
      <c r="B2730" s="26" t="s">
        <v>1751</v>
      </c>
      <c r="C2730" s="27" t="s">
        <v>35</v>
      </c>
      <c r="D2730" s="26" t="s">
        <v>18</v>
      </c>
      <c r="E2730" s="41"/>
      <c r="F2730" s="41">
        <v>177058</v>
      </c>
      <c r="G2730" s="19">
        <f t="shared" si="42"/>
        <v>6795453</v>
      </c>
      <c r="H2730" s="26" t="s">
        <v>14</v>
      </c>
      <c r="I2730" s="26">
        <v>5681</v>
      </c>
      <c r="J2730" s="36" t="s">
        <v>1823</v>
      </c>
      <c r="K2730" s="26" t="s">
        <v>377</v>
      </c>
      <c r="L2730" s="31" t="s">
        <v>1824</v>
      </c>
      <c r="M2730" s="31">
        <v>2720</v>
      </c>
    </row>
    <row r="2731" spans="1:13" s="31" customFormat="1" x14ac:dyDescent="0.3">
      <c r="A2731" s="34">
        <v>42573</v>
      </c>
      <c r="B2731" s="26" t="s">
        <v>1751</v>
      </c>
      <c r="C2731" s="27" t="s">
        <v>35</v>
      </c>
      <c r="D2731" s="26" t="s">
        <v>13</v>
      </c>
      <c r="E2731" s="41"/>
      <c r="F2731" s="41">
        <v>241696</v>
      </c>
      <c r="G2731" s="19">
        <f t="shared" si="42"/>
        <v>6553757</v>
      </c>
      <c r="H2731" s="26" t="s">
        <v>14</v>
      </c>
      <c r="I2731" s="26">
        <v>5681</v>
      </c>
      <c r="J2731" s="36" t="s">
        <v>1823</v>
      </c>
      <c r="K2731" s="26" t="s">
        <v>377</v>
      </c>
      <c r="L2731" s="31" t="s">
        <v>1824</v>
      </c>
      <c r="M2731" s="26">
        <v>2721</v>
      </c>
    </row>
    <row r="2732" spans="1:13" s="31" customFormat="1" x14ac:dyDescent="0.3">
      <c r="A2732" s="34">
        <v>42573</v>
      </c>
      <c r="B2732" s="26" t="s">
        <v>1751</v>
      </c>
      <c r="C2732" s="27" t="s">
        <v>35</v>
      </c>
      <c r="D2732" s="26" t="s">
        <v>20</v>
      </c>
      <c r="E2732" s="41"/>
      <c r="F2732" s="41">
        <v>106110</v>
      </c>
      <c r="G2732" s="19">
        <f t="shared" si="42"/>
        <v>6447647</v>
      </c>
      <c r="H2732" s="26" t="s">
        <v>14</v>
      </c>
      <c r="I2732" s="26">
        <v>5681</v>
      </c>
      <c r="J2732" s="36" t="s">
        <v>1823</v>
      </c>
      <c r="K2732" s="26" t="s">
        <v>377</v>
      </c>
      <c r="L2732" s="31" t="s">
        <v>1824</v>
      </c>
      <c r="M2732" s="26">
        <v>2722</v>
      </c>
    </row>
    <row r="2733" spans="1:13" s="31" customFormat="1" ht="13.9" x14ac:dyDescent="0.25">
      <c r="A2733" s="34">
        <v>42573</v>
      </c>
      <c r="B2733" s="37" t="s">
        <v>1752</v>
      </c>
      <c r="C2733" s="31" t="s">
        <v>38</v>
      </c>
      <c r="D2733" s="26" t="s">
        <v>18</v>
      </c>
      <c r="E2733" s="38"/>
      <c r="F2733" s="38">
        <v>125000</v>
      </c>
      <c r="G2733" s="19">
        <f t="shared" si="42"/>
        <v>6322647</v>
      </c>
      <c r="H2733" s="39" t="s">
        <v>267</v>
      </c>
      <c r="I2733" s="37" t="s">
        <v>412</v>
      </c>
      <c r="J2733" s="36" t="s">
        <v>2187</v>
      </c>
      <c r="K2733" s="26" t="s">
        <v>377</v>
      </c>
      <c r="L2733" s="31" t="s">
        <v>1824</v>
      </c>
      <c r="M2733" s="26">
        <v>2723</v>
      </c>
    </row>
    <row r="2734" spans="1:13" s="31" customFormat="1" x14ac:dyDescent="0.3">
      <c r="A2734" s="34">
        <v>42573</v>
      </c>
      <c r="B2734" s="37" t="s">
        <v>1753</v>
      </c>
      <c r="C2734" s="31" t="s">
        <v>38</v>
      </c>
      <c r="D2734" s="26" t="s">
        <v>18</v>
      </c>
      <c r="E2734" s="38"/>
      <c r="F2734" s="38">
        <v>175000</v>
      </c>
      <c r="G2734" s="19">
        <f t="shared" si="42"/>
        <v>6147647</v>
      </c>
      <c r="H2734" s="39" t="s">
        <v>267</v>
      </c>
      <c r="I2734" s="37" t="s">
        <v>412</v>
      </c>
      <c r="J2734" s="36" t="s">
        <v>2187</v>
      </c>
      <c r="K2734" s="26" t="s">
        <v>377</v>
      </c>
      <c r="L2734" s="31" t="s">
        <v>1824</v>
      </c>
      <c r="M2734" s="26">
        <v>2724</v>
      </c>
    </row>
    <row r="2735" spans="1:13" s="31" customFormat="1" x14ac:dyDescent="0.3">
      <c r="A2735" s="34">
        <v>42573</v>
      </c>
      <c r="B2735" s="26" t="s">
        <v>584</v>
      </c>
      <c r="C2735" s="73" t="s">
        <v>12</v>
      </c>
      <c r="D2735" s="26" t="s">
        <v>20</v>
      </c>
      <c r="E2735" s="41"/>
      <c r="F2735" s="41">
        <v>1000</v>
      </c>
      <c r="G2735" s="19">
        <f t="shared" si="42"/>
        <v>6146647</v>
      </c>
      <c r="H2735" s="26" t="s">
        <v>933</v>
      </c>
      <c r="I2735" s="36" t="s">
        <v>531</v>
      </c>
      <c r="J2735" s="36" t="s">
        <v>1823</v>
      </c>
      <c r="K2735" s="26" t="s">
        <v>377</v>
      </c>
      <c r="M2735" s="26">
        <v>2725</v>
      </c>
    </row>
    <row r="2736" spans="1:13" s="31" customFormat="1" x14ac:dyDescent="0.3">
      <c r="A2736" s="34">
        <v>42573</v>
      </c>
      <c r="B2736" s="35" t="s">
        <v>329</v>
      </c>
      <c r="C2736" s="31" t="s">
        <v>35</v>
      </c>
      <c r="D2736" s="26" t="s">
        <v>20</v>
      </c>
      <c r="E2736" s="41"/>
      <c r="F2736" s="41">
        <v>1500</v>
      </c>
      <c r="G2736" s="19">
        <f t="shared" si="42"/>
        <v>6145147</v>
      </c>
      <c r="H2736" s="26" t="s">
        <v>933</v>
      </c>
      <c r="I2736" s="36" t="s">
        <v>531</v>
      </c>
      <c r="J2736" s="36" t="s">
        <v>2187</v>
      </c>
      <c r="K2736" s="26" t="s">
        <v>377</v>
      </c>
      <c r="L2736" s="31" t="s">
        <v>1824</v>
      </c>
      <c r="M2736" s="26">
        <v>2726</v>
      </c>
    </row>
    <row r="2737" spans="1:13" s="31" customFormat="1" x14ac:dyDescent="0.3">
      <c r="A2737" s="34">
        <v>42573</v>
      </c>
      <c r="B2737" s="26" t="s">
        <v>1754</v>
      </c>
      <c r="C2737" s="26" t="s">
        <v>12</v>
      </c>
      <c r="D2737" s="26" t="s">
        <v>20</v>
      </c>
      <c r="E2737" s="41"/>
      <c r="F2737" s="41">
        <v>2000</v>
      </c>
      <c r="G2737" s="19">
        <f t="shared" si="42"/>
        <v>6143147</v>
      </c>
      <c r="H2737" s="26" t="s">
        <v>933</v>
      </c>
      <c r="I2737" s="36" t="s">
        <v>531</v>
      </c>
      <c r="J2737" s="36" t="s">
        <v>1823</v>
      </c>
      <c r="K2737" s="26" t="s">
        <v>377</v>
      </c>
      <c r="M2737" s="31">
        <v>2727</v>
      </c>
    </row>
    <row r="2738" spans="1:13" s="31" customFormat="1" x14ac:dyDescent="0.3">
      <c r="A2738" s="34">
        <v>42573</v>
      </c>
      <c r="B2738" s="26" t="s">
        <v>1755</v>
      </c>
      <c r="C2738" s="31" t="s">
        <v>24</v>
      </c>
      <c r="D2738" s="31" t="s">
        <v>10</v>
      </c>
      <c r="E2738" s="41"/>
      <c r="F2738" s="41">
        <v>5000</v>
      </c>
      <c r="G2738" s="19">
        <f t="shared" si="42"/>
        <v>6138147</v>
      </c>
      <c r="H2738" s="26" t="s">
        <v>933</v>
      </c>
      <c r="I2738" s="27" t="s">
        <v>229</v>
      </c>
      <c r="J2738" s="36" t="s">
        <v>1823</v>
      </c>
      <c r="K2738" s="26" t="s">
        <v>377</v>
      </c>
      <c r="L2738" s="31" t="s">
        <v>1824</v>
      </c>
      <c r="M2738" s="31">
        <v>2728</v>
      </c>
    </row>
    <row r="2739" spans="1:13" s="31" customFormat="1" x14ac:dyDescent="0.3">
      <c r="A2739" s="34">
        <v>42573</v>
      </c>
      <c r="B2739" s="26" t="s">
        <v>1756</v>
      </c>
      <c r="C2739" s="26" t="s">
        <v>12</v>
      </c>
      <c r="D2739" s="26" t="s">
        <v>20</v>
      </c>
      <c r="E2739" s="41"/>
      <c r="F2739" s="41">
        <v>2000</v>
      </c>
      <c r="G2739" s="19">
        <f t="shared" si="42"/>
        <v>6136147</v>
      </c>
      <c r="H2739" s="26" t="s">
        <v>933</v>
      </c>
      <c r="I2739" s="36" t="s">
        <v>531</v>
      </c>
      <c r="J2739" s="36" t="s">
        <v>1823</v>
      </c>
      <c r="K2739" s="26" t="s">
        <v>377</v>
      </c>
      <c r="M2739" s="26">
        <v>2729</v>
      </c>
    </row>
    <row r="2740" spans="1:13" s="31" customFormat="1" x14ac:dyDescent="0.3">
      <c r="A2740" s="34">
        <v>42573</v>
      </c>
      <c r="B2740" s="26" t="s">
        <v>1757</v>
      </c>
      <c r="C2740" s="26" t="s">
        <v>12</v>
      </c>
      <c r="D2740" s="26" t="s">
        <v>18</v>
      </c>
      <c r="E2740" s="41"/>
      <c r="F2740" s="41">
        <v>1000</v>
      </c>
      <c r="G2740" s="19">
        <f t="shared" si="42"/>
        <v>6135147</v>
      </c>
      <c r="H2740" s="31" t="s">
        <v>795</v>
      </c>
      <c r="I2740" s="26" t="s">
        <v>531</v>
      </c>
      <c r="J2740" s="36" t="s">
        <v>1823</v>
      </c>
      <c r="K2740" s="26" t="s">
        <v>377</v>
      </c>
      <c r="M2740" s="26">
        <v>2730</v>
      </c>
    </row>
    <row r="2741" spans="1:13" s="31" customFormat="1" x14ac:dyDescent="0.3">
      <c r="A2741" s="34">
        <v>42573</v>
      </c>
      <c r="B2741" s="26" t="s">
        <v>1758</v>
      </c>
      <c r="C2741" s="26" t="s">
        <v>12</v>
      </c>
      <c r="D2741" s="26" t="s">
        <v>18</v>
      </c>
      <c r="E2741" s="41"/>
      <c r="F2741" s="41">
        <v>1000</v>
      </c>
      <c r="G2741" s="19">
        <f t="shared" si="42"/>
        <v>6134147</v>
      </c>
      <c r="H2741" s="31" t="s">
        <v>795</v>
      </c>
      <c r="I2741" s="26" t="s">
        <v>531</v>
      </c>
      <c r="J2741" s="36" t="s">
        <v>1823</v>
      </c>
      <c r="K2741" s="26" t="s">
        <v>377</v>
      </c>
      <c r="M2741" s="26">
        <v>2731</v>
      </c>
    </row>
    <row r="2742" spans="1:13" s="31" customFormat="1" x14ac:dyDescent="0.3">
      <c r="A2742" s="34">
        <v>42573</v>
      </c>
      <c r="B2742" s="26" t="s">
        <v>1757</v>
      </c>
      <c r="C2742" s="26" t="s">
        <v>12</v>
      </c>
      <c r="D2742" s="26" t="s">
        <v>18</v>
      </c>
      <c r="E2742" s="41"/>
      <c r="F2742" s="41">
        <v>1000</v>
      </c>
      <c r="G2742" s="19">
        <f t="shared" si="42"/>
        <v>6133147</v>
      </c>
      <c r="H2742" s="31" t="s">
        <v>795</v>
      </c>
      <c r="I2742" s="26" t="s">
        <v>531</v>
      </c>
      <c r="J2742" s="36" t="s">
        <v>1823</v>
      </c>
      <c r="K2742" s="26" t="s">
        <v>377</v>
      </c>
      <c r="M2742" s="26">
        <v>2732</v>
      </c>
    </row>
    <row r="2743" spans="1:13" s="31" customFormat="1" x14ac:dyDescent="0.3">
      <c r="A2743" s="133">
        <v>42575</v>
      </c>
      <c r="B2743" s="26" t="s">
        <v>2587</v>
      </c>
      <c r="C2743" s="31" t="s">
        <v>24</v>
      </c>
      <c r="D2743" s="31" t="s">
        <v>10</v>
      </c>
      <c r="E2743" s="26"/>
      <c r="F2743" s="26">
        <v>6000</v>
      </c>
      <c r="G2743" s="19">
        <f t="shared" si="42"/>
        <v>6127147</v>
      </c>
      <c r="H2743" s="17" t="s">
        <v>3054</v>
      </c>
      <c r="I2743" s="26" t="s">
        <v>531</v>
      </c>
      <c r="J2743" s="36" t="s">
        <v>1823</v>
      </c>
      <c r="K2743" s="26" t="s">
        <v>377</v>
      </c>
      <c r="L2743" s="31" t="s">
        <v>1824</v>
      </c>
      <c r="M2743" s="26">
        <v>2733</v>
      </c>
    </row>
    <row r="2744" spans="1:13" s="31" customFormat="1" ht="13.9" x14ac:dyDescent="0.25">
      <c r="A2744" s="34">
        <v>42576</v>
      </c>
      <c r="B2744" s="26" t="s">
        <v>999</v>
      </c>
      <c r="C2744" s="26" t="s">
        <v>12</v>
      </c>
      <c r="D2744" s="26" t="s">
        <v>18</v>
      </c>
      <c r="E2744" s="41"/>
      <c r="F2744" s="41">
        <v>300</v>
      </c>
      <c r="G2744" s="19">
        <f t="shared" si="42"/>
        <v>6126847</v>
      </c>
      <c r="H2744" s="26" t="s">
        <v>1418</v>
      </c>
      <c r="I2744" s="26" t="s">
        <v>1527</v>
      </c>
      <c r="J2744" s="36" t="s">
        <v>1823</v>
      </c>
      <c r="K2744" s="26" t="s">
        <v>377</v>
      </c>
      <c r="L2744" s="30"/>
      <c r="M2744" s="26">
        <v>2734</v>
      </c>
    </row>
    <row r="2745" spans="1:13" s="30" customFormat="1" ht="13.9" x14ac:dyDescent="0.25">
      <c r="A2745" s="34">
        <v>42576</v>
      </c>
      <c r="B2745" s="26" t="s">
        <v>1000</v>
      </c>
      <c r="C2745" s="26" t="s">
        <v>12</v>
      </c>
      <c r="D2745" s="26" t="s">
        <v>18</v>
      </c>
      <c r="E2745" s="41"/>
      <c r="F2745" s="41">
        <v>300</v>
      </c>
      <c r="G2745" s="19">
        <f t="shared" si="42"/>
        <v>6126547</v>
      </c>
      <c r="H2745" s="26" t="s">
        <v>1418</v>
      </c>
      <c r="I2745" s="26" t="s">
        <v>1527</v>
      </c>
      <c r="J2745" s="36" t="s">
        <v>1823</v>
      </c>
      <c r="K2745" s="26" t="s">
        <v>377</v>
      </c>
      <c r="L2745" s="31"/>
      <c r="M2745" s="31">
        <v>2735</v>
      </c>
    </row>
    <row r="2746" spans="1:13" s="31" customFormat="1" x14ac:dyDescent="0.3">
      <c r="A2746" s="34">
        <v>42576</v>
      </c>
      <c r="B2746" s="26" t="s">
        <v>584</v>
      </c>
      <c r="C2746" s="26" t="s">
        <v>12</v>
      </c>
      <c r="D2746" s="26" t="s">
        <v>20</v>
      </c>
      <c r="E2746" s="41"/>
      <c r="F2746" s="41">
        <v>1000</v>
      </c>
      <c r="G2746" s="19">
        <f t="shared" si="42"/>
        <v>6125547</v>
      </c>
      <c r="H2746" s="26" t="s">
        <v>933</v>
      </c>
      <c r="I2746" s="36" t="s">
        <v>531</v>
      </c>
      <c r="J2746" s="36" t="s">
        <v>1823</v>
      </c>
      <c r="K2746" s="26" t="s">
        <v>377</v>
      </c>
      <c r="M2746" s="31">
        <v>2736</v>
      </c>
    </row>
    <row r="2747" spans="1:13" s="31" customFormat="1" x14ac:dyDescent="0.3">
      <c r="A2747" s="34">
        <v>42576</v>
      </c>
      <c r="B2747" s="35" t="s">
        <v>329</v>
      </c>
      <c r="C2747" s="31" t="s">
        <v>35</v>
      </c>
      <c r="D2747" s="26" t="s">
        <v>20</v>
      </c>
      <c r="E2747" s="41"/>
      <c r="F2747" s="41">
        <v>1500</v>
      </c>
      <c r="G2747" s="19">
        <f t="shared" si="42"/>
        <v>6124047</v>
      </c>
      <c r="H2747" s="26" t="s">
        <v>933</v>
      </c>
      <c r="I2747" s="36" t="s">
        <v>531</v>
      </c>
      <c r="J2747" s="36" t="s">
        <v>2187</v>
      </c>
      <c r="K2747" s="26" t="s">
        <v>377</v>
      </c>
      <c r="L2747" s="31" t="s">
        <v>1824</v>
      </c>
      <c r="M2747" s="26">
        <v>2737</v>
      </c>
    </row>
    <row r="2748" spans="1:13" s="31" customFormat="1" x14ac:dyDescent="0.3">
      <c r="A2748" s="34">
        <v>42576</v>
      </c>
      <c r="B2748" s="35" t="s">
        <v>967</v>
      </c>
      <c r="C2748" s="73" t="s">
        <v>12</v>
      </c>
      <c r="D2748" s="26" t="s">
        <v>20</v>
      </c>
      <c r="E2748" s="41"/>
      <c r="F2748" s="41">
        <v>1000</v>
      </c>
      <c r="G2748" s="19">
        <f t="shared" si="42"/>
        <v>6123047</v>
      </c>
      <c r="H2748" s="26" t="s">
        <v>933</v>
      </c>
      <c r="I2748" s="36" t="s">
        <v>531</v>
      </c>
      <c r="J2748" s="36" t="s">
        <v>1823</v>
      </c>
      <c r="K2748" s="26" t="s">
        <v>377</v>
      </c>
      <c r="M2748" s="26">
        <v>2738</v>
      </c>
    </row>
    <row r="2749" spans="1:13" s="31" customFormat="1" x14ac:dyDescent="0.3">
      <c r="A2749" s="34">
        <v>42576</v>
      </c>
      <c r="B2749" s="26" t="s">
        <v>1759</v>
      </c>
      <c r="C2749" s="26" t="s">
        <v>12</v>
      </c>
      <c r="D2749" s="26" t="s">
        <v>18</v>
      </c>
      <c r="E2749" s="41"/>
      <c r="F2749" s="41">
        <v>2000</v>
      </c>
      <c r="G2749" s="19">
        <f t="shared" si="42"/>
        <v>6121047</v>
      </c>
      <c r="H2749" s="26" t="s">
        <v>903</v>
      </c>
      <c r="I2749" s="26" t="s">
        <v>531</v>
      </c>
      <c r="J2749" s="36" t="s">
        <v>1823</v>
      </c>
      <c r="K2749" s="26" t="s">
        <v>377</v>
      </c>
      <c r="L2749" s="30"/>
      <c r="M2749" s="26">
        <v>2739</v>
      </c>
    </row>
    <row r="2750" spans="1:13" s="31" customFormat="1" x14ac:dyDescent="0.3">
      <c r="A2750" s="34">
        <v>42576</v>
      </c>
      <c r="B2750" s="26" t="s">
        <v>1760</v>
      </c>
      <c r="C2750" s="26" t="s">
        <v>12</v>
      </c>
      <c r="D2750" s="26" t="s">
        <v>18</v>
      </c>
      <c r="E2750" s="41"/>
      <c r="F2750" s="41">
        <v>2000</v>
      </c>
      <c r="G2750" s="19">
        <f t="shared" si="42"/>
        <v>6119047</v>
      </c>
      <c r="H2750" s="26" t="s">
        <v>903</v>
      </c>
      <c r="I2750" s="26" t="s">
        <v>531</v>
      </c>
      <c r="J2750" s="36" t="s">
        <v>1823</v>
      </c>
      <c r="K2750" s="26" t="s">
        <v>377</v>
      </c>
      <c r="L2750" s="30"/>
      <c r="M2750" s="26">
        <v>2740</v>
      </c>
    </row>
    <row r="2751" spans="1:13" s="31" customFormat="1" ht="13.9" x14ac:dyDescent="0.25">
      <c r="A2751" s="133">
        <v>42576</v>
      </c>
      <c r="B2751" s="26" t="s">
        <v>1842</v>
      </c>
      <c r="C2751" s="31" t="s">
        <v>24</v>
      </c>
      <c r="D2751" s="31" t="s">
        <v>10</v>
      </c>
      <c r="E2751" s="26"/>
      <c r="F2751" s="26">
        <v>6000</v>
      </c>
      <c r="G2751" s="19">
        <f t="shared" si="42"/>
        <v>6113047</v>
      </c>
      <c r="H2751" s="17" t="s">
        <v>3054</v>
      </c>
      <c r="I2751" s="26" t="s">
        <v>229</v>
      </c>
      <c r="J2751" s="36" t="s">
        <v>1823</v>
      </c>
      <c r="K2751" s="26" t="s">
        <v>377</v>
      </c>
      <c r="L2751" s="31" t="s">
        <v>1824</v>
      </c>
      <c r="M2751" s="26">
        <v>2741</v>
      </c>
    </row>
    <row r="2752" spans="1:13" s="31" customFormat="1" ht="13.9" x14ac:dyDescent="0.25">
      <c r="A2752" s="133">
        <v>42576</v>
      </c>
      <c r="B2752" s="26" t="s">
        <v>1843</v>
      </c>
      <c r="C2752" s="31" t="s">
        <v>24</v>
      </c>
      <c r="D2752" s="31" t="s">
        <v>10</v>
      </c>
      <c r="E2752" s="41"/>
      <c r="F2752" s="41">
        <v>1500</v>
      </c>
      <c r="G2752" s="19">
        <f t="shared" si="42"/>
        <v>6111547</v>
      </c>
      <c r="H2752" s="17" t="s">
        <v>3054</v>
      </c>
      <c r="I2752" s="26" t="s">
        <v>229</v>
      </c>
      <c r="J2752" s="36" t="s">
        <v>1823</v>
      </c>
      <c r="K2752" s="26" t="s">
        <v>377</v>
      </c>
      <c r="L2752" s="31" t="s">
        <v>1824</v>
      </c>
      <c r="M2752" s="26">
        <v>2742</v>
      </c>
    </row>
    <row r="2753" spans="1:13" s="31" customFormat="1" x14ac:dyDescent="0.3">
      <c r="A2753" s="133">
        <v>42576</v>
      </c>
      <c r="B2753" s="26" t="s">
        <v>1844</v>
      </c>
      <c r="C2753" s="26" t="s">
        <v>12</v>
      </c>
      <c r="D2753" s="26" t="s">
        <v>20</v>
      </c>
      <c r="E2753" s="41"/>
      <c r="F2753" s="41">
        <v>1000</v>
      </c>
      <c r="G2753" s="19">
        <f t="shared" si="42"/>
        <v>6110547</v>
      </c>
      <c r="H2753" s="17" t="s">
        <v>3054</v>
      </c>
      <c r="I2753" s="26" t="s">
        <v>531</v>
      </c>
      <c r="J2753" s="36" t="s">
        <v>1823</v>
      </c>
      <c r="K2753" s="26" t="s">
        <v>377</v>
      </c>
      <c r="M2753" s="31">
        <v>2743</v>
      </c>
    </row>
    <row r="2754" spans="1:13" s="31" customFormat="1" ht="13.9" x14ac:dyDescent="0.25">
      <c r="A2754" s="133">
        <v>42576</v>
      </c>
      <c r="B2754" s="26" t="s">
        <v>1845</v>
      </c>
      <c r="C2754" s="31" t="s">
        <v>24</v>
      </c>
      <c r="D2754" s="31" t="s">
        <v>10</v>
      </c>
      <c r="E2754" s="26"/>
      <c r="F2754" s="26">
        <v>18000</v>
      </c>
      <c r="G2754" s="19">
        <f t="shared" si="42"/>
        <v>6092547</v>
      </c>
      <c r="H2754" s="17" t="s">
        <v>3054</v>
      </c>
      <c r="I2754" s="26" t="s">
        <v>229</v>
      </c>
      <c r="J2754" s="36" t="s">
        <v>1823</v>
      </c>
      <c r="K2754" s="26" t="s">
        <v>377</v>
      </c>
      <c r="L2754" s="30" t="s">
        <v>1824</v>
      </c>
      <c r="M2754" s="31">
        <v>2744</v>
      </c>
    </row>
    <row r="2755" spans="1:13" s="31" customFormat="1" x14ac:dyDescent="0.3">
      <c r="A2755" s="133">
        <v>42576</v>
      </c>
      <c r="B2755" s="26" t="s">
        <v>1846</v>
      </c>
      <c r="C2755" s="26" t="s">
        <v>12</v>
      </c>
      <c r="D2755" s="26" t="s">
        <v>20</v>
      </c>
      <c r="E2755" s="41"/>
      <c r="F2755" s="41">
        <v>1000</v>
      </c>
      <c r="G2755" s="19">
        <f t="shared" si="42"/>
        <v>6091547</v>
      </c>
      <c r="H2755" s="17" t="s">
        <v>3054</v>
      </c>
      <c r="I2755" s="26" t="s">
        <v>531</v>
      </c>
      <c r="J2755" s="36" t="s">
        <v>1823</v>
      </c>
      <c r="K2755" s="26" t="s">
        <v>377</v>
      </c>
      <c r="M2755" s="26">
        <v>2745</v>
      </c>
    </row>
    <row r="2756" spans="1:13" s="31" customFormat="1" x14ac:dyDescent="0.3">
      <c r="A2756" s="133">
        <v>42576</v>
      </c>
      <c r="B2756" s="26" t="s">
        <v>1847</v>
      </c>
      <c r="C2756" s="26" t="s">
        <v>12</v>
      </c>
      <c r="D2756" s="26" t="s">
        <v>20</v>
      </c>
      <c r="E2756" s="41"/>
      <c r="F2756" s="41">
        <v>1500</v>
      </c>
      <c r="G2756" s="19">
        <f t="shared" si="42"/>
        <v>6090047</v>
      </c>
      <c r="H2756" s="17" t="s">
        <v>3054</v>
      </c>
      <c r="I2756" s="26" t="s">
        <v>531</v>
      </c>
      <c r="J2756" s="36" t="s">
        <v>1823</v>
      </c>
      <c r="K2756" s="26" t="s">
        <v>377</v>
      </c>
      <c r="M2756" s="26">
        <v>2746</v>
      </c>
    </row>
    <row r="2757" spans="1:13" s="31" customFormat="1" ht="13.9" x14ac:dyDescent="0.25">
      <c r="A2757" s="34">
        <v>42577</v>
      </c>
      <c r="B2757" s="37" t="s">
        <v>1761</v>
      </c>
      <c r="C2757" s="37" t="s">
        <v>12</v>
      </c>
      <c r="D2757" s="26" t="s">
        <v>13</v>
      </c>
      <c r="E2757" s="38"/>
      <c r="F2757" s="38">
        <v>4000</v>
      </c>
      <c r="G2757" s="19">
        <f t="shared" si="42"/>
        <v>6086047</v>
      </c>
      <c r="H2757" s="39" t="s">
        <v>267</v>
      </c>
      <c r="I2757" s="37" t="s">
        <v>1583</v>
      </c>
      <c r="J2757" s="36" t="s">
        <v>1823</v>
      </c>
      <c r="K2757" s="26" t="s">
        <v>377</v>
      </c>
      <c r="M2757" s="26">
        <v>2747</v>
      </c>
    </row>
    <row r="2758" spans="1:13" s="31" customFormat="1" x14ac:dyDescent="0.3">
      <c r="A2758" s="34">
        <v>42577</v>
      </c>
      <c r="B2758" s="37" t="s">
        <v>1762</v>
      </c>
      <c r="C2758" s="37" t="s">
        <v>12</v>
      </c>
      <c r="D2758" s="26" t="s">
        <v>13</v>
      </c>
      <c r="E2758" s="38"/>
      <c r="F2758" s="38">
        <v>2000</v>
      </c>
      <c r="G2758" s="19">
        <f t="shared" si="42"/>
        <v>6084047</v>
      </c>
      <c r="H2758" s="39" t="s">
        <v>267</v>
      </c>
      <c r="I2758" s="37" t="s">
        <v>1583</v>
      </c>
      <c r="J2758" s="36" t="s">
        <v>1823</v>
      </c>
      <c r="K2758" s="26" t="s">
        <v>377</v>
      </c>
      <c r="M2758" s="26">
        <v>2748</v>
      </c>
    </row>
    <row r="2759" spans="1:13" s="31" customFormat="1" x14ac:dyDescent="0.3">
      <c r="A2759" s="34">
        <v>42577</v>
      </c>
      <c r="B2759" s="59" t="s">
        <v>1763</v>
      </c>
      <c r="C2759" s="59" t="s">
        <v>12</v>
      </c>
      <c r="D2759" s="26" t="s">
        <v>18</v>
      </c>
      <c r="E2759" s="41"/>
      <c r="F2759" s="41">
        <v>2000</v>
      </c>
      <c r="G2759" s="19">
        <f t="shared" si="42"/>
        <v>6082047</v>
      </c>
      <c r="H2759" s="31" t="s">
        <v>23</v>
      </c>
      <c r="I2759" s="27" t="s">
        <v>1642</v>
      </c>
      <c r="J2759" s="36" t="s">
        <v>1823</v>
      </c>
      <c r="K2759" s="26" t="s">
        <v>377</v>
      </c>
      <c r="L2759" s="30"/>
      <c r="M2759" s="26">
        <v>2749</v>
      </c>
    </row>
    <row r="2760" spans="1:13" s="31" customFormat="1" ht="13.9" x14ac:dyDescent="0.25">
      <c r="A2760" s="34">
        <v>42577</v>
      </c>
      <c r="B2760" s="26" t="s">
        <v>999</v>
      </c>
      <c r="C2760" s="26" t="s">
        <v>12</v>
      </c>
      <c r="D2760" s="26" t="s">
        <v>18</v>
      </c>
      <c r="E2760" s="41"/>
      <c r="F2760" s="41">
        <v>300</v>
      </c>
      <c r="G2760" s="19">
        <f t="shared" si="42"/>
        <v>6081747</v>
      </c>
      <c r="H2760" s="26" t="s">
        <v>1418</v>
      </c>
      <c r="I2760" s="26" t="s">
        <v>1527</v>
      </c>
      <c r="J2760" s="36" t="s">
        <v>1823</v>
      </c>
      <c r="K2760" s="26" t="s">
        <v>377</v>
      </c>
      <c r="M2760" s="26">
        <v>2750</v>
      </c>
    </row>
    <row r="2761" spans="1:13" s="31" customFormat="1" ht="13.9" x14ac:dyDescent="0.25">
      <c r="A2761" s="34">
        <v>42577</v>
      </c>
      <c r="B2761" s="26" t="s">
        <v>1764</v>
      </c>
      <c r="C2761" s="26" t="s">
        <v>12</v>
      </c>
      <c r="D2761" s="26" t="s">
        <v>18</v>
      </c>
      <c r="E2761" s="41"/>
      <c r="F2761" s="41">
        <v>1000</v>
      </c>
      <c r="G2761" s="19">
        <f t="shared" si="42"/>
        <v>6080747</v>
      </c>
      <c r="H2761" s="26" t="s">
        <v>1418</v>
      </c>
      <c r="I2761" s="26" t="s">
        <v>1527</v>
      </c>
      <c r="J2761" s="36" t="s">
        <v>1823</v>
      </c>
      <c r="K2761" s="26" t="s">
        <v>377</v>
      </c>
      <c r="M2761" s="31">
        <v>2751</v>
      </c>
    </row>
    <row r="2762" spans="1:13" s="30" customFormat="1" ht="13.9" x14ac:dyDescent="0.25">
      <c r="A2762" s="34">
        <v>42577</v>
      </c>
      <c r="B2762" s="26" t="s">
        <v>1765</v>
      </c>
      <c r="C2762" s="26" t="s">
        <v>12</v>
      </c>
      <c r="D2762" s="26" t="s">
        <v>18</v>
      </c>
      <c r="E2762" s="41"/>
      <c r="F2762" s="41">
        <v>1000</v>
      </c>
      <c r="G2762" s="19">
        <f t="shared" si="42"/>
        <v>6079747</v>
      </c>
      <c r="H2762" s="26" t="s">
        <v>1418</v>
      </c>
      <c r="I2762" s="26" t="s">
        <v>1527</v>
      </c>
      <c r="J2762" s="36" t="s">
        <v>1823</v>
      </c>
      <c r="K2762" s="26" t="s">
        <v>377</v>
      </c>
      <c r="L2762" s="31"/>
      <c r="M2762" s="31">
        <v>2752</v>
      </c>
    </row>
    <row r="2763" spans="1:13" s="31" customFormat="1" ht="13.9" x14ac:dyDescent="0.25">
      <c r="A2763" s="34">
        <v>42577</v>
      </c>
      <c r="B2763" s="26" t="s">
        <v>1000</v>
      </c>
      <c r="C2763" s="26" t="s">
        <v>12</v>
      </c>
      <c r="D2763" s="26" t="s">
        <v>18</v>
      </c>
      <c r="E2763" s="41"/>
      <c r="F2763" s="41">
        <v>300</v>
      </c>
      <c r="G2763" s="19">
        <f t="shared" si="42"/>
        <v>6079447</v>
      </c>
      <c r="H2763" s="26" t="s">
        <v>1418</v>
      </c>
      <c r="I2763" s="26" t="s">
        <v>1527</v>
      </c>
      <c r="J2763" s="36" t="s">
        <v>1823</v>
      </c>
      <c r="K2763" s="26" t="s">
        <v>377</v>
      </c>
      <c r="M2763" s="26">
        <v>2753</v>
      </c>
    </row>
    <row r="2764" spans="1:13" s="31" customFormat="1" x14ac:dyDescent="0.3">
      <c r="A2764" s="34">
        <v>42577</v>
      </c>
      <c r="B2764" s="26" t="s">
        <v>584</v>
      </c>
      <c r="C2764" s="73" t="s">
        <v>12</v>
      </c>
      <c r="D2764" s="26" t="s">
        <v>20</v>
      </c>
      <c r="E2764" s="41"/>
      <c r="F2764" s="41">
        <v>1000</v>
      </c>
      <c r="G2764" s="19">
        <f t="shared" si="42"/>
        <v>6078447</v>
      </c>
      <c r="H2764" s="26" t="s">
        <v>933</v>
      </c>
      <c r="I2764" s="36" t="s">
        <v>531</v>
      </c>
      <c r="J2764" s="36" t="s">
        <v>1823</v>
      </c>
      <c r="K2764" s="26" t="s">
        <v>377</v>
      </c>
      <c r="M2764" s="26">
        <v>2754</v>
      </c>
    </row>
    <row r="2765" spans="1:13" s="31" customFormat="1" x14ac:dyDescent="0.3">
      <c r="A2765" s="34">
        <v>42577</v>
      </c>
      <c r="B2765" s="26" t="s">
        <v>1766</v>
      </c>
      <c r="C2765" s="27" t="s">
        <v>12</v>
      </c>
      <c r="D2765" s="26" t="s">
        <v>20</v>
      </c>
      <c r="E2765" s="41"/>
      <c r="F2765" s="41">
        <v>6500</v>
      </c>
      <c r="G2765" s="19">
        <f t="shared" ref="G2765:G2828" si="43">+G2764+E2765-F2765</f>
        <v>6071947</v>
      </c>
      <c r="H2765" s="26" t="s">
        <v>933</v>
      </c>
      <c r="I2765" s="36" t="s">
        <v>531</v>
      </c>
      <c r="J2765" s="36" t="s">
        <v>1823</v>
      </c>
      <c r="K2765" s="26" t="s">
        <v>377</v>
      </c>
      <c r="L2765" s="31" t="s">
        <v>1824</v>
      </c>
      <c r="M2765" s="26">
        <v>2755</v>
      </c>
    </row>
    <row r="2766" spans="1:13" s="31" customFormat="1" x14ac:dyDescent="0.3">
      <c r="A2766" s="34">
        <v>42577</v>
      </c>
      <c r="B2766" s="26" t="s">
        <v>329</v>
      </c>
      <c r="C2766" s="31" t="s">
        <v>35</v>
      </c>
      <c r="D2766" s="26" t="s">
        <v>20</v>
      </c>
      <c r="E2766" s="41"/>
      <c r="F2766" s="41">
        <v>1500</v>
      </c>
      <c r="G2766" s="19">
        <f t="shared" si="43"/>
        <v>6070447</v>
      </c>
      <c r="H2766" s="26" t="s">
        <v>933</v>
      </c>
      <c r="I2766" s="36" t="s">
        <v>531</v>
      </c>
      <c r="J2766" s="36" t="s">
        <v>2187</v>
      </c>
      <c r="K2766" s="26" t="s">
        <v>377</v>
      </c>
      <c r="L2766" s="31" t="s">
        <v>1824</v>
      </c>
      <c r="M2766" s="26">
        <v>2756</v>
      </c>
    </row>
    <row r="2767" spans="1:13" s="31" customFormat="1" x14ac:dyDescent="0.3">
      <c r="A2767" s="34">
        <v>42577</v>
      </c>
      <c r="B2767" s="26" t="s">
        <v>967</v>
      </c>
      <c r="C2767" s="73" t="s">
        <v>12</v>
      </c>
      <c r="D2767" s="26" t="s">
        <v>20</v>
      </c>
      <c r="E2767" s="41"/>
      <c r="F2767" s="41">
        <v>1000</v>
      </c>
      <c r="G2767" s="19">
        <f t="shared" si="43"/>
        <v>6069447</v>
      </c>
      <c r="H2767" s="26" t="s">
        <v>933</v>
      </c>
      <c r="I2767" s="36" t="s">
        <v>531</v>
      </c>
      <c r="J2767" s="36" t="s">
        <v>1823</v>
      </c>
      <c r="K2767" s="26" t="s">
        <v>377</v>
      </c>
      <c r="M2767" s="26">
        <v>2757</v>
      </c>
    </row>
    <row r="2768" spans="1:13" s="31" customFormat="1" x14ac:dyDescent="0.3">
      <c r="A2768" s="34">
        <v>42577</v>
      </c>
      <c r="B2768" s="26" t="s">
        <v>1767</v>
      </c>
      <c r="C2768" s="26" t="s">
        <v>12</v>
      </c>
      <c r="D2768" s="26" t="s">
        <v>18</v>
      </c>
      <c r="E2768" s="41"/>
      <c r="F2768" s="41">
        <v>2000</v>
      </c>
      <c r="G2768" s="19">
        <f t="shared" si="43"/>
        <v>6067447</v>
      </c>
      <c r="H2768" s="26" t="s">
        <v>903</v>
      </c>
      <c r="I2768" s="26" t="s">
        <v>531</v>
      </c>
      <c r="J2768" s="36" t="s">
        <v>1823</v>
      </c>
      <c r="K2768" s="26" t="s">
        <v>377</v>
      </c>
      <c r="M2768" s="26">
        <v>2758</v>
      </c>
    </row>
    <row r="2769" spans="1:13" s="31" customFormat="1" ht="13.9" x14ac:dyDescent="0.25">
      <c r="A2769" s="133">
        <v>42577</v>
      </c>
      <c r="B2769" s="26" t="s">
        <v>1848</v>
      </c>
      <c r="C2769" s="31" t="s">
        <v>24</v>
      </c>
      <c r="D2769" s="31" t="s">
        <v>10</v>
      </c>
      <c r="E2769" s="41"/>
      <c r="F2769" s="41">
        <v>1500</v>
      </c>
      <c r="G2769" s="19">
        <f t="shared" si="43"/>
        <v>6065947</v>
      </c>
      <c r="H2769" s="17" t="s">
        <v>3054</v>
      </c>
      <c r="I2769" s="26" t="s">
        <v>787</v>
      </c>
      <c r="J2769" s="36" t="s">
        <v>1823</v>
      </c>
      <c r="K2769" s="26" t="s">
        <v>377</v>
      </c>
      <c r="L2769" s="31" t="s">
        <v>1824</v>
      </c>
      <c r="M2769" s="31">
        <v>2759</v>
      </c>
    </row>
    <row r="2770" spans="1:13" s="31" customFormat="1" x14ac:dyDescent="0.3">
      <c r="A2770" s="34">
        <v>42578</v>
      </c>
      <c r="B2770" s="26" t="s">
        <v>1849</v>
      </c>
      <c r="C2770" s="26" t="s">
        <v>35</v>
      </c>
      <c r="D2770" s="26" t="s">
        <v>18</v>
      </c>
      <c r="E2770" s="43"/>
      <c r="F2770" s="41">
        <v>305000</v>
      </c>
      <c r="G2770" s="19">
        <f t="shared" si="43"/>
        <v>5760947</v>
      </c>
      <c r="H2770" s="26" t="s">
        <v>11</v>
      </c>
      <c r="I2770" s="26">
        <v>86</v>
      </c>
      <c r="J2770" s="36" t="s">
        <v>2187</v>
      </c>
      <c r="K2770" s="26" t="s">
        <v>377</v>
      </c>
      <c r="L2770" s="31" t="s">
        <v>1824</v>
      </c>
      <c r="M2770" s="31">
        <v>2760</v>
      </c>
    </row>
    <row r="2771" spans="1:13" s="31" customFormat="1" x14ac:dyDescent="0.3">
      <c r="A2771" s="34">
        <v>42578</v>
      </c>
      <c r="B2771" s="26" t="s">
        <v>1850</v>
      </c>
      <c r="C2771" s="26" t="s">
        <v>35</v>
      </c>
      <c r="D2771" s="26" t="s">
        <v>18</v>
      </c>
      <c r="E2771" s="43"/>
      <c r="F2771" s="41">
        <v>190000</v>
      </c>
      <c r="G2771" s="19">
        <f t="shared" si="43"/>
        <v>5570947</v>
      </c>
      <c r="H2771" s="26" t="s">
        <v>11</v>
      </c>
      <c r="I2771" s="26">
        <v>87</v>
      </c>
      <c r="J2771" s="36" t="s">
        <v>2187</v>
      </c>
      <c r="K2771" s="26" t="s">
        <v>377</v>
      </c>
      <c r="L2771" s="31" t="s">
        <v>1824</v>
      </c>
      <c r="M2771" s="26">
        <v>2761</v>
      </c>
    </row>
    <row r="2772" spans="1:13" s="31" customFormat="1" ht="13.9" x14ac:dyDescent="0.25">
      <c r="A2772" s="34">
        <v>42578</v>
      </c>
      <c r="B2772" s="26" t="s">
        <v>1851</v>
      </c>
      <c r="C2772" s="26" t="s">
        <v>35</v>
      </c>
      <c r="D2772" s="26" t="s">
        <v>13</v>
      </c>
      <c r="E2772" s="43"/>
      <c r="F2772" s="41">
        <v>450000</v>
      </c>
      <c r="G2772" s="19">
        <f t="shared" si="43"/>
        <v>5120947</v>
      </c>
      <c r="H2772" s="26" t="s">
        <v>11</v>
      </c>
      <c r="I2772" s="26">
        <v>88</v>
      </c>
      <c r="J2772" s="36" t="s">
        <v>2187</v>
      </c>
      <c r="K2772" s="26" t="s">
        <v>377</v>
      </c>
      <c r="L2772" s="31" t="s">
        <v>1824</v>
      </c>
      <c r="M2772" s="26">
        <v>2762</v>
      </c>
    </row>
    <row r="2773" spans="1:13" s="31" customFormat="1" ht="13.9" x14ac:dyDescent="0.25">
      <c r="A2773" s="34">
        <v>42578</v>
      </c>
      <c r="B2773" s="26" t="s">
        <v>1852</v>
      </c>
      <c r="C2773" s="26" t="s">
        <v>35</v>
      </c>
      <c r="D2773" s="26" t="s">
        <v>20</v>
      </c>
      <c r="E2773" s="43"/>
      <c r="F2773" s="41">
        <v>180000</v>
      </c>
      <c r="G2773" s="19">
        <f t="shared" si="43"/>
        <v>4940947</v>
      </c>
      <c r="H2773" s="26" t="s">
        <v>11</v>
      </c>
      <c r="I2773" s="26">
        <v>89</v>
      </c>
      <c r="J2773" s="36" t="s">
        <v>2187</v>
      </c>
      <c r="K2773" s="26" t="s">
        <v>377</v>
      </c>
      <c r="L2773" s="31" t="s">
        <v>1824</v>
      </c>
      <c r="M2773" s="26">
        <v>2763</v>
      </c>
    </row>
    <row r="2774" spans="1:13" s="31" customFormat="1" ht="13.9" x14ac:dyDescent="0.25">
      <c r="A2774" s="34">
        <v>42578</v>
      </c>
      <c r="B2774" s="26" t="s">
        <v>1853</v>
      </c>
      <c r="C2774" s="26" t="s">
        <v>35</v>
      </c>
      <c r="D2774" s="26" t="s">
        <v>18</v>
      </c>
      <c r="E2774" s="43"/>
      <c r="F2774" s="41">
        <v>166755</v>
      </c>
      <c r="G2774" s="19">
        <f t="shared" si="43"/>
        <v>4774192</v>
      </c>
      <c r="H2774" s="26" t="s">
        <v>11</v>
      </c>
      <c r="I2774" s="26">
        <v>90</v>
      </c>
      <c r="J2774" s="36" t="s">
        <v>2187</v>
      </c>
      <c r="K2774" s="26" t="s">
        <v>377</v>
      </c>
      <c r="L2774" s="31" t="s">
        <v>1824</v>
      </c>
      <c r="M2774" s="26">
        <v>2764</v>
      </c>
    </row>
    <row r="2775" spans="1:13" s="31" customFormat="1" ht="13.9" x14ac:dyDescent="0.25">
      <c r="A2775" s="34">
        <v>42578</v>
      </c>
      <c r="B2775" s="37" t="s">
        <v>1768</v>
      </c>
      <c r="C2775" s="37" t="s">
        <v>12</v>
      </c>
      <c r="D2775" s="26" t="s">
        <v>13</v>
      </c>
      <c r="E2775" s="38"/>
      <c r="F2775" s="38">
        <v>2000</v>
      </c>
      <c r="G2775" s="19">
        <f t="shared" si="43"/>
        <v>4772192</v>
      </c>
      <c r="H2775" s="39" t="s">
        <v>267</v>
      </c>
      <c r="I2775" s="37" t="s">
        <v>1583</v>
      </c>
      <c r="J2775" s="36" t="s">
        <v>1823</v>
      </c>
      <c r="K2775" s="26" t="s">
        <v>377</v>
      </c>
      <c r="M2775" s="26">
        <v>2765</v>
      </c>
    </row>
    <row r="2776" spans="1:13" s="30" customFormat="1" ht="13.9" x14ac:dyDescent="0.25">
      <c r="A2776" s="34">
        <v>42578</v>
      </c>
      <c r="B2776" s="37" t="s">
        <v>1769</v>
      </c>
      <c r="C2776" s="27" t="s">
        <v>17</v>
      </c>
      <c r="D2776" s="26" t="s">
        <v>18</v>
      </c>
      <c r="E2776" s="38"/>
      <c r="F2776" s="38">
        <v>120000</v>
      </c>
      <c r="G2776" s="19">
        <f t="shared" si="43"/>
        <v>4652192</v>
      </c>
      <c r="H2776" s="39" t="s">
        <v>267</v>
      </c>
      <c r="I2776" s="37" t="s">
        <v>229</v>
      </c>
      <c r="J2776" s="26" t="s">
        <v>1099</v>
      </c>
      <c r="K2776" s="26" t="s">
        <v>377</v>
      </c>
      <c r="L2776" s="31" t="s">
        <v>1824</v>
      </c>
      <c r="M2776" s="26">
        <v>2766</v>
      </c>
    </row>
    <row r="2777" spans="1:13" s="31" customFormat="1" x14ac:dyDescent="0.3">
      <c r="A2777" s="34">
        <v>42578</v>
      </c>
      <c r="B2777" s="33" t="s">
        <v>1770</v>
      </c>
      <c r="C2777" s="33" t="s">
        <v>12</v>
      </c>
      <c r="D2777" s="26" t="s">
        <v>18</v>
      </c>
      <c r="E2777" s="41"/>
      <c r="F2777" s="41">
        <v>2000</v>
      </c>
      <c r="G2777" s="19">
        <f t="shared" si="43"/>
        <v>4650192</v>
      </c>
      <c r="H2777" s="31" t="s">
        <v>23</v>
      </c>
      <c r="I2777" s="27" t="s">
        <v>1642</v>
      </c>
      <c r="J2777" s="36" t="s">
        <v>1823</v>
      </c>
      <c r="K2777" s="26" t="s">
        <v>377</v>
      </c>
      <c r="L2777" s="30"/>
      <c r="M2777" s="31">
        <v>2767</v>
      </c>
    </row>
    <row r="2778" spans="1:13" s="31" customFormat="1" ht="13.9" x14ac:dyDescent="0.25">
      <c r="A2778" s="34">
        <v>42578</v>
      </c>
      <c r="B2778" s="26" t="s">
        <v>999</v>
      </c>
      <c r="C2778" s="26" t="s">
        <v>12</v>
      </c>
      <c r="D2778" s="26" t="s">
        <v>18</v>
      </c>
      <c r="E2778" s="41"/>
      <c r="F2778" s="41">
        <v>300</v>
      </c>
      <c r="G2778" s="19">
        <f t="shared" si="43"/>
        <v>4649892</v>
      </c>
      <c r="H2778" s="26" t="s">
        <v>1418</v>
      </c>
      <c r="I2778" s="26" t="s">
        <v>1527</v>
      </c>
      <c r="J2778" s="36" t="s">
        <v>1823</v>
      </c>
      <c r="K2778" s="26" t="s">
        <v>377</v>
      </c>
      <c r="M2778" s="31">
        <v>2768</v>
      </c>
    </row>
    <row r="2779" spans="1:13" s="31" customFormat="1" ht="13.9" x14ac:dyDescent="0.25">
      <c r="A2779" s="34">
        <v>42578</v>
      </c>
      <c r="B2779" s="26" t="s">
        <v>1000</v>
      </c>
      <c r="C2779" s="26" t="s">
        <v>12</v>
      </c>
      <c r="D2779" s="26" t="s">
        <v>18</v>
      </c>
      <c r="E2779" s="41"/>
      <c r="F2779" s="41">
        <v>300</v>
      </c>
      <c r="G2779" s="19">
        <f t="shared" si="43"/>
        <v>4649592</v>
      </c>
      <c r="H2779" s="26" t="s">
        <v>1418</v>
      </c>
      <c r="I2779" s="26" t="s">
        <v>1527</v>
      </c>
      <c r="J2779" s="36" t="s">
        <v>1823</v>
      </c>
      <c r="K2779" s="26" t="s">
        <v>377</v>
      </c>
      <c r="M2779" s="26">
        <v>2769</v>
      </c>
    </row>
    <row r="2780" spans="1:13" s="30" customFormat="1" x14ac:dyDescent="0.3">
      <c r="A2780" s="34">
        <v>42578</v>
      </c>
      <c r="B2780" s="26" t="s">
        <v>584</v>
      </c>
      <c r="C2780" s="26" t="s">
        <v>12</v>
      </c>
      <c r="D2780" s="26" t="s">
        <v>20</v>
      </c>
      <c r="E2780" s="41"/>
      <c r="F2780" s="41">
        <v>1000</v>
      </c>
      <c r="G2780" s="19">
        <f t="shared" si="43"/>
        <v>4648592</v>
      </c>
      <c r="H2780" s="26" t="s">
        <v>933</v>
      </c>
      <c r="I2780" s="36" t="s">
        <v>531</v>
      </c>
      <c r="J2780" s="36" t="s">
        <v>1823</v>
      </c>
      <c r="K2780" s="26" t="s">
        <v>377</v>
      </c>
      <c r="L2780" s="31"/>
      <c r="M2780" s="26">
        <v>2770</v>
      </c>
    </row>
    <row r="2781" spans="1:13" s="30" customFormat="1" x14ac:dyDescent="0.3">
      <c r="A2781" s="34">
        <v>42578</v>
      </c>
      <c r="B2781" s="35" t="s">
        <v>329</v>
      </c>
      <c r="C2781" s="31" t="s">
        <v>35</v>
      </c>
      <c r="D2781" s="26" t="s">
        <v>20</v>
      </c>
      <c r="E2781" s="41"/>
      <c r="F2781" s="41">
        <v>1500</v>
      </c>
      <c r="G2781" s="19">
        <f t="shared" si="43"/>
        <v>4647092</v>
      </c>
      <c r="H2781" s="26" t="s">
        <v>933</v>
      </c>
      <c r="I2781" s="36" t="s">
        <v>531</v>
      </c>
      <c r="J2781" s="36" t="s">
        <v>2187</v>
      </c>
      <c r="K2781" s="26" t="s">
        <v>377</v>
      </c>
      <c r="L2781" s="31" t="s">
        <v>1824</v>
      </c>
      <c r="M2781" s="26">
        <v>2771</v>
      </c>
    </row>
    <row r="2782" spans="1:13" s="30" customFormat="1" x14ac:dyDescent="0.3">
      <c r="A2782" s="34">
        <v>42578</v>
      </c>
      <c r="B2782" s="35" t="s">
        <v>967</v>
      </c>
      <c r="C2782" s="73" t="s">
        <v>12</v>
      </c>
      <c r="D2782" s="26" t="s">
        <v>20</v>
      </c>
      <c r="E2782" s="41"/>
      <c r="F2782" s="41">
        <v>1000</v>
      </c>
      <c r="G2782" s="19">
        <f t="shared" si="43"/>
        <v>4646092</v>
      </c>
      <c r="H2782" s="26" t="s">
        <v>933</v>
      </c>
      <c r="I2782" s="36" t="s">
        <v>531</v>
      </c>
      <c r="J2782" s="36" t="s">
        <v>1823</v>
      </c>
      <c r="K2782" s="26" t="s">
        <v>377</v>
      </c>
      <c r="M2782" s="26">
        <v>2772</v>
      </c>
    </row>
    <row r="2783" spans="1:13" s="31" customFormat="1" x14ac:dyDescent="0.3">
      <c r="A2783" s="34">
        <v>42578</v>
      </c>
      <c r="B2783" s="26" t="s">
        <v>1771</v>
      </c>
      <c r="C2783" s="26" t="s">
        <v>12</v>
      </c>
      <c r="D2783" s="26" t="s">
        <v>18</v>
      </c>
      <c r="E2783" s="41"/>
      <c r="F2783" s="41">
        <v>1000</v>
      </c>
      <c r="G2783" s="19">
        <f t="shared" si="43"/>
        <v>4645092</v>
      </c>
      <c r="H2783" s="26" t="s">
        <v>1772</v>
      </c>
      <c r="I2783" s="26" t="s">
        <v>531</v>
      </c>
      <c r="J2783" s="36" t="s">
        <v>1823</v>
      </c>
      <c r="K2783" s="26" t="s">
        <v>377</v>
      </c>
      <c r="L2783" s="30"/>
      <c r="M2783" s="26">
        <v>2773</v>
      </c>
    </row>
    <row r="2784" spans="1:13" s="31" customFormat="1" x14ac:dyDescent="0.3">
      <c r="A2784" s="34">
        <v>42578</v>
      </c>
      <c r="B2784" s="26" t="s">
        <v>1773</v>
      </c>
      <c r="C2784" s="26" t="s">
        <v>12</v>
      </c>
      <c r="D2784" s="26" t="s">
        <v>18</v>
      </c>
      <c r="E2784" s="41"/>
      <c r="F2784" s="41">
        <v>1000</v>
      </c>
      <c r="G2784" s="19">
        <f t="shared" si="43"/>
        <v>4644092</v>
      </c>
      <c r="H2784" s="26" t="s">
        <v>1772</v>
      </c>
      <c r="I2784" s="26" t="s">
        <v>531</v>
      </c>
      <c r="J2784" s="36" t="s">
        <v>1823</v>
      </c>
      <c r="K2784" s="26" t="s">
        <v>377</v>
      </c>
      <c r="M2784" s="26">
        <v>2774</v>
      </c>
    </row>
    <row r="2785" spans="1:13" s="31" customFormat="1" x14ac:dyDescent="0.3">
      <c r="A2785" s="34">
        <v>42578</v>
      </c>
      <c r="B2785" s="26" t="s">
        <v>40</v>
      </c>
      <c r="C2785" s="31" t="s">
        <v>35</v>
      </c>
      <c r="D2785" s="26" t="s">
        <v>18</v>
      </c>
      <c r="E2785" s="41"/>
      <c r="F2785" s="41">
        <v>1000</v>
      </c>
      <c r="G2785" s="19">
        <f t="shared" si="43"/>
        <v>4643092</v>
      </c>
      <c r="H2785" s="26" t="s">
        <v>1772</v>
      </c>
      <c r="I2785" s="26" t="s">
        <v>531</v>
      </c>
      <c r="J2785" s="36" t="s">
        <v>2187</v>
      </c>
      <c r="K2785" s="26" t="s">
        <v>377</v>
      </c>
      <c r="L2785" s="31" t="s">
        <v>1824</v>
      </c>
      <c r="M2785" s="31">
        <v>2775</v>
      </c>
    </row>
    <row r="2786" spans="1:13" s="31" customFormat="1" x14ac:dyDescent="0.3">
      <c r="A2786" s="34">
        <v>42578</v>
      </c>
      <c r="B2786" s="26" t="s">
        <v>1000</v>
      </c>
      <c r="C2786" s="26" t="s">
        <v>12</v>
      </c>
      <c r="D2786" s="26" t="s">
        <v>18</v>
      </c>
      <c r="E2786" s="41"/>
      <c r="F2786" s="41">
        <v>150</v>
      </c>
      <c r="G2786" s="19">
        <f t="shared" si="43"/>
        <v>4642942</v>
      </c>
      <c r="H2786" s="26" t="s">
        <v>1772</v>
      </c>
      <c r="I2786" s="26" t="s">
        <v>531</v>
      </c>
      <c r="J2786" s="36" t="s">
        <v>1823</v>
      </c>
      <c r="K2786" s="26" t="s">
        <v>377</v>
      </c>
      <c r="M2786" s="31">
        <v>2776</v>
      </c>
    </row>
    <row r="2787" spans="1:13" s="31" customFormat="1" x14ac:dyDescent="0.3">
      <c r="A2787" s="34">
        <v>42578</v>
      </c>
      <c r="B2787" s="26" t="s">
        <v>1855</v>
      </c>
      <c r="C2787" s="26" t="s">
        <v>12</v>
      </c>
      <c r="D2787" s="28" t="s">
        <v>821</v>
      </c>
      <c r="E2787" s="41"/>
      <c r="F2787" s="41">
        <v>1000</v>
      </c>
      <c r="G2787" s="19">
        <f t="shared" si="43"/>
        <v>4641942</v>
      </c>
      <c r="H2787" s="26" t="s">
        <v>1697</v>
      </c>
      <c r="I2787" s="26" t="s">
        <v>531</v>
      </c>
      <c r="J2787" s="36" t="s">
        <v>1823</v>
      </c>
      <c r="K2787" s="26" t="s">
        <v>1835</v>
      </c>
      <c r="M2787" s="26">
        <v>2777</v>
      </c>
    </row>
    <row r="2788" spans="1:13" s="31" customFormat="1" x14ac:dyDescent="0.3">
      <c r="A2788" s="34">
        <v>42578</v>
      </c>
      <c r="B2788" s="26" t="s">
        <v>1856</v>
      </c>
      <c r="C2788" s="26" t="s">
        <v>12</v>
      </c>
      <c r="D2788" s="28" t="s">
        <v>821</v>
      </c>
      <c r="E2788" s="41"/>
      <c r="F2788" s="41">
        <v>1000</v>
      </c>
      <c r="G2788" s="19">
        <f t="shared" si="43"/>
        <v>4640942</v>
      </c>
      <c r="H2788" s="26" t="s">
        <v>1697</v>
      </c>
      <c r="I2788" s="26" t="s">
        <v>531</v>
      </c>
      <c r="J2788" s="36" t="s">
        <v>1823</v>
      </c>
      <c r="K2788" s="26" t="s">
        <v>1835</v>
      </c>
      <c r="M2788" s="26">
        <v>2778</v>
      </c>
    </row>
    <row r="2789" spans="1:13" s="31" customFormat="1" x14ac:dyDescent="0.3">
      <c r="A2789" s="34">
        <v>42578</v>
      </c>
      <c r="B2789" s="26" t="s">
        <v>1857</v>
      </c>
      <c r="C2789" s="31" t="s">
        <v>24</v>
      </c>
      <c r="D2789" s="31" t="s">
        <v>10</v>
      </c>
      <c r="E2789" s="26"/>
      <c r="F2789" s="41">
        <v>12000</v>
      </c>
      <c r="G2789" s="19">
        <f t="shared" si="43"/>
        <v>4628942</v>
      </c>
      <c r="H2789" s="26" t="s">
        <v>1697</v>
      </c>
      <c r="I2789" s="26" t="s">
        <v>229</v>
      </c>
      <c r="J2789" s="36" t="s">
        <v>1823</v>
      </c>
      <c r="K2789" s="26" t="s">
        <v>1835</v>
      </c>
      <c r="L2789" s="31" t="s">
        <v>1824</v>
      </c>
      <c r="M2789" s="26">
        <v>2779</v>
      </c>
    </row>
    <row r="2790" spans="1:13" s="31" customFormat="1" x14ac:dyDescent="0.3">
      <c r="A2790" s="133">
        <v>42578</v>
      </c>
      <c r="B2790" s="26" t="s">
        <v>1858</v>
      </c>
      <c r="C2790" s="26" t="s">
        <v>12</v>
      </c>
      <c r="D2790" s="26" t="s">
        <v>20</v>
      </c>
      <c r="E2790" s="41"/>
      <c r="F2790" s="41">
        <v>1000</v>
      </c>
      <c r="G2790" s="19">
        <f t="shared" si="43"/>
        <v>4627942</v>
      </c>
      <c r="H2790" s="17" t="s">
        <v>3054</v>
      </c>
      <c r="I2790" s="26" t="s">
        <v>531</v>
      </c>
      <c r="J2790" s="36" t="s">
        <v>1823</v>
      </c>
      <c r="K2790" s="26" t="s">
        <v>377</v>
      </c>
      <c r="M2790" s="26">
        <v>2780</v>
      </c>
    </row>
    <row r="2791" spans="1:13" s="31" customFormat="1" ht="13.9" x14ac:dyDescent="0.25">
      <c r="A2791" s="133">
        <v>42578</v>
      </c>
      <c r="B2791" s="26" t="s">
        <v>2588</v>
      </c>
      <c r="C2791" s="31" t="s">
        <v>24</v>
      </c>
      <c r="D2791" s="31" t="s">
        <v>10</v>
      </c>
      <c r="E2791" s="41"/>
      <c r="F2791" s="41">
        <v>300</v>
      </c>
      <c r="G2791" s="19">
        <f t="shared" si="43"/>
        <v>4627642</v>
      </c>
      <c r="H2791" s="17" t="s">
        <v>3054</v>
      </c>
      <c r="I2791" s="26" t="s">
        <v>229</v>
      </c>
      <c r="J2791" s="36" t="s">
        <v>1823</v>
      </c>
      <c r="K2791" s="26" t="s">
        <v>377</v>
      </c>
      <c r="L2791" s="31" t="s">
        <v>1824</v>
      </c>
      <c r="M2791" s="26">
        <v>2781</v>
      </c>
    </row>
    <row r="2792" spans="1:13" s="31" customFormat="1" x14ac:dyDescent="0.3">
      <c r="A2792" s="133">
        <v>42578</v>
      </c>
      <c r="B2792" s="26" t="s">
        <v>1147</v>
      </c>
      <c r="C2792" s="26" t="s">
        <v>12</v>
      </c>
      <c r="D2792" s="26" t="s">
        <v>20</v>
      </c>
      <c r="E2792" s="41"/>
      <c r="F2792" s="41">
        <v>1000</v>
      </c>
      <c r="G2792" s="19">
        <f t="shared" si="43"/>
        <v>4626642</v>
      </c>
      <c r="H2792" s="17" t="s">
        <v>3054</v>
      </c>
      <c r="I2792" s="26" t="s">
        <v>531</v>
      </c>
      <c r="J2792" s="36" t="s">
        <v>1823</v>
      </c>
      <c r="K2792" s="26" t="s">
        <v>377</v>
      </c>
      <c r="M2792" s="26">
        <v>2782</v>
      </c>
    </row>
    <row r="2793" spans="1:13" s="31" customFormat="1" x14ac:dyDescent="0.3">
      <c r="A2793" s="133">
        <v>42578</v>
      </c>
      <c r="B2793" s="26" t="s">
        <v>1859</v>
      </c>
      <c r="C2793" s="31" t="s">
        <v>24</v>
      </c>
      <c r="D2793" s="31" t="s">
        <v>10</v>
      </c>
      <c r="E2793" s="26"/>
      <c r="F2793" s="26">
        <v>1600</v>
      </c>
      <c r="G2793" s="19">
        <f t="shared" si="43"/>
        <v>4625042</v>
      </c>
      <c r="H2793" s="17" t="s">
        <v>3054</v>
      </c>
      <c r="I2793" s="26" t="s">
        <v>531</v>
      </c>
      <c r="J2793" s="36" t="s">
        <v>1823</v>
      </c>
      <c r="K2793" s="26" t="s">
        <v>377</v>
      </c>
      <c r="L2793" s="31" t="s">
        <v>1824</v>
      </c>
      <c r="M2793" s="31">
        <v>2783</v>
      </c>
    </row>
    <row r="2794" spans="1:13" s="30" customFormat="1" ht="13.9" x14ac:dyDescent="0.25">
      <c r="A2794" s="34">
        <v>42579</v>
      </c>
      <c r="B2794" s="26" t="s">
        <v>1774</v>
      </c>
      <c r="C2794" s="26" t="s">
        <v>9</v>
      </c>
      <c r="D2794" s="28" t="s">
        <v>10</v>
      </c>
      <c r="E2794" s="43"/>
      <c r="F2794" s="41">
        <v>10701</v>
      </c>
      <c r="G2794" s="19">
        <f t="shared" si="43"/>
        <v>4614341</v>
      </c>
      <c r="H2794" s="26" t="s">
        <v>11</v>
      </c>
      <c r="I2794" s="26">
        <v>91</v>
      </c>
      <c r="J2794" s="26" t="s">
        <v>1099</v>
      </c>
      <c r="K2794" s="26" t="s">
        <v>377</v>
      </c>
      <c r="L2794" s="31" t="s">
        <v>1824</v>
      </c>
      <c r="M2794" s="31">
        <v>2784</v>
      </c>
    </row>
    <row r="2795" spans="1:13" s="31" customFormat="1" ht="13.9" x14ac:dyDescent="0.25">
      <c r="A2795" s="34">
        <v>42579</v>
      </c>
      <c r="B2795" s="37" t="s">
        <v>1775</v>
      </c>
      <c r="C2795" s="37" t="s">
        <v>12</v>
      </c>
      <c r="D2795" s="26" t="s">
        <v>13</v>
      </c>
      <c r="E2795" s="38"/>
      <c r="F2795" s="38">
        <v>2000</v>
      </c>
      <c r="G2795" s="19">
        <f t="shared" si="43"/>
        <v>4612341</v>
      </c>
      <c r="H2795" s="39" t="s">
        <v>267</v>
      </c>
      <c r="I2795" s="37" t="s">
        <v>1583</v>
      </c>
      <c r="J2795" s="36" t="s">
        <v>1823</v>
      </c>
      <c r="K2795" s="26" t="s">
        <v>377</v>
      </c>
      <c r="M2795" s="26">
        <v>2785</v>
      </c>
    </row>
    <row r="2796" spans="1:13" s="31" customFormat="1" x14ac:dyDescent="0.3">
      <c r="A2796" s="34">
        <v>42579</v>
      </c>
      <c r="B2796" s="37" t="s">
        <v>1776</v>
      </c>
      <c r="C2796" s="37" t="s">
        <v>12</v>
      </c>
      <c r="D2796" s="26" t="s">
        <v>13</v>
      </c>
      <c r="E2796" s="38"/>
      <c r="F2796" s="38">
        <v>1000</v>
      </c>
      <c r="G2796" s="19">
        <f t="shared" si="43"/>
        <v>4611341</v>
      </c>
      <c r="H2796" s="39" t="s">
        <v>267</v>
      </c>
      <c r="I2796" s="37" t="s">
        <v>1583</v>
      </c>
      <c r="J2796" s="36" t="s">
        <v>1823</v>
      </c>
      <c r="K2796" s="26" t="s">
        <v>377</v>
      </c>
      <c r="M2796" s="26">
        <v>2786</v>
      </c>
    </row>
    <row r="2797" spans="1:13" s="31" customFormat="1" x14ac:dyDescent="0.3">
      <c r="A2797" s="34">
        <v>42579</v>
      </c>
      <c r="B2797" s="35" t="s">
        <v>1777</v>
      </c>
      <c r="C2797" s="32" t="s">
        <v>12</v>
      </c>
      <c r="D2797" s="26" t="s">
        <v>18</v>
      </c>
      <c r="E2797" s="41"/>
      <c r="F2797" s="41">
        <v>2000</v>
      </c>
      <c r="G2797" s="19">
        <f t="shared" si="43"/>
        <v>4609341</v>
      </c>
      <c r="H2797" s="31" t="s">
        <v>23</v>
      </c>
      <c r="I2797" s="27" t="s">
        <v>1642</v>
      </c>
      <c r="J2797" s="36" t="s">
        <v>1823</v>
      </c>
      <c r="K2797" s="26" t="s">
        <v>377</v>
      </c>
      <c r="M2797" s="26">
        <v>2787</v>
      </c>
    </row>
    <row r="2798" spans="1:13" s="31" customFormat="1" ht="13.9" x14ac:dyDescent="0.25">
      <c r="A2798" s="34">
        <v>42579</v>
      </c>
      <c r="B2798" s="26" t="s">
        <v>999</v>
      </c>
      <c r="C2798" s="26" t="s">
        <v>12</v>
      </c>
      <c r="D2798" s="26" t="s">
        <v>18</v>
      </c>
      <c r="E2798" s="41"/>
      <c r="F2798" s="41">
        <v>300</v>
      </c>
      <c r="G2798" s="19">
        <f t="shared" si="43"/>
        <v>4609041</v>
      </c>
      <c r="H2798" s="26" t="s">
        <v>1418</v>
      </c>
      <c r="I2798" s="26" t="s">
        <v>1527</v>
      </c>
      <c r="J2798" s="36" t="s">
        <v>1823</v>
      </c>
      <c r="K2798" s="26" t="s">
        <v>377</v>
      </c>
      <c r="M2798" s="26">
        <v>2788</v>
      </c>
    </row>
    <row r="2799" spans="1:13" s="31" customFormat="1" ht="13.9" x14ac:dyDescent="0.25">
      <c r="A2799" s="34">
        <v>42579</v>
      </c>
      <c r="B2799" s="26" t="s">
        <v>329</v>
      </c>
      <c r="C2799" s="31" t="s">
        <v>35</v>
      </c>
      <c r="D2799" s="26" t="s">
        <v>18</v>
      </c>
      <c r="E2799" s="41"/>
      <c r="F2799" s="41">
        <v>1000</v>
      </c>
      <c r="G2799" s="19">
        <f t="shared" si="43"/>
        <v>4608041</v>
      </c>
      <c r="H2799" s="26" t="s">
        <v>1418</v>
      </c>
      <c r="I2799" s="26" t="s">
        <v>1542</v>
      </c>
      <c r="J2799" s="36" t="s">
        <v>2187</v>
      </c>
      <c r="K2799" s="26" t="s">
        <v>377</v>
      </c>
      <c r="L2799" s="31" t="s">
        <v>1824</v>
      </c>
      <c r="M2799" s="26">
        <v>2789</v>
      </c>
    </row>
    <row r="2800" spans="1:13" s="31" customFormat="1" ht="13.9" x14ac:dyDescent="0.25">
      <c r="A2800" s="34">
        <v>42579</v>
      </c>
      <c r="B2800" s="26" t="s">
        <v>1000</v>
      </c>
      <c r="C2800" s="26" t="s">
        <v>12</v>
      </c>
      <c r="D2800" s="26" t="s">
        <v>18</v>
      </c>
      <c r="E2800" s="41"/>
      <c r="F2800" s="41">
        <v>300</v>
      </c>
      <c r="G2800" s="19">
        <f t="shared" si="43"/>
        <v>4607741</v>
      </c>
      <c r="H2800" s="26" t="s">
        <v>1418</v>
      </c>
      <c r="I2800" s="26" t="s">
        <v>1527</v>
      </c>
      <c r="J2800" s="36" t="s">
        <v>1823</v>
      </c>
      <c r="K2800" s="26" t="s">
        <v>377</v>
      </c>
      <c r="M2800" s="26">
        <v>2790</v>
      </c>
    </row>
    <row r="2801" spans="1:13" s="31" customFormat="1" x14ac:dyDescent="0.3">
      <c r="A2801" s="34">
        <v>42579</v>
      </c>
      <c r="B2801" s="26" t="s">
        <v>584</v>
      </c>
      <c r="C2801" s="26" t="s">
        <v>12</v>
      </c>
      <c r="D2801" s="26" t="s">
        <v>20</v>
      </c>
      <c r="E2801" s="41"/>
      <c r="F2801" s="41">
        <v>1000</v>
      </c>
      <c r="G2801" s="19">
        <f t="shared" si="43"/>
        <v>4606741</v>
      </c>
      <c r="H2801" s="26" t="s">
        <v>933</v>
      </c>
      <c r="I2801" s="36" t="s">
        <v>531</v>
      </c>
      <c r="J2801" s="36" t="s">
        <v>1823</v>
      </c>
      <c r="K2801" s="26" t="s">
        <v>377</v>
      </c>
      <c r="M2801" s="31">
        <v>2791</v>
      </c>
    </row>
    <row r="2802" spans="1:13" s="31" customFormat="1" x14ac:dyDescent="0.3">
      <c r="A2802" s="34">
        <v>42579</v>
      </c>
      <c r="B2802" s="35" t="s">
        <v>329</v>
      </c>
      <c r="C2802" s="31" t="s">
        <v>35</v>
      </c>
      <c r="D2802" s="26" t="s">
        <v>20</v>
      </c>
      <c r="E2802" s="41"/>
      <c r="F2802" s="41">
        <v>1500</v>
      </c>
      <c r="G2802" s="19">
        <f t="shared" si="43"/>
        <v>4605241</v>
      </c>
      <c r="H2802" s="26" t="s">
        <v>933</v>
      </c>
      <c r="I2802" s="36" t="s">
        <v>531</v>
      </c>
      <c r="J2802" s="36" t="s">
        <v>2187</v>
      </c>
      <c r="K2802" s="26" t="s">
        <v>377</v>
      </c>
      <c r="L2802" s="31" t="s">
        <v>1824</v>
      </c>
      <c r="M2802" s="31">
        <v>2792</v>
      </c>
    </row>
    <row r="2803" spans="1:13" s="31" customFormat="1" x14ac:dyDescent="0.3">
      <c r="A2803" s="34">
        <v>42579</v>
      </c>
      <c r="B2803" s="35" t="s">
        <v>967</v>
      </c>
      <c r="C2803" s="73" t="s">
        <v>12</v>
      </c>
      <c r="D2803" s="26" t="s">
        <v>20</v>
      </c>
      <c r="E2803" s="41"/>
      <c r="F2803" s="41">
        <v>1000</v>
      </c>
      <c r="G2803" s="19">
        <f t="shared" si="43"/>
        <v>4604241</v>
      </c>
      <c r="H2803" s="26" t="s">
        <v>933</v>
      </c>
      <c r="I2803" s="36" t="s">
        <v>531</v>
      </c>
      <c r="J2803" s="36" t="s">
        <v>1823</v>
      </c>
      <c r="K2803" s="26" t="s">
        <v>377</v>
      </c>
      <c r="M2803" s="26">
        <v>2793</v>
      </c>
    </row>
    <row r="2804" spans="1:13" s="31" customFormat="1" x14ac:dyDescent="0.3">
      <c r="A2804" s="34">
        <v>42579</v>
      </c>
      <c r="B2804" s="26" t="s">
        <v>999</v>
      </c>
      <c r="C2804" s="26" t="s">
        <v>12</v>
      </c>
      <c r="D2804" s="26" t="s">
        <v>18</v>
      </c>
      <c r="E2804" s="41"/>
      <c r="F2804" s="41">
        <v>150</v>
      </c>
      <c r="G2804" s="19">
        <f t="shared" si="43"/>
        <v>4604091</v>
      </c>
      <c r="H2804" s="26" t="s">
        <v>1772</v>
      </c>
      <c r="I2804" s="26" t="s">
        <v>531</v>
      </c>
      <c r="J2804" s="36" t="s">
        <v>1823</v>
      </c>
      <c r="K2804" s="26" t="s">
        <v>377</v>
      </c>
      <c r="M2804" s="26">
        <v>2794</v>
      </c>
    </row>
    <row r="2805" spans="1:13" s="31" customFormat="1" x14ac:dyDescent="0.3">
      <c r="A2805" s="34">
        <v>42579</v>
      </c>
      <c r="B2805" s="26" t="s">
        <v>40</v>
      </c>
      <c r="C2805" s="31" t="s">
        <v>35</v>
      </c>
      <c r="D2805" s="26" t="s">
        <v>18</v>
      </c>
      <c r="E2805" s="41"/>
      <c r="F2805" s="41">
        <v>1000</v>
      </c>
      <c r="G2805" s="19">
        <f t="shared" si="43"/>
        <v>4603091</v>
      </c>
      <c r="H2805" s="26" t="s">
        <v>1772</v>
      </c>
      <c r="I2805" s="26" t="s">
        <v>531</v>
      </c>
      <c r="J2805" s="36" t="s">
        <v>2187</v>
      </c>
      <c r="K2805" s="26" t="s">
        <v>377</v>
      </c>
      <c r="L2805" s="31" t="s">
        <v>1824</v>
      </c>
      <c r="M2805" s="26">
        <v>2795</v>
      </c>
    </row>
    <row r="2806" spans="1:13" s="31" customFormat="1" x14ac:dyDescent="0.3">
      <c r="A2806" s="34">
        <v>42579</v>
      </c>
      <c r="B2806" s="26" t="s">
        <v>1000</v>
      </c>
      <c r="C2806" s="26" t="s">
        <v>12</v>
      </c>
      <c r="D2806" s="26" t="s">
        <v>18</v>
      </c>
      <c r="E2806" s="41"/>
      <c r="F2806" s="41">
        <v>150</v>
      </c>
      <c r="G2806" s="19">
        <f t="shared" si="43"/>
        <v>4602941</v>
      </c>
      <c r="H2806" s="26" t="s">
        <v>1772</v>
      </c>
      <c r="I2806" s="26" t="s">
        <v>531</v>
      </c>
      <c r="J2806" s="36" t="s">
        <v>1823</v>
      </c>
      <c r="K2806" s="26" t="s">
        <v>377</v>
      </c>
      <c r="M2806" s="26">
        <v>2796</v>
      </c>
    </row>
    <row r="2807" spans="1:13" s="31" customFormat="1" ht="13.9" x14ac:dyDescent="0.25">
      <c r="A2807" s="34">
        <v>42580</v>
      </c>
      <c r="B2807" s="26" t="s">
        <v>1778</v>
      </c>
      <c r="C2807" s="26" t="s">
        <v>9</v>
      </c>
      <c r="D2807" s="28" t="s">
        <v>10</v>
      </c>
      <c r="E2807" s="43"/>
      <c r="F2807" s="41">
        <v>8564</v>
      </c>
      <c r="G2807" s="19">
        <f t="shared" si="43"/>
        <v>4594377</v>
      </c>
      <c r="H2807" s="26" t="s">
        <v>11</v>
      </c>
      <c r="I2807" s="26">
        <v>92</v>
      </c>
      <c r="J2807" s="26" t="s">
        <v>1099</v>
      </c>
      <c r="K2807" s="26" t="s">
        <v>377</v>
      </c>
      <c r="L2807" s="31" t="s">
        <v>1824</v>
      </c>
      <c r="M2807" s="26">
        <v>2797</v>
      </c>
    </row>
    <row r="2808" spans="1:13" s="31" customFormat="1" x14ac:dyDescent="0.3">
      <c r="A2808" s="34">
        <v>42580</v>
      </c>
      <c r="B2808" s="33" t="s">
        <v>1779</v>
      </c>
      <c r="C2808" s="31" t="s">
        <v>24</v>
      </c>
      <c r="D2808" s="31" t="s">
        <v>10</v>
      </c>
      <c r="E2808" s="41"/>
      <c r="F2808" s="41">
        <v>3000</v>
      </c>
      <c r="G2808" s="19">
        <f t="shared" si="43"/>
        <v>4591377</v>
      </c>
      <c r="H2808" s="31" t="s">
        <v>23</v>
      </c>
      <c r="I2808" s="27" t="s">
        <v>1780</v>
      </c>
      <c r="J2808" s="36" t="s">
        <v>1823</v>
      </c>
      <c r="K2808" s="26" t="s">
        <v>377</v>
      </c>
      <c r="L2808" s="31" t="s">
        <v>1824</v>
      </c>
      <c r="M2808" s="26">
        <v>2798</v>
      </c>
    </row>
    <row r="2809" spans="1:13" s="31" customFormat="1" ht="13.9" x14ac:dyDescent="0.25">
      <c r="A2809" s="34">
        <v>42580</v>
      </c>
      <c r="B2809" s="26" t="s">
        <v>999</v>
      </c>
      <c r="C2809" s="26" t="s">
        <v>12</v>
      </c>
      <c r="D2809" s="26" t="s">
        <v>18</v>
      </c>
      <c r="E2809" s="41"/>
      <c r="F2809" s="41">
        <v>300</v>
      </c>
      <c r="G2809" s="19">
        <f t="shared" si="43"/>
        <v>4591077</v>
      </c>
      <c r="H2809" s="26" t="s">
        <v>1418</v>
      </c>
      <c r="I2809" s="26" t="s">
        <v>1527</v>
      </c>
      <c r="J2809" s="36" t="s">
        <v>1823</v>
      </c>
      <c r="K2809" s="26" t="s">
        <v>377</v>
      </c>
      <c r="M2809" s="31">
        <v>2799</v>
      </c>
    </row>
    <row r="2810" spans="1:13" s="31" customFormat="1" ht="13.9" x14ac:dyDescent="0.25">
      <c r="A2810" s="34">
        <v>42580</v>
      </c>
      <c r="B2810" s="26" t="s">
        <v>1000</v>
      </c>
      <c r="C2810" s="26" t="s">
        <v>12</v>
      </c>
      <c r="D2810" s="26" t="s">
        <v>18</v>
      </c>
      <c r="E2810" s="41"/>
      <c r="F2810" s="41">
        <v>300</v>
      </c>
      <c r="G2810" s="19">
        <f t="shared" si="43"/>
        <v>4590777</v>
      </c>
      <c r="H2810" s="26" t="s">
        <v>1418</v>
      </c>
      <c r="I2810" s="26" t="s">
        <v>1527</v>
      </c>
      <c r="J2810" s="36" t="s">
        <v>1823</v>
      </c>
      <c r="K2810" s="26" t="s">
        <v>377</v>
      </c>
      <c r="M2810" s="31">
        <v>2800</v>
      </c>
    </row>
    <row r="2811" spans="1:13" s="31" customFormat="1" x14ac:dyDescent="0.3">
      <c r="A2811" s="34">
        <v>42580</v>
      </c>
      <c r="B2811" s="26" t="s">
        <v>999</v>
      </c>
      <c r="C2811" s="26" t="s">
        <v>12</v>
      </c>
      <c r="D2811" s="26" t="s">
        <v>18</v>
      </c>
      <c r="E2811" s="41"/>
      <c r="F2811" s="41">
        <v>150</v>
      </c>
      <c r="G2811" s="19">
        <f t="shared" si="43"/>
        <v>4590627</v>
      </c>
      <c r="H2811" s="26" t="s">
        <v>1772</v>
      </c>
      <c r="I2811" s="26" t="s">
        <v>531</v>
      </c>
      <c r="J2811" s="36" t="s">
        <v>1823</v>
      </c>
      <c r="K2811" s="26" t="s">
        <v>377</v>
      </c>
      <c r="M2811" s="26">
        <v>2801</v>
      </c>
    </row>
    <row r="2812" spans="1:13" s="31" customFormat="1" x14ac:dyDescent="0.3">
      <c r="A2812" s="34">
        <v>42580</v>
      </c>
      <c r="B2812" s="26" t="s">
        <v>40</v>
      </c>
      <c r="C2812" s="31" t="s">
        <v>35</v>
      </c>
      <c r="D2812" s="26" t="s">
        <v>18</v>
      </c>
      <c r="E2812" s="41"/>
      <c r="F2812" s="41">
        <v>1000</v>
      </c>
      <c r="G2812" s="19">
        <f t="shared" si="43"/>
        <v>4589627</v>
      </c>
      <c r="H2812" s="26" t="s">
        <v>1772</v>
      </c>
      <c r="I2812" s="26" t="s">
        <v>531</v>
      </c>
      <c r="J2812" s="36" t="s">
        <v>2187</v>
      </c>
      <c r="K2812" s="26" t="s">
        <v>377</v>
      </c>
      <c r="L2812" s="31" t="s">
        <v>1824</v>
      </c>
      <c r="M2812" s="26">
        <v>2802</v>
      </c>
    </row>
    <row r="2813" spans="1:13" s="31" customFormat="1" x14ac:dyDescent="0.3">
      <c r="A2813" s="34">
        <v>42580</v>
      </c>
      <c r="B2813" s="26" t="s">
        <v>1771</v>
      </c>
      <c r="C2813" s="26" t="s">
        <v>12</v>
      </c>
      <c r="D2813" s="26" t="s">
        <v>18</v>
      </c>
      <c r="E2813" s="41"/>
      <c r="F2813" s="41">
        <v>1000</v>
      </c>
      <c r="G2813" s="19">
        <f t="shared" si="43"/>
        <v>4588627</v>
      </c>
      <c r="H2813" s="26" t="s">
        <v>1772</v>
      </c>
      <c r="I2813" s="26" t="s">
        <v>531</v>
      </c>
      <c r="J2813" s="36" t="s">
        <v>1823</v>
      </c>
      <c r="K2813" s="26" t="s">
        <v>377</v>
      </c>
      <c r="M2813" s="26">
        <v>2803</v>
      </c>
    </row>
    <row r="2814" spans="1:13" s="31" customFormat="1" x14ac:dyDescent="0.3">
      <c r="A2814" s="34">
        <v>42580</v>
      </c>
      <c r="B2814" s="26" t="s">
        <v>1773</v>
      </c>
      <c r="C2814" s="26" t="s">
        <v>12</v>
      </c>
      <c r="D2814" s="26" t="s">
        <v>18</v>
      </c>
      <c r="E2814" s="41"/>
      <c r="F2814" s="41">
        <v>1000</v>
      </c>
      <c r="G2814" s="19">
        <f t="shared" si="43"/>
        <v>4587627</v>
      </c>
      <c r="H2814" s="26" t="s">
        <v>1772</v>
      </c>
      <c r="I2814" s="26" t="s">
        <v>531</v>
      </c>
      <c r="J2814" s="36" t="s">
        <v>1823</v>
      </c>
      <c r="K2814" s="26" t="s">
        <v>377</v>
      </c>
      <c r="M2814" s="26">
        <v>2804</v>
      </c>
    </row>
    <row r="2815" spans="1:13" s="31" customFormat="1" x14ac:dyDescent="0.3">
      <c r="A2815" s="34">
        <v>42580</v>
      </c>
      <c r="B2815" s="26" t="s">
        <v>1000</v>
      </c>
      <c r="C2815" s="26" t="s">
        <v>12</v>
      </c>
      <c r="D2815" s="26" t="s">
        <v>18</v>
      </c>
      <c r="E2815" s="41"/>
      <c r="F2815" s="41">
        <v>150</v>
      </c>
      <c r="G2815" s="19">
        <f t="shared" si="43"/>
        <v>4587477</v>
      </c>
      <c r="H2815" s="26" t="s">
        <v>1772</v>
      </c>
      <c r="I2815" s="26" t="s">
        <v>531</v>
      </c>
      <c r="J2815" s="36" t="s">
        <v>1823</v>
      </c>
      <c r="K2815" s="26" t="s">
        <v>377</v>
      </c>
      <c r="M2815" s="26">
        <v>2805</v>
      </c>
    </row>
    <row r="2816" spans="1:13" s="31" customFormat="1" x14ac:dyDescent="0.3">
      <c r="A2816" s="34">
        <v>42580</v>
      </c>
      <c r="B2816" s="26" t="s">
        <v>1860</v>
      </c>
      <c r="C2816" s="26" t="s">
        <v>1861</v>
      </c>
      <c r="D2816" s="28" t="s">
        <v>821</v>
      </c>
      <c r="E2816" s="41"/>
      <c r="F2816" s="41">
        <v>1000</v>
      </c>
      <c r="G2816" s="19">
        <f t="shared" si="43"/>
        <v>4586477</v>
      </c>
      <c r="H2816" s="26" t="s">
        <v>1697</v>
      </c>
      <c r="I2816" s="26" t="s">
        <v>531</v>
      </c>
      <c r="J2816" s="36" t="s">
        <v>1823</v>
      </c>
      <c r="K2816" s="26" t="s">
        <v>1835</v>
      </c>
      <c r="M2816" s="26">
        <v>2806</v>
      </c>
    </row>
    <row r="2817" spans="1:13" s="31" customFormat="1" x14ac:dyDescent="0.3">
      <c r="A2817" s="34">
        <v>42580</v>
      </c>
      <c r="B2817" s="26" t="s">
        <v>1862</v>
      </c>
      <c r="C2817" s="26" t="s">
        <v>1861</v>
      </c>
      <c r="D2817" s="28" t="s">
        <v>821</v>
      </c>
      <c r="E2817" s="41"/>
      <c r="F2817" s="41">
        <v>1000</v>
      </c>
      <c r="G2817" s="19">
        <f t="shared" si="43"/>
        <v>4585477</v>
      </c>
      <c r="H2817" s="26" t="s">
        <v>1697</v>
      </c>
      <c r="I2817" s="26" t="s">
        <v>531</v>
      </c>
      <c r="J2817" s="36" t="s">
        <v>1823</v>
      </c>
      <c r="K2817" s="26" t="s">
        <v>1835</v>
      </c>
      <c r="M2817" s="31">
        <v>2807</v>
      </c>
    </row>
    <row r="2818" spans="1:13" s="31" customFormat="1" ht="13.9" x14ac:dyDescent="0.25">
      <c r="A2818" s="34">
        <v>42583</v>
      </c>
      <c r="B2818" s="26" t="s">
        <v>1863</v>
      </c>
      <c r="C2818" s="26" t="s">
        <v>9</v>
      </c>
      <c r="D2818" s="26" t="s">
        <v>10</v>
      </c>
      <c r="E2818" s="43"/>
      <c r="F2818" s="41">
        <v>2378</v>
      </c>
      <c r="G2818" s="19">
        <f t="shared" si="43"/>
        <v>4583099</v>
      </c>
      <c r="H2818" s="26" t="s">
        <v>11</v>
      </c>
      <c r="I2818" s="26">
        <v>93</v>
      </c>
      <c r="J2818" s="26" t="s">
        <v>1099</v>
      </c>
      <c r="K2818" s="37" t="s">
        <v>377</v>
      </c>
      <c r="L2818" s="26" t="s">
        <v>1824</v>
      </c>
      <c r="M2818" s="31">
        <v>2808</v>
      </c>
    </row>
    <row r="2819" spans="1:13" s="31" customFormat="1" x14ac:dyDescent="0.3">
      <c r="A2819" s="34">
        <v>42583</v>
      </c>
      <c r="B2819" s="26" t="s">
        <v>1864</v>
      </c>
      <c r="C2819" s="26" t="s">
        <v>9</v>
      </c>
      <c r="D2819" s="26" t="s">
        <v>10</v>
      </c>
      <c r="E2819" s="41"/>
      <c r="F2819" s="41">
        <v>3555</v>
      </c>
      <c r="G2819" s="19">
        <f t="shared" si="43"/>
        <v>4579544</v>
      </c>
      <c r="H2819" s="26" t="s">
        <v>1744</v>
      </c>
      <c r="I2819" s="26" t="s">
        <v>1865</v>
      </c>
      <c r="J2819" s="26" t="s">
        <v>1099</v>
      </c>
      <c r="K2819" s="37" t="s">
        <v>377</v>
      </c>
      <c r="L2819" s="26" t="s">
        <v>1824</v>
      </c>
      <c r="M2819" s="26">
        <v>2809</v>
      </c>
    </row>
    <row r="2820" spans="1:13" s="31" customFormat="1" ht="15" customHeight="1" x14ac:dyDescent="0.3">
      <c r="A2820" s="34">
        <v>42583</v>
      </c>
      <c r="B2820" s="26" t="s">
        <v>1866</v>
      </c>
      <c r="C2820" s="26" t="s">
        <v>12</v>
      </c>
      <c r="D2820" s="26" t="s">
        <v>18</v>
      </c>
      <c r="E2820" s="41"/>
      <c r="F2820" s="41">
        <v>1000</v>
      </c>
      <c r="G2820" s="19">
        <f t="shared" si="43"/>
        <v>4578544</v>
      </c>
      <c r="H2820" s="31" t="s">
        <v>795</v>
      </c>
      <c r="I2820" s="26" t="s">
        <v>531</v>
      </c>
      <c r="J2820" s="26" t="s">
        <v>1823</v>
      </c>
      <c r="K2820" s="37" t="s">
        <v>377</v>
      </c>
      <c r="L2820" s="26" t="s">
        <v>1824</v>
      </c>
      <c r="M2820" s="26">
        <v>2810</v>
      </c>
    </row>
    <row r="2821" spans="1:13" s="31" customFormat="1" ht="15.6" customHeight="1" x14ac:dyDescent="0.3">
      <c r="A2821" s="34">
        <v>42583</v>
      </c>
      <c r="B2821" s="26" t="s">
        <v>1867</v>
      </c>
      <c r="C2821" s="26" t="s">
        <v>12</v>
      </c>
      <c r="D2821" s="26" t="s">
        <v>18</v>
      </c>
      <c r="E2821" s="41"/>
      <c r="F2821" s="41">
        <v>1000</v>
      </c>
      <c r="G2821" s="19">
        <f t="shared" si="43"/>
        <v>4577544</v>
      </c>
      <c r="H2821" s="31" t="s">
        <v>795</v>
      </c>
      <c r="I2821" s="26" t="s">
        <v>531</v>
      </c>
      <c r="J2821" s="26" t="s">
        <v>1823</v>
      </c>
      <c r="K2821" s="37" t="s">
        <v>377</v>
      </c>
      <c r="L2821" s="26" t="s">
        <v>1824</v>
      </c>
      <c r="M2821" s="26">
        <v>2811</v>
      </c>
    </row>
    <row r="2822" spans="1:13" s="31" customFormat="1" ht="15.6" customHeight="1" x14ac:dyDescent="0.3">
      <c r="A2822" s="34">
        <v>42583</v>
      </c>
      <c r="B2822" s="26" t="s">
        <v>1868</v>
      </c>
      <c r="C2822" s="26" t="s">
        <v>12</v>
      </c>
      <c r="D2822" s="26" t="s">
        <v>18</v>
      </c>
      <c r="E2822" s="41"/>
      <c r="F2822" s="41">
        <v>500</v>
      </c>
      <c r="G2822" s="19">
        <f t="shared" si="43"/>
        <v>4577044</v>
      </c>
      <c r="H2822" s="31" t="s">
        <v>795</v>
      </c>
      <c r="I2822" s="26" t="s">
        <v>531</v>
      </c>
      <c r="J2822" s="26" t="s">
        <v>1823</v>
      </c>
      <c r="K2822" s="37" t="s">
        <v>377</v>
      </c>
      <c r="L2822" s="26" t="s">
        <v>1824</v>
      </c>
      <c r="M2822" s="26">
        <v>2812</v>
      </c>
    </row>
    <row r="2823" spans="1:13" s="31" customFormat="1" ht="15.6" customHeight="1" x14ac:dyDescent="0.3">
      <c r="A2823" s="34">
        <v>42583</v>
      </c>
      <c r="B2823" s="26" t="s">
        <v>1869</v>
      </c>
      <c r="C2823" s="26" t="s">
        <v>12</v>
      </c>
      <c r="D2823" s="26" t="s">
        <v>18</v>
      </c>
      <c r="E2823" s="41"/>
      <c r="F2823" s="41">
        <v>1000</v>
      </c>
      <c r="G2823" s="19">
        <f t="shared" si="43"/>
        <v>4576044</v>
      </c>
      <c r="H2823" s="31" t="s">
        <v>795</v>
      </c>
      <c r="I2823" s="26" t="s">
        <v>531</v>
      </c>
      <c r="J2823" s="26" t="s">
        <v>1823</v>
      </c>
      <c r="K2823" s="37" t="s">
        <v>377</v>
      </c>
      <c r="L2823" s="26" t="s">
        <v>1824</v>
      </c>
      <c r="M2823" s="26">
        <v>2813</v>
      </c>
    </row>
    <row r="2824" spans="1:13" s="31" customFormat="1" ht="13.9" customHeight="1" x14ac:dyDescent="0.25">
      <c r="A2824" s="34">
        <v>42583</v>
      </c>
      <c r="B2824" s="26" t="s">
        <v>999</v>
      </c>
      <c r="C2824" s="26" t="s">
        <v>12</v>
      </c>
      <c r="D2824" s="26" t="s">
        <v>18</v>
      </c>
      <c r="E2824" s="41"/>
      <c r="F2824" s="41">
        <v>300</v>
      </c>
      <c r="G2824" s="19">
        <f t="shared" si="43"/>
        <v>4575744</v>
      </c>
      <c r="H2824" s="26" t="s">
        <v>1418</v>
      </c>
      <c r="I2824" s="26" t="s">
        <v>1870</v>
      </c>
      <c r="J2824" s="26" t="s">
        <v>1823</v>
      </c>
      <c r="K2824" s="37" t="s">
        <v>377</v>
      </c>
      <c r="L2824" s="26"/>
      <c r="M2824" s="26">
        <v>2814</v>
      </c>
    </row>
    <row r="2825" spans="1:13" s="31" customFormat="1" ht="13.9" customHeight="1" x14ac:dyDescent="0.25">
      <c r="A2825" s="34">
        <v>42583</v>
      </c>
      <c r="B2825" s="26" t="s">
        <v>1871</v>
      </c>
      <c r="C2825" s="26" t="s">
        <v>12</v>
      </c>
      <c r="D2825" s="26" t="s">
        <v>18</v>
      </c>
      <c r="E2825" s="41"/>
      <c r="F2825" s="41">
        <v>1000</v>
      </c>
      <c r="G2825" s="19">
        <f t="shared" si="43"/>
        <v>4574744</v>
      </c>
      <c r="H2825" s="26" t="s">
        <v>1418</v>
      </c>
      <c r="I2825" s="26" t="s">
        <v>1870</v>
      </c>
      <c r="J2825" s="26" t="s">
        <v>1823</v>
      </c>
      <c r="K2825" s="37" t="s">
        <v>377</v>
      </c>
      <c r="L2825" s="26"/>
      <c r="M2825" s="31">
        <v>2815</v>
      </c>
    </row>
    <row r="2826" spans="1:13" s="31" customFormat="1" ht="13.9" customHeight="1" x14ac:dyDescent="0.25">
      <c r="A2826" s="34">
        <v>42583</v>
      </c>
      <c r="B2826" s="26" t="s">
        <v>1872</v>
      </c>
      <c r="C2826" s="26" t="s">
        <v>12</v>
      </c>
      <c r="D2826" s="26" t="s">
        <v>18</v>
      </c>
      <c r="E2826" s="41"/>
      <c r="F2826" s="41">
        <v>1000</v>
      </c>
      <c r="G2826" s="19">
        <f t="shared" si="43"/>
        <v>4573744</v>
      </c>
      <c r="H2826" s="26" t="s">
        <v>1418</v>
      </c>
      <c r="I2826" s="26" t="s">
        <v>1870</v>
      </c>
      <c r="J2826" s="26" t="s">
        <v>1823</v>
      </c>
      <c r="K2826" s="37" t="s">
        <v>377</v>
      </c>
      <c r="L2826" s="26"/>
      <c r="M2826" s="31">
        <v>2816</v>
      </c>
    </row>
    <row r="2827" spans="1:13" s="31" customFormat="1" ht="13.9" customHeight="1" x14ac:dyDescent="0.25">
      <c r="A2827" s="34">
        <v>42583</v>
      </c>
      <c r="B2827" s="26" t="s">
        <v>1000</v>
      </c>
      <c r="C2827" s="26" t="s">
        <v>12</v>
      </c>
      <c r="D2827" s="26" t="s">
        <v>18</v>
      </c>
      <c r="E2827" s="41"/>
      <c r="F2827" s="41">
        <v>300</v>
      </c>
      <c r="G2827" s="19">
        <f t="shared" si="43"/>
        <v>4573444</v>
      </c>
      <c r="H2827" s="26" t="s">
        <v>1418</v>
      </c>
      <c r="I2827" s="26" t="s">
        <v>1870</v>
      </c>
      <c r="J2827" s="26" t="s">
        <v>1823</v>
      </c>
      <c r="K2827" s="37" t="s">
        <v>377</v>
      </c>
      <c r="L2827" s="26"/>
      <c r="M2827" s="26">
        <v>2817</v>
      </c>
    </row>
    <row r="2828" spans="1:13" s="30" customFormat="1" x14ac:dyDescent="0.3">
      <c r="A2828" s="34">
        <v>42583</v>
      </c>
      <c r="B2828" s="26" t="s">
        <v>584</v>
      </c>
      <c r="C2828" s="26" t="s">
        <v>12</v>
      </c>
      <c r="D2828" s="28" t="s">
        <v>20</v>
      </c>
      <c r="E2828" s="41"/>
      <c r="F2828" s="41">
        <v>1000</v>
      </c>
      <c r="G2828" s="19">
        <f t="shared" si="43"/>
        <v>4572444</v>
      </c>
      <c r="H2828" s="26" t="s">
        <v>933</v>
      </c>
      <c r="I2828" s="27" t="s">
        <v>531</v>
      </c>
      <c r="J2828" s="27" t="s">
        <v>1823</v>
      </c>
      <c r="K2828" s="37" t="s">
        <v>377</v>
      </c>
      <c r="L2828" s="27"/>
      <c r="M2828" s="26">
        <v>2818</v>
      </c>
    </row>
    <row r="2829" spans="1:13" s="30" customFormat="1" x14ac:dyDescent="0.3">
      <c r="A2829" s="34">
        <v>42583</v>
      </c>
      <c r="B2829" s="35" t="s">
        <v>329</v>
      </c>
      <c r="C2829" s="31" t="s">
        <v>35</v>
      </c>
      <c r="D2829" s="28" t="s">
        <v>20</v>
      </c>
      <c r="E2829" s="41"/>
      <c r="F2829" s="41">
        <v>1500</v>
      </c>
      <c r="G2829" s="19">
        <f t="shared" ref="G2829:G2892" si="44">+G2828+E2829-F2829</f>
        <v>4570944</v>
      </c>
      <c r="H2829" s="26" t="s">
        <v>933</v>
      </c>
      <c r="I2829" s="27" t="s">
        <v>531</v>
      </c>
      <c r="J2829" s="27" t="s">
        <v>1823</v>
      </c>
      <c r="K2829" s="37" t="s">
        <v>377</v>
      </c>
      <c r="L2829" s="27" t="s">
        <v>1824</v>
      </c>
      <c r="M2829" s="26">
        <v>2819</v>
      </c>
    </row>
    <row r="2830" spans="1:13" s="30" customFormat="1" x14ac:dyDescent="0.3">
      <c r="A2830" s="34">
        <v>42583</v>
      </c>
      <c r="B2830" s="35" t="s">
        <v>967</v>
      </c>
      <c r="C2830" s="26" t="s">
        <v>12</v>
      </c>
      <c r="D2830" s="28" t="s">
        <v>20</v>
      </c>
      <c r="E2830" s="41"/>
      <c r="F2830" s="41">
        <v>1000</v>
      </c>
      <c r="G2830" s="19">
        <f t="shared" si="44"/>
        <v>4569944</v>
      </c>
      <c r="H2830" s="26" t="s">
        <v>933</v>
      </c>
      <c r="I2830" s="27" t="s">
        <v>531</v>
      </c>
      <c r="J2830" s="27" t="s">
        <v>1823</v>
      </c>
      <c r="K2830" s="37" t="s">
        <v>377</v>
      </c>
      <c r="L2830" s="27"/>
      <c r="M2830" s="26">
        <v>2820</v>
      </c>
    </row>
    <row r="2831" spans="1:13" s="31" customFormat="1" ht="14.45" customHeight="1" x14ac:dyDescent="0.3">
      <c r="A2831" s="34">
        <v>42583</v>
      </c>
      <c r="B2831" s="26" t="s">
        <v>1873</v>
      </c>
      <c r="C2831" s="26" t="s">
        <v>12</v>
      </c>
      <c r="D2831" s="26" t="s">
        <v>821</v>
      </c>
      <c r="E2831" s="41"/>
      <c r="F2831" s="41">
        <v>1000</v>
      </c>
      <c r="G2831" s="19">
        <f t="shared" si="44"/>
        <v>4568944</v>
      </c>
      <c r="H2831" s="26" t="s">
        <v>1697</v>
      </c>
      <c r="I2831" s="26" t="s">
        <v>531</v>
      </c>
      <c r="J2831" s="36" t="s">
        <v>1823</v>
      </c>
      <c r="K2831" s="37" t="s">
        <v>377</v>
      </c>
      <c r="L2831" s="26"/>
      <c r="M2831" s="26">
        <v>2821</v>
      </c>
    </row>
    <row r="2832" spans="1:13" s="31" customFormat="1" ht="14.45" customHeight="1" x14ac:dyDescent="0.3">
      <c r="A2832" s="34">
        <v>42583</v>
      </c>
      <c r="B2832" s="26" t="s">
        <v>1874</v>
      </c>
      <c r="C2832" s="26" t="s">
        <v>12</v>
      </c>
      <c r="D2832" s="26" t="s">
        <v>821</v>
      </c>
      <c r="E2832" s="41"/>
      <c r="F2832" s="41">
        <v>1000</v>
      </c>
      <c r="G2832" s="19">
        <f t="shared" si="44"/>
        <v>4567944</v>
      </c>
      <c r="H2832" s="26" t="s">
        <v>1697</v>
      </c>
      <c r="I2832" s="26" t="s">
        <v>531</v>
      </c>
      <c r="J2832" s="36" t="s">
        <v>1823</v>
      </c>
      <c r="K2832" s="37" t="s">
        <v>377</v>
      </c>
      <c r="L2832" s="26"/>
      <c r="M2832" s="26">
        <v>2822</v>
      </c>
    </row>
    <row r="2833" spans="1:13" s="31" customFormat="1" x14ac:dyDescent="0.3">
      <c r="A2833" s="34">
        <v>42583</v>
      </c>
      <c r="B2833" s="26" t="s">
        <v>999</v>
      </c>
      <c r="C2833" s="26" t="s">
        <v>12</v>
      </c>
      <c r="D2833" s="26" t="s">
        <v>18</v>
      </c>
      <c r="E2833" s="41"/>
      <c r="F2833" s="41">
        <v>150</v>
      </c>
      <c r="G2833" s="19">
        <f t="shared" si="44"/>
        <v>4567794</v>
      </c>
      <c r="H2833" s="26" t="s">
        <v>1772</v>
      </c>
      <c r="I2833" s="26" t="s">
        <v>531</v>
      </c>
      <c r="J2833" s="26" t="s">
        <v>1823</v>
      </c>
      <c r="K2833" s="37" t="s">
        <v>377</v>
      </c>
      <c r="L2833" s="26"/>
      <c r="M2833" s="31">
        <v>2823</v>
      </c>
    </row>
    <row r="2834" spans="1:13" s="31" customFormat="1" x14ac:dyDescent="0.3">
      <c r="A2834" s="34">
        <v>42583</v>
      </c>
      <c r="B2834" s="26" t="s">
        <v>1875</v>
      </c>
      <c r="C2834" s="31" t="s">
        <v>35</v>
      </c>
      <c r="D2834" s="26" t="s">
        <v>18</v>
      </c>
      <c r="E2834" s="41"/>
      <c r="F2834" s="41">
        <v>1000</v>
      </c>
      <c r="G2834" s="19">
        <f t="shared" si="44"/>
        <v>4566794</v>
      </c>
      <c r="H2834" s="26" t="s">
        <v>1772</v>
      </c>
      <c r="I2834" s="26" t="s">
        <v>531</v>
      </c>
      <c r="J2834" s="26" t="s">
        <v>1823</v>
      </c>
      <c r="K2834" s="37" t="s">
        <v>377</v>
      </c>
      <c r="L2834" s="26" t="s">
        <v>1824</v>
      </c>
      <c r="M2834" s="31">
        <v>2824</v>
      </c>
    </row>
    <row r="2835" spans="1:13" s="31" customFormat="1" x14ac:dyDescent="0.3">
      <c r="A2835" s="34">
        <v>42583</v>
      </c>
      <c r="B2835" s="26" t="s">
        <v>1000</v>
      </c>
      <c r="C2835" s="26" t="s">
        <v>12</v>
      </c>
      <c r="D2835" s="26" t="s">
        <v>18</v>
      </c>
      <c r="E2835" s="41"/>
      <c r="F2835" s="41">
        <v>150</v>
      </c>
      <c r="G2835" s="19">
        <f t="shared" si="44"/>
        <v>4566644</v>
      </c>
      <c r="H2835" s="26" t="s">
        <v>1772</v>
      </c>
      <c r="I2835" s="26" t="s">
        <v>531</v>
      </c>
      <c r="J2835" s="26" t="s">
        <v>1823</v>
      </c>
      <c r="K2835" s="37" t="s">
        <v>377</v>
      </c>
      <c r="L2835" s="26"/>
      <c r="M2835" s="26">
        <v>2825</v>
      </c>
    </row>
    <row r="2836" spans="1:13" s="31" customFormat="1" ht="14.45" customHeight="1" x14ac:dyDescent="0.3">
      <c r="A2836" s="34">
        <v>42584</v>
      </c>
      <c r="B2836" s="26" t="s">
        <v>1876</v>
      </c>
      <c r="C2836" s="26" t="s">
        <v>12</v>
      </c>
      <c r="D2836" s="26" t="s">
        <v>821</v>
      </c>
      <c r="E2836" s="41"/>
      <c r="F2836" s="41">
        <v>1000</v>
      </c>
      <c r="G2836" s="19">
        <f t="shared" si="44"/>
        <v>4565644</v>
      </c>
      <c r="H2836" s="26" t="s">
        <v>1697</v>
      </c>
      <c r="I2836" s="26" t="s">
        <v>531</v>
      </c>
      <c r="J2836" s="36" t="s">
        <v>1823</v>
      </c>
      <c r="K2836" s="37" t="s">
        <v>377</v>
      </c>
      <c r="L2836" s="26"/>
      <c r="M2836" s="26">
        <v>2826</v>
      </c>
    </row>
    <row r="2837" spans="1:13" s="31" customFormat="1" ht="14.45" customHeight="1" x14ac:dyDescent="0.3">
      <c r="A2837" s="34">
        <v>42584</v>
      </c>
      <c r="B2837" s="26" t="s">
        <v>1877</v>
      </c>
      <c r="C2837" s="26" t="s">
        <v>12</v>
      </c>
      <c r="D2837" s="26" t="s">
        <v>821</v>
      </c>
      <c r="E2837" s="41"/>
      <c r="F2837" s="41">
        <v>1000</v>
      </c>
      <c r="G2837" s="19">
        <f t="shared" si="44"/>
        <v>4564644</v>
      </c>
      <c r="H2837" s="26" t="s">
        <v>1697</v>
      </c>
      <c r="I2837" s="26" t="s">
        <v>531</v>
      </c>
      <c r="J2837" s="36" t="s">
        <v>1823</v>
      </c>
      <c r="K2837" s="37" t="s">
        <v>377</v>
      </c>
      <c r="L2837" s="26"/>
      <c r="M2837" s="26">
        <v>2827</v>
      </c>
    </row>
    <row r="2838" spans="1:13" s="31" customFormat="1" ht="14.45" customHeight="1" x14ac:dyDescent="0.3">
      <c r="A2838" s="34">
        <v>42584</v>
      </c>
      <c r="B2838" s="26" t="s">
        <v>1878</v>
      </c>
      <c r="C2838" s="26" t="s">
        <v>12</v>
      </c>
      <c r="D2838" s="26" t="s">
        <v>821</v>
      </c>
      <c r="E2838" s="41"/>
      <c r="F2838" s="41">
        <v>1000</v>
      </c>
      <c r="G2838" s="19">
        <f t="shared" si="44"/>
        <v>4563644</v>
      </c>
      <c r="H2838" s="26" t="s">
        <v>1697</v>
      </c>
      <c r="I2838" s="26" t="s">
        <v>531</v>
      </c>
      <c r="J2838" s="36" t="s">
        <v>1823</v>
      </c>
      <c r="K2838" s="37" t="s">
        <v>377</v>
      </c>
      <c r="L2838" s="26"/>
      <c r="M2838" s="26">
        <v>2828</v>
      </c>
    </row>
    <row r="2839" spans="1:13" s="31" customFormat="1" ht="15.6" customHeight="1" x14ac:dyDescent="0.3">
      <c r="A2839" s="34">
        <v>42584</v>
      </c>
      <c r="B2839" s="36" t="s">
        <v>1879</v>
      </c>
      <c r="C2839" s="28" t="s">
        <v>36</v>
      </c>
      <c r="D2839" s="26" t="s">
        <v>10</v>
      </c>
      <c r="E2839" s="41"/>
      <c r="F2839" s="41">
        <v>36000</v>
      </c>
      <c r="G2839" s="19">
        <f t="shared" si="44"/>
        <v>4527644</v>
      </c>
      <c r="H2839" s="36" t="s">
        <v>26</v>
      </c>
      <c r="I2839" s="26">
        <v>89</v>
      </c>
      <c r="J2839" s="26" t="s">
        <v>1823</v>
      </c>
      <c r="K2839" s="37" t="s">
        <v>377</v>
      </c>
      <c r="L2839" s="26"/>
      <c r="M2839" s="26">
        <v>2829</v>
      </c>
    </row>
    <row r="2840" spans="1:13" s="31" customFormat="1" ht="15.6" customHeight="1" x14ac:dyDescent="0.25">
      <c r="A2840" s="34">
        <v>42584</v>
      </c>
      <c r="B2840" s="36" t="s">
        <v>2589</v>
      </c>
      <c r="C2840" s="27" t="s">
        <v>34</v>
      </c>
      <c r="D2840" s="28" t="s">
        <v>20</v>
      </c>
      <c r="E2840" s="41"/>
      <c r="F2840" s="41">
        <v>15000</v>
      </c>
      <c r="G2840" s="19">
        <f t="shared" si="44"/>
        <v>4512644</v>
      </c>
      <c r="H2840" s="36" t="s">
        <v>26</v>
      </c>
      <c r="I2840" s="26">
        <v>93</v>
      </c>
      <c r="J2840" s="26" t="s">
        <v>1823</v>
      </c>
      <c r="K2840" s="37" t="s">
        <v>377</v>
      </c>
      <c r="L2840" s="26"/>
      <c r="M2840" s="26">
        <v>2830</v>
      </c>
    </row>
    <row r="2841" spans="1:13" s="31" customFormat="1" ht="15.6" customHeight="1" x14ac:dyDescent="0.25">
      <c r="A2841" s="34">
        <v>42584</v>
      </c>
      <c r="B2841" s="36" t="s">
        <v>2590</v>
      </c>
      <c r="C2841" s="28" t="s">
        <v>35</v>
      </c>
      <c r="D2841" s="28" t="s">
        <v>20</v>
      </c>
      <c r="E2841" s="41"/>
      <c r="F2841" s="41">
        <v>160000</v>
      </c>
      <c r="G2841" s="19">
        <f t="shared" si="44"/>
        <v>4352644</v>
      </c>
      <c r="H2841" s="36" t="s">
        <v>26</v>
      </c>
      <c r="I2841" s="26">
        <v>94</v>
      </c>
      <c r="J2841" s="26" t="s">
        <v>1823</v>
      </c>
      <c r="K2841" s="37" t="s">
        <v>377</v>
      </c>
      <c r="L2841" s="26"/>
      <c r="M2841" s="31">
        <v>2831</v>
      </c>
    </row>
    <row r="2842" spans="1:13" s="31" customFormat="1" ht="15.6" customHeight="1" x14ac:dyDescent="0.3">
      <c r="A2842" s="34">
        <v>42584</v>
      </c>
      <c r="B2842" s="26" t="s">
        <v>1555</v>
      </c>
      <c r="C2842" s="26" t="s">
        <v>12</v>
      </c>
      <c r="D2842" s="28" t="s">
        <v>13</v>
      </c>
      <c r="E2842" s="41"/>
      <c r="F2842" s="41">
        <v>2000</v>
      </c>
      <c r="G2842" s="19">
        <f t="shared" si="44"/>
        <v>4350644</v>
      </c>
      <c r="H2842" s="26" t="s">
        <v>14</v>
      </c>
      <c r="I2842" s="26" t="s">
        <v>531</v>
      </c>
      <c r="J2842" s="26" t="s">
        <v>1823</v>
      </c>
      <c r="K2842" s="37" t="s">
        <v>377</v>
      </c>
      <c r="L2842" s="26"/>
      <c r="M2842" s="31">
        <v>2832</v>
      </c>
    </row>
    <row r="2843" spans="1:13" s="31" customFormat="1" ht="15.6" customHeight="1" x14ac:dyDescent="0.25">
      <c r="A2843" s="34">
        <v>42584</v>
      </c>
      <c r="B2843" s="36" t="s">
        <v>1880</v>
      </c>
      <c r="C2843" s="27" t="s">
        <v>34</v>
      </c>
      <c r="D2843" s="26" t="s">
        <v>18</v>
      </c>
      <c r="E2843" s="41"/>
      <c r="F2843" s="41">
        <v>15000</v>
      </c>
      <c r="G2843" s="19">
        <f t="shared" si="44"/>
        <v>4335644</v>
      </c>
      <c r="H2843" s="36" t="s">
        <v>26</v>
      </c>
      <c r="I2843" s="26">
        <v>96</v>
      </c>
      <c r="J2843" s="26" t="s">
        <v>1823</v>
      </c>
      <c r="K2843" s="37" t="s">
        <v>377</v>
      </c>
      <c r="L2843" s="26"/>
      <c r="M2843" s="26">
        <v>2833</v>
      </c>
    </row>
    <row r="2844" spans="1:13" s="31" customFormat="1" ht="15.6" customHeight="1" x14ac:dyDescent="0.3">
      <c r="A2844" s="34">
        <v>42584</v>
      </c>
      <c r="B2844" s="36" t="s">
        <v>1881</v>
      </c>
      <c r="C2844" s="27" t="s">
        <v>34</v>
      </c>
      <c r="D2844" s="26" t="s">
        <v>18</v>
      </c>
      <c r="E2844" s="41"/>
      <c r="F2844" s="41">
        <v>10000</v>
      </c>
      <c r="G2844" s="19">
        <f t="shared" si="44"/>
        <v>4325644</v>
      </c>
      <c r="H2844" s="36" t="s">
        <v>26</v>
      </c>
      <c r="I2844" s="26">
        <v>97</v>
      </c>
      <c r="J2844" s="26" t="s">
        <v>1823</v>
      </c>
      <c r="K2844" s="37" t="s">
        <v>377</v>
      </c>
      <c r="L2844" s="26"/>
      <c r="M2844" s="26">
        <v>2834</v>
      </c>
    </row>
    <row r="2845" spans="1:13" s="31" customFormat="1" ht="15.6" customHeight="1" x14ac:dyDescent="0.3">
      <c r="A2845" s="34">
        <v>42584</v>
      </c>
      <c r="B2845" s="36" t="s">
        <v>1882</v>
      </c>
      <c r="C2845" s="31" t="s">
        <v>24</v>
      </c>
      <c r="D2845" s="31" t="s">
        <v>10</v>
      </c>
      <c r="E2845" s="41"/>
      <c r="F2845" s="41">
        <v>10000</v>
      </c>
      <c r="G2845" s="19">
        <f t="shared" si="44"/>
        <v>4315644</v>
      </c>
      <c r="H2845" s="36" t="s">
        <v>26</v>
      </c>
      <c r="I2845" s="26" t="s">
        <v>787</v>
      </c>
      <c r="J2845" s="26" t="s">
        <v>1823</v>
      </c>
      <c r="K2845" s="37" t="s">
        <v>377</v>
      </c>
      <c r="L2845" s="26"/>
      <c r="M2845" s="26">
        <v>2835</v>
      </c>
    </row>
    <row r="2846" spans="1:13" s="31" customFormat="1" ht="15.6" customHeight="1" x14ac:dyDescent="0.3">
      <c r="A2846" s="34">
        <v>42584</v>
      </c>
      <c r="B2846" s="26" t="s">
        <v>1883</v>
      </c>
      <c r="C2846" s="26" t="s">
        <v>12</v>
      </c>
      <c r="D2846" s="26" t="s">
        <v>18</v>
      </c>
      <c r="E2846" s="41"/>
      <c r="F2846" s="41">
        <v>1000</v>
      </c>
      <c r="G2846" s="19">
        <f t="shared" si="44"/>
        <v>4314644</v>
      </c>
      <c r="H2846" s="31" t="s">
        <v>795</v>
      </c>
      <c r="I2846" s="26" t="s">
        <v>531</v>
      </c>
      <c r="J2846" s="26" t="s">
        <v>1823</v>
      </c>
      <c r="K2846" s="37" t="s">
        <v>377</v>
      </c>
      <c r="L2846" s="26" t="s">
        <v>1824</v>
      </c>
      <c r="M2846" s="26">
        <v>2836</v>
      </c>
    </row>
    <row r="2847" spans="1:13" s="31" customFormat="1" ht="15.6" customHeight="1" x14ac:dyDescent="0.3">
      <c r="A2847" s="34">
        <v>42584</v>
      </c>
      <c r="B2847" s="26" t="s">
        <v>1190</v>
      </c>
      <c r="C2847" s="26" t="s">
        <v>12</v>
      </c>
      <c r="D2847" s="26" t="s">
        <v>18</v>
      </c>
      <c r="E2847" s="41"/>
      <c r="F2847" s="41">
        <v>1000</v>
      </c>
      <c r="G2847" s="19">
        <f t="shared" si="44"/>
        <v>4313644</v>
      </c>
      <c r="H2847" s="31" t="s">
        <v>795</v>
      </c>
      <c r="I2847" s="26" t="s">
        <v>531</v>
      </c>
      <c r="J2847" s="26" t="s">
        <v>1823</v>
      </c>
      <c r="K2847" s="37" t="s">
        <v>377</v>
      </c>
      <c r="L2847" s="26" t="s">
        <v>1824</v>
      </c>
      <c r="M2847" s="26">
        <v>2837</v>
      </c>
    </row>
    <row r="2848" spans="1:13" s="31" customFormat="1" ht="13.9" customHeight="1" x14ac:dyDescent="0.25">
      <c r="A2848" s="34">
        <v>42584</v>
      </c>
      <c r="B2848" s="26" t="s">
        <v>999</v>
      </c>
      <c r="C2848" s="26" t="s">
        <v>12</v>
      </c>
      <c r="D2848" s="26" t="s">
        <v>18</v>
      </c>
      <c r="E2848" s="41"/>
      <c r="F2848" s="41">
        <v>300</v>
      </c>
      <c r="G2848" s="19">
        <f t="shared" si="44"/>
        <v>4313344</v>
      </c>
      <c r="H2848" s="26" t="s">
        <v>1418</v>
      </c>
      <c r="I2848" s="26" t="s">
        <v>1870</v>
      </c>
      <c r="J2848" s="26" t="s">
        <v>1823</v>
      </c>
      <c r="K2848" s="37" t="s">
        <v>377</v>
      </c>
      <c r="L2848" s="26"/>
      <c r="M2848" s="26">
        <v>2838</v>
      </c>
    </row>
    <row r="2849" spans="1:13" s="31" customFormat="1" ht="13.9" customHeight="1" x14ac:dyDescent="0.25">
      <c r="A2849" s="34">
        <v>42584</v>
      </c>
      <c r="B2849" s="26" t="s">
        <v>1884</v>
      </c>
      <c r="C2849" s="26" t="s">
        <v>12</v>
      </c>
      <c r="D2849" s="26" t="s">
        <v>18</v>
      </c>
      <c r="E2849" s="41"/>
      <c r="F2849" s="41">
        <v>2000</v>
      </c>
      <c r="G2849" s="19">
        <f t="shared" si="44"/>
        <v>4311344</v>
      </c>
      <c r="H2849" s="26" t="s">
        <v>1418</v>
      </c>
      <c r="I2849" s="26" t="s">
        <v>1870</v>
      </c>
      <c r="J2849" s="26" t="s">
        <v>1823</v>
      </c>
      <c r="K2849" s="37" t="s">
        <v>377</v>
      </c>
      <c r="L2849" s="26"/>
      <c r="M2849" s="31">
        <v>2839</v>
      </c>
    </row>
    <row r="2850" spans="1:13" s="31" customFormat="1" ht="13.9" customHeight="1" x14ac:dyDescent="0.25">
      <c r="A2850" s="34">
        <v>42584</v>
      </c>
      <c r="B2850" s="26" t="s">
        <v>1885</v>
      </c>
      <c r="C2850" s="26" t="s">
        <v>12</v>
      </c>
      <c r="D2850" s="26" t="s">
        <v>18</v>
      </c>
      <c r="E2850" s="41"/>
      <c r="F2850" s="41">
        <v>1000</v>
      </c>
      <c r="G2850" s="19">
        <f t="shared" si="44"/>
        <v>4310344</v>
      </c>
      <c r="H2850" s="26" t="s">
        <v>1418</v>
      </c>
      <c r="I2850" s="26" t="s">
        <v>1870</v>
      </c>
      <c r="J2850" s="26" t="s">
        <v>1823</v>
      </c>
      <c r="K2850" s="37" t="s">
        <v>377</v>
      </c>
      <c r="L2850" s="26"/>
      <c r="M2850" s="31">
        <v>2840</v>
      </c>
    </row>
    <row r="2851" spans="1:13" s="31" customFormat="1" ht="13.9" customHeight="1" x14ac:dyDescent="0.25">
      <c r="A2851" s="34">
        <v>42584</v>
      </c>
      <c r="B2851" s="26" t="s">
        <v>1886</v>
      </c>
      <c r="C2851" s="26" t="s">
        <v>12</v>
      </c>
      <c r="D2851" s="26" t="s">
        <v>18</v>
      </c>
      <c r="E2851" s="41"/>
      <c r="F2851" s="41">
        <v>1000</v>
      </c>
      <c r="G2851" s="19">
        <f t="shared" si="44"/>
        <v>4309344</v>
      </c>
      <c r="H2851" s="26" t="s">
        <v>1418</v>
      </c>
      <c r="I2851" s="26" t="s">
        <v>1870</v>
      </c>
      <c r="J2851" s="26" t="s">
        <v>1823</v>
      </c>
      <c r="K2851" s="37" t="s">
        <v>377</v>
      </c>
      <c r="L2851" s="26"/>
      <c r="M2851" s="26">
        <v>2841</v>
      </c>
    </row>
    <row r="2852" spans="1:13" s="31" customFormat="1" ht="13.9" customHeight="1" x14ac:dyDescent="0.3">
      <c r="A2852" s="34">
        <v>42584</v>
      </c>
      <c r="B2852" s="26" t="s">
        <v>1887</v>
      </c>
      <c r="C2852" s="26" t="s">
        <v>12</v>
      </c>
      <c r="D2852" s="26" t="s">
        <v>18</v>
      </c>
      <c r="E2852" s="41"/>
      <c r="F2852" s="41">
        <v>2000</v>
      </c>
      <c r="G2852" s="19">
        <f t="shared" si="44"/>
        <v>4307344</v>
      </c>
      <c r="H2852" s="26" t="s">
        <v>1418</v>
      </c>
      <c r="I2852" s="26" t="s">
        <v>1870</v>
      </c>
      <c r="J2852" s="26" t="s">
        <v>1823</v>
      </c>
      <c r="K2852" s="37" t="s">
        <v>377</v>
      </c>
      <c r="L2852" s="26"/>
      <c r="M2852" s="26">
        <v>2842</v>
      </c>
    </row>
    <row r="2853" spans="1:13" s="30" customFormat="1" x14ac:dyDescent="0.3">
      <c r="A2853" s="34">
        <v>42584</v>
      </c>
      <c r="B2853" s="27" t="s">
        <v>584</v>
      </c>
      <c r="C2853" s="26" t="s">
        <v>12</v>
      </c>
      <c r="D2853" s="28" t="s">
        <v>20</v>
      </c>
      <c r="E2853" s="41"/>
      <c r="F2853" s="41">
        <v>1000</v>
      </c>
      <c r="G2853" s="19">
        <f t="shared" si="44"/>
        <v>4306344</v>
      </c>
      <c r="H2853" s="26" t="s">
        <v>933</v>
      </c>
      <c r="I2853" s="27" t="s">
        <v>531</v>
      </c>
      <c r="J2853" s="27" t="s">
        <v>1823</v>
      </c>
      <c r="K2853" s="37" t="s">
        <v>377</v>
      </c>
      <c r="L2853" s="27"/>
      <c r="M2853" s="26">
        <v>2843</v>
      </c>
    </row>
    <row r="2854" spans="1:13" s="30" customFormat="1" x14ac:dyDescent="0.3">
      <c r="A2854" s="34">
        <v>42584</v>
      </c>
      <c r="B2854" s="27" t="s">
        <v>1888</v>
      </c>
      <c r="C2854" s="26" t="s">
        <v>12</v>
      </c>
      <c r="D2854" s="28" t="s">
        <v>20</v>
      </c>
      <c r="E2854" s="41"/>
      <c r="F2854" s="41">
        <v>2000</v>
      </c>
      <c r="G2854" s="19">
        <f t="shared" si="44"/>
        <v>4304344</v>
      </c>
      <c r="H2854" s="26" t="s">
        <v>933</v>
      </c>
      <c r="I2854" s="27" t="s">
        <v>531</v>
      </c>
      <c r="J2854" s="27" t="s">
        <v>1823</v>
      </c>
      <c r="K2854" s="37" t="s">
        <v>377</v>
      </c>
      <c r="L2854" s="27"/>
      <c r="M2854" s="26">
        <v>2844</v>
      </c>
    </row>
    <row r="2855" spans="1:13" s="31" customFormat="1" x14ac:dyDescent="0.3">
      <c r="A2855" s="34">
        <v>42584</v>
      </c>
      <c r="B2855" s="27" t="s">
        <v>1889</v>
      </c>
      <c r="C2855" s="26" t="s">
        <v>12</v>
      </c>
      <c r="D2855" s="28" t="s">
        <v>20</v>
      </c>
      <c r="E2855" s="41"/>
      <c r="F2855" s="41">
        <v>2000</v>
      </c>
      <c r="G2855" s="19">
        <f t="shared" si="44"/>
        <v>4302344</v>
      </c>
      <c r="H2855" s="26" t="s">
        <v>933</v>
      </c>
      <c r="I2855" s="27" t="s">
        <v>531</v>
      </c>
      <c r="J2855" s="27" t="s">
        <v>1823</v>
      </c>
      <c r="K2855" s="37" t="s">
        <v>377</v>
      </c>
      <c r="L2855" s="26"/>
      <c r="M2855" s="26">
        <v>2845</v>
      </c>
    </row>
    <row r="2856" spans="1:13" s="30" customFormat="1" x14ac:dyDescent="0.3">
      <c r="A2856" s="34">
        <v>42584</v>
      </c>
      <c r="B2856" s="27" t="s">
        <v>329</v>
      </c>
      <c r="C2856" s="31" t="s">
        <v>35</v>
      </c>
      <c r="D2856" s="28" t="s">
        <v>20</v>
      </c>
      <c r="E2856" s="41"/>
      <c r="F2856" s="41">
        <v>1500</v>
      </c>
      <c r="G2856" s="19">
        <f t="shared" si="44"/>
        <v>4300844</v>
      </c>
      <c r="H2856" s="26" t="s">
        <v>933</v>
      </c>
      <c r="I2856" s="27" t="s">
        <v>531</v>
      </c>
      <c r="J2856" s="27" t="s">
        <v>1823</v>
      </c>
      <c r="K2856" s="37" t="s">
        <v>377</v>
      </c>
      <c r="L2856" s="27" t="s">
        <v>1824</v>
      </c>
      <c r="M2856" s="26">
        <v>2846</v>
      </c>
    </row>
    <row r="2857" spans="1:13" s="30" customFormat="1" ht="13.9" x14ac:dyDescent="0.25">
      <c r="A2857" s="34">
        <v>42584</v>
      </c>
      <c r="B2857" s="35" t="s">
        <v>3059</v>
      </c>
      <c r="C2857" s="27" t="s">
        <v>1509</v>
      </c>
      <c r="D2857" s="28" t="s">
        <v>20</v>
      </c>
      <c r="E2857" s="41"/>
      <c r="F2857" s="41">
        <v>35000</v>
      </c>
      <c r="G2857" s="19">
        <f t="shared" si="44"/>
        <v>4265844</v>
      </c>
      <c r="H2857" s="26" t="s">
        <v>933</v>
      </c>
      <c r="I2857" s="27" t="s">
        <v>229</v>
      </c>
      <c r="J2857" s="27" t="s">
        <v>1823</v>
      </c>
      <c r="K2857" s="37" t="s">
        <v>377</v>
      </c>
      <c r="L2857" s="27" t="s">
        <v>1824</v>
      </c>
      <c r="M2857" s="31">
        <v>2847</v>
      </c>
    </row>
    <row r="2858" spans="1:13" s="30" customFormat="1" x14ac:dyDescent="0.3">
      <c r="A2858" s="34">
        <v>42584</v>
      </c>
      <c r="B2858" s="35" t="s">
        <v>967</v>
      </c>
      <c r="C2858" s="26" t="s">
        <v>12</v>
      </c>
      <c r="D2858" s="28" t="s">
        <v>20</v>
      </c>
      <c r="E2858" s="41"/>
      <c r="F2858" s="41">
        <v>1000</v>
      </c>
      <c r="G2858" s="19">
        <f t="shared" si="44"/>
        <v>4264844</v>
      </c>
      <c r="H2858" s="26" t="s">
        <v>933</v>
      </c>
      <c r="I2858" s="27" t="s">
        <v>531</v>
      </c>
      <c r="J2858" s="27" t="s">
        <v>1823</v>
      </c>
      <c r="K2858" s="37" t="s">
        <v>377</v>
      </c>
      <c r="L2858" s="27"/>
      <c r="M2858" s="31">
        <v>2848</v>
      </c>
    </row>
    <row r="2859" spans="1:13" s="30" customFormat="1" x14ac:dyDescent="0.3">
      <c r="A2859" s="34">
        <v>42584</v>
      </c>
      <c r="B2859" s="33" t="s">
        <v>1890</v>
      </c>
      <c r="C2859" s="26" t="s">
        <v>12</v>
      </c>
      <c r="D2859" s="73" t="s">
        <v>18</v>
      </c>
      <c r="E2859" s="41"/>
      <c r="F2859" s="41">
        <v>4000</v>
      </c>
      <c r="G2859" s="19">
        <f t="shared" si="44"/>
        <v>4260844</v>
      </c>
      <c r="H2859" s="31" t="s">
        <v>23</v>
      </c>
      <c r="I2859" s="27" t="s">
        <v>1891</v>
      </c>
      <c r="J2859" s="27" t="s">
        <v>1823</v>
      </c>
      <c r="K2859" s="37" t="s">
        <v>377</v>
      </c>
      <c r="L2859" s="27"/>
      <c r="M2859" s="26">
        <v>2849</v>
      </c>
    </row>
    <row r="2860" spans="1:13" s="31" customFormat="1" x14ac:dyDescent="0.3">
      <c r="A2860" s="34">
        <v>42584</v>
      </c>
      <c r="B2860" s="26" t="s">
        <v>999</v>
      </c>
      <c r="C2860" s="26" t="s">
        <v>12</v>
      </c>
      <c r="D2860" s="26" t="s">
        <v>18</v>
      </c>
      <c r="E2860" s="41"/>
      <c r="F2860" s="41">
        <v>150</v>
      </c>
      <c r="G2860" s="19">
        <f t="shared" si="44"/>
        <v>4260694</v>
      </c>
      <c r="H2860" s="26" t="s">
        <v>1772</v>
      </c>
      <c r="I2860" s="26" t="s">
        <v>531</v>
      </c>
      <c r="J2860" s="26" t="s">
        <v>1823</v>
      </c>
      <c r="K2860" s="37" t="s">
        <v>377</v>
      </c>
      <c r="L2860" s="26"/>
      <c r="M2860" s="26">
        <v>2850</v>
      </c>
    </row>
    <row r="2861" spans="1:13" s="31" customFormat="1" x14ac:dyDescent="0.3">
      <c r="A2861" s="34">
        <v>42584</v>
      </c>
      <c r="B2861" s="26" t="s">
        <v>1875</v>
      </c>
      <c r="C2861" s="31" t="s">
        <v>35</v>
      </c>
      <c r="D2861" s="26" t="s">
        <v>18</v>
      </c>
      <c r="E2861" s="41"/>
      <c r="F2861" s="41">
        <v>1000</v>
      </c>
      <c r="G2861" s="19">
        <f t="shared" si="44"/>
        <v>4259694</v>
      </c>
      <c r="H2861" s="26" t="s">
        <v>1772</v>
      </c>
      <c r="I2861" s="26" t="s">
        <v>531</v>
      </c>
      <c r="J2861" s="26" t="s">
        <v>1823</v>
      </c>
      <c r="K2861" s="37" t="s">
        <v>377</v>
      </c>
      <c r="L2861" s="26" t="s">
        <v>1824</v>
      </c>
      <c r="M2861" s="26">
        <v>2851</v>
      </c>
    </row>
    <row r="2862" spans="1:13" s="31" customFormat="1" x14ac:dyDescent="0.3">
      <c r="A2862" s="34">
        <v>42584</v>
      </c>
      <c r="B2862" s="26" t="s">
        <v>1000</v>
      </c>
      <c r="C2862" s="26" t="s">
        <v>12</v>
      </c>
      <c r="D2862" s="26" t="s">
        <v>18</v>
      </c>
      <c r="E2862" s="41"/>
      <c r="F2862" s="41">
        <v>150</v>
      </c>
      <c r="G2862" s="19">
        <f t="shared" si="44"/>
        <v>4259544</v>
      </c>
      <c r="H2862" s="26" t="s">
        <v>1772</v>
      </c>
      <c r="I2862" s="26" t="s">
        <v>531</v>
      </c>
      <c r="J2862" s="26" t="s">
        <v>1823</v>
      </c>
      <c r="K2862" s="37" t="s">
        <v>377</v>
      </c>
      <c r="L2862" s="26"/>
      <c r="M2862" s="26">
        <v>2852</v>
      </c>
    </row>
    <row r="2863" spans="1:13" s="31" customFormat="1" ht="13.9" x14ac:dyDescent="0.25">
      <c r="A2863" s="34">
        <v>42584</v>
      </c>
      <c r="B2863" s="26" t="s">
        <v>1892</v>
      </c>
      <c r="C2863" s="26" t="s">
        <v>12</v>
      </c>
      <c r="D2863" s="26" t="s">
        <v>18</v>
      </c>
      <c r="E2863" s="41"/>
      <c r="F2863" s="41">
        <v>10000</v>
      </c>
      <c r="G2863" s="19">
        <f t="shared" si="44"/>
        <v>4249544</v>
      </c>
      <c r="H2863" s="26" t="s">
        <v>1772</v>
      </c>
      <c r="I2863" s="26" t="s">
        <v>1893</v>
      </c>
      <c r="J2863" s="26" t="s">
        <v>1823</v>
      </c>
      <c r="K2863" s="37" t="s">
        <v>377</v>
      </c>
      <c r="L2863" s="26" t="s">
        <v>1824</v>
      </c>
      <c r="M2863" s="26">
        <v>2853</v>
      </c>
    </row>
    <row r="2864" spans="1:13" s="31" customFormat="1" x14ac:dyDescent="0.3">
      <c r="A2864" s="34">
        <v>42584</v>
      </c>
      <c r="B2864" s="26" t="s">
        <v>1894</v>
      </c>
      <c r="C2864" s="26" t="s">
        <v>12</v>
      </c>
      <c r="D2864" s="28" t="s">
        <v>20</v>
      </c>
      <c r="E2864" s="41"/>
      <c r="F2864" s="41">
        <v>1500</v>
      </c>
      <c r="G2864" s="19">
        <f t="shared" si="44"/>
        <v>4248044</v>
      </c>
      <c r="H2864" s="17" t="s">
        <v>3054</v>
      </c>
      <c r="I2864" s="26" t="s">
        <v>531</v>
      </c>
      <c r="J2864" s="27" t="s">
        <v>1823</v>
      </c>
      <c r="K2864" s="37" t="s">
        <v>377</v>
      </c>
      <c r="L2864" s="26"/>
      <c r="M2864" s="26">
        <v>2854</v>
      </c>
    </row>
    <row r="2865" spans="1:13" s="31" customFormat="1" ht="13.9" x14ac:dyDescent="0.25">
      <c r="A2865" s="34">
        <v>42584</v>
      </c>
      <c r="B2865" s="26" t="s">
        <v>1895</v>
      </c>
      <c r="C2865" s="26" t="s">
        <v>12</v>
      </c>
      <c r="D2865" s="28" t="s">
        <v>20</v>
      </c>
      <c r="E2865" s="41"/>
      <c r="F2865" s="41">
        <v>20000</v>
      </c>
      <c r="G2865" s="19">
        <f t="shared" si="44"/>
        <v>4228044</v>
      </c>
      <c r="H2865" s="17" t="s">
        <v>3054</v>
      </c>
      <c r="I2865" s="26" t="s">
        <v>268</v>
      </c>
      <c r="J2865" s="27" t="s">
        <v>1823</v>
      </c>
      <c r="K2865" s="37" t="s">
        <v>377</v>
      </c>
      <c r="L2865" s="26" t="s">
        <v>1824</v>
      </c>
      <c r="M2865" s="31">
        <v>2855</v>
      </c>
    </row>
    <row r="2866" spans="1:13" s="31" customFormat="1" x14ac:dyDescent="0.3">
      <c r="A2866" s="34">
        <v>42584</v>
      </c>
      <c r="B2866" s="26" t="s">
        <v>1896</v>
      </c>
      <c r="C2866" s="26" t="s">
        <v>12</v>
      </c>
      <c r="D2866" s="28" t="s">
        <v>20</v>
      </c>
      <c r="E2866" s="41"/>
      <c r="F2866" s="41">
        <v>2000</v>
      </c>
      <c r="G2866" s="19">
        <f t="shared" si="44"/>
        <v>4226044</v>
      </c>
      <c r="H2866" s="17" t="s">
        <v>3054</v>
      </c>
      <c r="I2866" s="26" t="s">
        <v>531</v>
      </c>
      <c r="J2866" s="27" t="s">
        <v>1823</v>
      </c>
      <c r="K2866" s="37" t="s">
        <v>377</v>
      </c>
      <c r="L2866" s="26"/>
      <c r="M2866" s="31">
        <v>2856</v>
      </c>
    </row>
    <row r="2867" spans="1:13" s="31" customFormat="1" x14ac:dyDescent="0.3">
      <c r="A2867" s="34">
        <v>42584</v>
      </c>
      <c r="B2867" s="26" t="s">
        <v>1897</v>
      </c>
      <c r="C2867" s="26" t="s">
        <v>9</v>
      </c>
      <c r="D2867" s="26" t="s">
        <v>10</v>
      </c>
      <c r="E2867" s="43"/>
      <c r="F2867" s="41">
        <v>4756</v>
      </c>
      <c r="G2867" s="19">
        <f t="shared" si="44"/>
        <v>4221288</v>
      </c>
      <c r="H2867" s="26" t="s">
        <v>11</v>
      </c>
      <c r="I2867" s="26">
        <v>95</v>
      </c>
      <c r="J2867" s="26" t="s">
        <v>1099</v>
      </c>
      <c r="K2867" s="37" t="s">
        <v>377</v>
      </c>
      <c r="L2867" s="26" t="s">
        <v>1824</v>
      </c>
      <c r="M2867" s="26">
        <v>2857</v>
      </c>
    </row>
    <row r="2868" spans="1:13" s="31" customFormat="1" ht="13.9" x14ac:dyDescent="0.25">
      <c r="A2868" s="34">
        <v>42584</v>
      </c>
      <c r="B2868" s="26" t="s">
        <v>1901</v>
      </c>
      <c r="C2868" s="26" t="s">
        <v>12</v>
      </c>
      <c r="D2868" s="26" t="s">
        <v>18</v>
      </c>
      <c r="E2868" s="41"/>
      <c r="F2868" s="41">
        <v>10000</v>
      </c>
      <c r="G2868" s="19">
        <f t="shared" si="44"/>
        <v>4211288</v>
      </c>
      <c r="H2868" s="26" t="s">
        <v>1418</v>
      </c>
      <c r="I2868" s="26" t="s">
        <v>1870</v>
      </c>
      <c r="J2868" s="26" t="s">
        <v>1823</v>
      </c>
      <c r="K2868" s="37" t="s">
        <v>377</v>
      </c>
      <c r="L2868" s="26" t="s">
        <v>1824</v>
      </c>
      <c r="M2868" s="26">
        <v>2858</v>
      </c>
    </row>
    <row r="2869" spans="1:13" s="31" customFormat="1" ht="14.45" customHeight="1" x14ac:dyDescent="0.3">
      <c r="A2869" s="34">
        <v>42585</v>
      </c>
      <c r="B2869" s="26" t="s">
        <v>1555</v>
      </c>
      <c r="C2869" s="26" t="s">
        <v>12</v>
      </c>
      <c r="D2869" s="28" t="s">
        <v>13</v>
      </c>
      <c r="E2869" s="41"/>
      <c r="F2869" s="41">
        <v>2000</v>
      </c>
      <c r="G2869" s="19">
        <f t="shared" si="44"/>
        <v>4209288</v>
      </c>
      <c r="H2869" s="26" t="s">
        <v>14</v>
      </c>
      <c r="I2869" s="26" t="s">
        <v>531</v>
      </c>
      <c r="J2869" s="26" t="s">
        <v>1823</v>
      </c>
      <c r="K2869" s="37" t="s">
        <v>377</v>
      </c>
      <c r="L2869" s="26"/>
      <c r="M2869" s="26">
        <v>2859</v>
      </c>
    </row>
    <row r="2870" spans="1:13" s="31" customFormat="1" ht="15.6" customHeight="1" x14ac:dyDescent="0.3">
      <c r="A2870" s="34">
        <v>42585</v>
      </c>
      <c r="B2870" s="37" t="s">
        <v>1898</v>
      </c>
      <c r="C2870" s="26" t="s">
        <v>12</v>
      </c>
      <c r="D2870" s="37" t="s">
        <v>13</v>
      </c>
      <c r="E2870" s="38"/>
      <c r="F2870" s="38">
        <v>2000</v>
      </c>
      <c r="G2870" s="19">
        <f t="shared" si="44"/>
        <v>4207288</v>
      </c>
      <c r="H2870" s="37" t="s">
        <v>267</v>
      </c>
      <c r="I2870" s="37" t="s">
        <v>531</v>
      </c>
      <c r="J2870" s="26" t="s">
        <v>1823</v>
      </c>
      <c r="K2870" s="37" t="s">
        <v>377</v>
      </c>
      <c r="L2870" s="26"/>
      <c r="M2870" s="26">
        <v>2860</v>
      </c>
    </row>
    <row r="2871" spans="1:13" s="31" customFormat="1" ht="15.6" customHeight="1" x14ac:dyDescent="0.3">
      <c r="A2871" s="34">
        <v>42585</v>
      </c>
      <c r="B2871" s="26" t="s">
        <v>1899</v>
      </c>
      <c r="C2871" s="26" t="s">
        <v>12</v>
      </c>
      <c r="D2871" s="26" t="s">
        <v>18</v>
      </c>
      <c r="E2871" s="41"/>
      <c r="F2871" s="41">
        <v>1500</v>
      </c>
      <c r="G2871" s="19">
        <f t="shared" si="44"/>
        <v>4205788</v>
      </c>
      <c r="H2871" s="31" t="s">
        <v>795</v>
      </c>
      <c r="I2871" s="26" t="s">
        <v>531</v>
      </c>
      <c r="J2871" s="26" t="s">
        <v>1823</v>
      </c>
      <c r="K2871" s="37" t="s">
        <v>377</v>
      </c>
      <c r="L2871" s="26" t="s">
        <v>1824</v>
      </c>
      <c r="M2871" s="26">
        <v>2861</v>
      </c>
    </row>
    <row r="2872" spans="1:13" s="31" customFormat="1" ht="13.9" customHeight="1" x14ac:dyDescent="0.3">
      <c r="A2872" s="34">
        <v>42585</v>
      </c>
      <c r="B2872" s="26" t="s">
        <v>1900</v>
      </c>
      <c r="C2872" s="26" t="s">
        <v>12</v>
      </c>
      <c r="D2872" s="26" t="s">
        <v>18</v>
      </c>
      <c r="E2872" s="41"/>
      <c r="F2872" s="41">
        <v>1500</v>
      </c>
      <c r="G2872" s="19">
        <f t="shared" si="44"/>
        <v>4204288</v>
      </c>
      <c r="H2872" s="31" t="s">
        <v>795</v>
      </c>
      <c r="I2872" s="26" t="s">
        <v>531</v>
      </c>
      <c r="J2872" s="26" t="s">
        <v>1823</v>
      </c>
      <c r="K2872" s="37" t="s">
        <v>377</v>
      </c>
      <c r="L2872" s="26" t="s">
        <v>1824</v>
      </c>
      <c r="M2872" s="26">
        <v>2862</v>
      </c>
    </row>
    <row r="2873" spans="1:13" s="31" customFormat="1" ht="13.9" customHeight="1" x14ac:dyDescent="0.25">
      <c r="A2873" s="34">
        <v>42585</v>
      </c>
      <c r="B2873" s="26" t="s">
        <v>1902</v>
      </c>
      <c r="C2873" s="26" t="s">
        <v>12</v>
      </c>
      <c r="D2873" s="26" t="s">
        <v>18</v>
      </c>
      <c r="E2873" s="41"/>
      <c r="F2873" s="41">
        <v>500</v>
      </c>
      <c r="G2873" s="19">
        <f t="shared" si="44"/>
        <v>4203788</v>
      </c>
      <c r="H2873" s="26" t="s">
        <v>1418</v>
      </c>
      <c r="I2873" s="26" t="s">
        <v>1870</v>
      </c>
      <c r="J2873" s="26" t="s">
        <v>1823</v>
      </c>
      <c r="K2873" s="37" t="s">
        <v>377</v>
      </c>
      <c r="L2873" s="26"/>
      <c r="M2873" s="31">
        <v>2863</v>
      </c>
    </row>
    <row r="2874" spans="1:13" s="31" customFormat="1" ht="13.9" customHeight="1" x14ac:dyDescent="0.25">
      <c r="A2874" s="34">
        <v>42585</v>
      </c>
      <c r="B2874" s="26" t="s">
        <v>1903</v>
      </c>
      <c r="C2874" s="26" t="s">
        <v>12</v>
      </c>
      <c r="D2874" s="26" t="s">
        <v>18</v>
      </c>
      <c r="E2874" s="41"/>
      <c r="F2874" s="41">
        <v>500</v>
      </c>
      <c r="G2874" s="19">
        <f t="shared" si="44"/>
        <v>4203288</v>
      </c>
      <c r="H2874" s="26" t="s">
        <v>1418</v>
      </c>
      <c r="I2874" s="26" t="s">
        <v>1870</v>
      </c>
      <c r="J2874" s="26" t="s">
        <v>1823</v>
      </c>
      <c r="K2874" s="37" t="s">
        <v>377</v>
      </c>
      <c r="L2874" s="26"/>
      <c r="M2874" s="31">
        <v>2864</v>
      </c>
    </row>
    <row r="2875" spans="1:13" s="31" customFormat="1" ht="13.9" customHeight="1" x14ac:dyDescent="0.25">
      <c r="A2875" s="34">
        <v>42585</v>
      </c>
      <c r="B2875" s="26" t="s">
        <v>1904</v>
      </c>
      <c r="C2875" s="26" t="s">
        <v>12</v>
      </c>
      <c r="D2875" s="26" t="s">
        <v>18</v>
      </c>
      <c r="E2875" s="41"/>
      <c r="F2875" s="41">
        <v>500</v>
      </c>
      <c r="G2875" s="19">
        <f t="shared" si="44"/>
        <v>4202788</v>
      </c>
      <c r="H2875" s="26" t="s">
        <v>1418</v>
      </c>
      <c r="I2875" s="26" t="s">
        <v>1870</v>
      </c>
      <c r="J2875" s="26" t="s">
        <v>1823</v>
      </c>
      <c r="K2875" s="37" t="s">
        <v>377</v>
      </c>
      <c r="L2875" s="26"/>
      <c r="M2875" s="26">
        <v>2865</v>
      </c>
    </row>
    <row r="2876" spans="1:13" s="31" customFormat="1" ht="13.9" customHeight="1" x14ac:dyDescent="0.25">
      <c r="A2876" s="34">
        <v>42585</v>
      </c>
      <c r="B2876" s="26" t="s">
        <v>1905</v>
      </c>
      <c r="C2876" s="26" t="s">
        <v>12</v>
      </c>
      <c r="D2876" s="26" t="s">
        <v>18</v>
      </c>
      <c r="E2876" s="41"/>
      <c r="F2876" s="41">
        <v>500</v>
      </c>
      <c r="G2876" s="19">
        <f t="shared" si="44"/>
        <v>4202288</v>
      </c>
      <c r="H2876" s="26" t="s">
        <v>1418</v>
      </c>
      <c r="I2876" s="26" t="s">
        <v>1870</v>
      </c>
      <c r="J2876" s="26" t="s">
        <v>1823</v>
      </c>
      <c r="K2876" s="37" t="s">
        <v>377</v>
      </c>
      <c r="L2876" s="26"/>
      <c r="M2876" s="26">
        <v>2866</v>
      </c>
    </row>
    <row r="2877" spans="1:13" s="31" customFormat="1" ht="13.9" customHeight="1" x14ac:dyDescent="0.25">
      <c r="A2877" s="34">
        <v>42585</v>
      </c>
      <c r="B2877" s="26" t="s">
        <v>329</v>
      </c>
      <c r="C2877" s="32" t="s">
        <v>17</v>
      </c>
      <c r="D2877" s="26" t="s">
        <v>18</v>
      </c>
      <c r="E2877" s="41"/>
      <c r="F2877" s="41">
        <v>5000</v>
      </c>
      <c r="G2877" s="19">
        <f t="shared" si="44"/>
        <v>4197288</v>
      </c>
      <c r="H2877" s="26" t="s">
        <v>1418</v>
      </c>
      <c r="I2877" s="26" t="s">
        <v>1906</v>
      </c>
      <c r="J2877" s="26" t="s">
        <v>1823</v>
      </c>
      <c r="K2877" s="37" t="s">
        <v>377</v>
      </c>
      <c r="L2877" s="26" t="s">
        <v>1824</v>
      </c>
      <c r="M2877" s="26">
        <v>2867</v>
      </c>
    </row>
    <row r="2878" spans="1:13" s="31" customFormat="1" ht="13.9" customHeight="1" x14ac:dyDescent="0.25">
      <c r="A2878" s="34">
        <v>42585</v>
      </c>
      <c r="B2878" s="26" t="s">
        <v>1907</v>
      </c>
      <c r="C2878" s="26" t="s">
        <v>12</v>
      </c>
      <c r="D2878" s="26" t="s">
        <v>18</v>
      </c>
      <c r="E2878" s="41"/>
      <c r="F2878" s="41">
        <v>2000</v>
      </c>
      <c r="G2878" s="19">
        <f t="shared" si="44"/>
        <v>4195288</v>
      </c>
      <c r="H2878" s="26" t="s">
        <v>1418</v>
      </c>
      <c r="I2878" s="26" t="s">
        <v>1870</v>
      </c>
      <c r="J2878" s="26" t="s">
        <v>1823</v>
      </c>
      <c r="K2878" s="37" t="s">
        <v>377</v>
      </c>
      <c r="L2878" s="26"/>
      <c r="M2878" s="26">
        <v>2868</v>
      </c>
    </row>
    <row r="2879" spans="1:13" s="30" customFormat="1" x14ac:dyDescent="0.3">
      <c r="A2879" s="34">
        <v>42585</v>
      </c>
      <c r="B2879" s="27" t="s">
        <v>1908</v>
      </c>
      <c r="C2879" s="26" t="s">
        <v>12</v>
      </c>
      <c r="D2879" s="28" t="s">
        <v>20</v>
      </c>
      <c r="E2879" s="41"/>
      <c r="F2879" s="41">
        <v>1500</v>
      </c>
      <c r="G2879" s="19">
        <f t="shared" si="44"/>
        <v>4193788</v>
      </c>
      <c r="H2879" s="26" t="s">
        <v>933</v>
      </c>
      <c r="I2879" s="27" t="s">
        <v>531</v>
      </c>
      <c r="J2879" s="27" t="s">
        <v>1823</v>
      </c>
      <c r="K2879" s="37" t="s">
        <v>377</v>
      </c>
      <c r="L2879" s="27"/>
      <c r="M2879" s="26">
        <v>2869</v>
      </c>
    </row>
    <row r="2880" spans="1:13" s="30" customFormat="1" x14ac:dyDescent="0.3">
      <c r="A2880" s="34">
        <v>42585</v>
      </c>
      <c r="B2880" s="27" t="s">
        <v>1909</v>
      </c>
      <c r="C2880" s="26" t="s">
        <v>12</v>
      </c>
      <c r="D2880" s="28" t="s">
        <v>20</v>
      </c>
      <c r="E2880" s="41"/>
      <c r="F2880" s="41">
        <v>6000</v>
      </c>
      <c r="G2880" s="19">
        <f t="shared" si="44"/>
        <v>4187788</v>
      </c>
      <c r="H2880" s="26" t="s">
        <v>933</v>
      </c>
      <c r="I2880" s="27" t="s">
        <v>531</v>
      </c>
      <c r="J2880" s="27" t="s">
        <v>1823</v>
      </c>
      <c r="K2880" s="37" t="s">
        <v>377</v>
      </c>
      <c r="L2880" s="27"/>
      <c r="M2880" s="26">
        <v>2870</v>
      </c>
    </row>
    <row r="2881" spans="1:13" s="31" customFormat="1" x14ac:dyDescent="0.3">
      <c r="A2881" s="34">
        <v>42585</v>
      </c>
      <c r="B2881" s="26" t="s">
        <v>329</v>
      </c>
      <c r="C2881" s="32" t="s">
        <v>17</v>
      </c>
      <c r="D2881" s="28" t="s">
        <v>20</v>
      </c>
      <c r="E2881" s="41"/>
      <c r="F2881" s="41">
        <v>5000</v>
      </c>
      <c r="G2881" s="19">
        <f t="shared" si="44"/>
        <v>4182788</v>
      </c>
      <c r="H2881" s="26" t="s">
        <v>933</v>
      </c>
      <c r="I2881" s="27" t="s">
        <v>531</v>
      </c>
      <c r="J2881" s="27" t="s">
        <v>1823</v>
      </c>
      <c r="K2881" s="37" t="s">
        <v>377</v>
      </c>
      <c r="L2881" s="27" t="s">
        <v>1824</v>
      </c>
      <c r="M2881" s="31">
        <v>2871</v>
      </c>
    </row>
    <row r="2882" spans="1:13" s="31" customFormat="1" x14ac:dyDescent="0.3">
      <c r="A2882" s="34">
        <v>42585</v>
      </c>
      <c r="B2882" s="26" t="s">
        <v>1910</v>
      </c>
      <c r="C2882" s="26" t="s">
        <v>12</v>
      </c>
      <c r="D2882" s="28" t="s">
        <v>20</v>
      </c>
      <c r="E2882" s="41"/>
      <c r="F2882" s="41">
        <v>2000</v>
      </c>
      <c r="G2882" s="19">
        <f t="shared" si="44"/>
        <v>4180788</v>
      </c>
      <c r="H2882" s="26" t="s">
        <v>933</v>
      </c>
      <c r="I2882" s="27" t="s">
        <v>531</v>
      </c>
      <c r="J2882" s="27" t="s">
        <v>1823</v>
      </c>
      <c r="K2882" s="37" t="s">
        <v>377</v>
      </c>
      <c r="L2882" s="26"/>
      <c r="M2882" s="31">
        <v>2872</v>
      </c>
    </row>
    <row r="2883" spans="1:13" s="30" customFormat="1" x14ac:dyDescent="0.3">
      <c r="A2883" s="34">
        <v>42585</v>
      </c>
      <c r="B2883" s="27" t="s">
        <v>1911</v>
      </c>
      <c r="C2883" s="26" t="s">
        <v>12</v>
      </c>
      <c r="D2883" s="28" t="s">
        <v>20</v>
      </c>
      <c r="E2883" s="41"/>
      <c r="F2883" s="41">
        <v>2000</v>
      </c>
      <c r="G2883" s="19">
        <f t="shared" si="44"/>
        <v>4178788</v>
      </c>
      <c r="H2883" s="26" t="s">
        <v>933</v>
      </c>
      <c r="I2883" s="27" t="s">
        <v>531</v>
      </c>
      <c r="J2883" s="27" t="s">
        <v>1823</v>
      </c>
      <c r="K2883" s="37" t="s">
        <v>377</v>
      </c>
      <c r="L2883" s="27"/>
      <c r="M2883" s="26">
        <v>2873</v>
      </c>
    </row>
    <row r="2884" spans="1:13" s="31" customFormat="1" x14ac:dyDescent="0.3">
      <c r="A2884" s="34">
        <v>42585</v>
      </c>
      <c r="B2884" s="26" t="s">
        <v>1306</v>
      </c>
      <c r="C2884" s="36" t="s">
        <v>1153</v>
      </c>
      <c r="D2884" s="28" t="s">
        <v>20</v>
      </c>
      <c r="E2884" s="41"/>
      <c r="F2884" s="41">
        <v>6350</v>
      </c>
      <c r="G2884" s="19">
        <f t="shared" si="44"/>
        <v>4172438</v>
      </c>
      <c r="H2884" s="26" t="s">
        <v>933</v>
      </c>
      <c r="I2884" s="27" t="s">
        <v>531</v>
      </c>
      <c r="J2884" s="27" t="s">
        <v>1823</v>
      </c>
      <c r="K2884" s="37" t="s">
        <v>377</v>
      </c>
      <c r="L2884" s="26" t="s">
        <v>1824</v>
      </c>
      <c r="M2884" s="26">
        <v>2874</v>
      </c>
    </row>
    <row r="2885" spans="1:13" s="31" customFormat="1" x14ac:dyDescent="0.3">
      <c r="A2885" s="34">
        <v>42585</v>
      </c>
      <c r="B2885" s="26" t="s">
        <v>1912</v>
      </c>
      <c r="C2885" s="26" t="s">
        <v>12</v>
      </c>
      <c r="D2885" s="26" t="s">
        <v>18</v>
      </c>
      <c r="E2885" s="41"/>
      <c r="F2885" s="41">
        <v>1000</v>
      </c>
      <c r="G2885" s="19">
        <f t="shared" si="44"/>
        <v>4171438</v>
      </c>
      <c r="H2885" s="26" t="s">
        <v>1772</v>
      </c>
      <c r="I2885" s="26" t="s">
        <v>531</v>
      </c>
      <c r="J2885" s="26" t="s">
        <v>1823</v>
      </c>
      <c r="K2885" s="37" t="s">
        <v>377</v>
      </c>
      <c r="L2885" s="26"/>
      <c r="M2885" s="26">
        <v>2875</v>
      </c>
    </row>
    <row r="2886" spans="1:13" s="31" customFormat="1" x14ac:dyDescent="0.3">
      <c r="A2886" s="34">
        <v>42585</v>
      </c>
      <c r="B2886" s="26" t="s">
        <v>1913</v>
      </c>
      <c r="C2886" s="26" t="s">
        <v>12</v>
      </c>
      <c r="D2886" s="26" t="s">
        <v>18</v>
      </c>
      <c r="E2886" s="41"/>
      <c r="F2886" s="41">
        <v>500</v>
      </c>
      <c r="G2886" s="19">
        <f t="shared" si="44"/>
        <v>4170938</v>
      </c>
      <c r="H2886" s="26" t="s">
        <v>1772</v>
      </c>
      <c r="I2886" s="26" t="s">
        <v>531</v>
      </c>
      <c r="J2886" s="26" t="s">
        <v>1823</v>
      </c>
      <c r="K2886" s="37" t="s">
        <v>377</v>
      </c>
      <c r="L2886" s="26"/>
      <c r="M2886" s="26">
        <v>2876</v>
      </c>
    </row>
    <row r="2887" spans="1:13" s="31" customFormat="1" x14ac:dyDescent="0.3">
      <c r="A2887" s="34">
        <v>42585</v>
      </c>
      <c r="B2887" s="26" t="s">
        <v>1914</v>
      </c>
      <c r="C2887" s="26" t="s">
        <v>12</v>
      </c>
      <c r="D2887" s="26" t="s">
        <v>18</v>
      </c>
      <c r="E2887" s="41"/>
      <c r="F2887" s="41">
        <v>500</v>
      </c>
      <c r="G2887" s="19">
        <f t="shared" si="44"/>
        <v>4170438</v>
      </c>
      <c r="H2887" s="26" t="s">
        <v>1772</v>
      </c>
      <c r="I2887" s="26" t="s">
        <v>531</v>
      </c>
      <c r="J2887" s="26" t="s">
        <v>1823</v>
      </c>
      <c r="K2887" s="37" t="s">
        <v>377</v>
      </c>
      <c r="L2887" s="26"/>
      <c r="M2887" s="26">
        <v>2877</v>
      </c>
    </row>
    <row r="2888" spans="1:13" s="31" customFormat="1" x14ac:dyDescent="0.3">
      <c r="A2888" s="34">
        <v>42585</v>
      </c>
      <c r="B2888" s="26" t="s">
        <v>1915</v>
      </c>
      <c r="C2888" s="26" t="s">
        <v>12</v>
      </c>
      <c r="D2888" s="26" t="s">
        <v>18</v>
      </c>
      <c r="E2888" s="41"/>
      <c r="F2888" s="41">
        <v>500</v>
      </c>
      <c r="G2888" s="19">
        <f t="shared" si="44"/>
        <v>4169938</v>
      </c>
      <c r="H2888" s="26" t="s">
        <v>1772</v>
      </c>
      <c r="I2888" s="26" t="s">
        <v>531</v>
      </c>
      <c r="J2888" s="26" t="s">
        <v>1823</v>
      </c>
      <c r="K2888" s="37" t="s">
        <v>377</v>
      </c>
      <c r="L2888" s="26"/>
      <c r="M2888" s="26">
        <v>2878</v>
      </c>
    </row>
    <row r="2889" spans="1:13" s="31" customFormat="1" x14ac:dyDescent="0.3">
      <c r="A2889" s="34">
        <v>42585</v>
      </c>
      <c r="B2889" s="26" t="s">
        <v>1916</v>
      </c>
      <c r="C2889" s="26" t="s">
        <v>12</v>
      </c>
      <c r="D2889" s="26" t="s">
        <v>18</v>
      </c>
      <c r="E2889" s="41"/>
      <c r="F2889" s="41">
        <v>500</v>
      </c>
      <c r="G2889" s="19">
        <f t="shared" si="44"/>
        <v>4169438</v>
      </c>
      <c r="H2889" s="26" t="s">
        <v>1772</v>
      </c>
      <c r="I2889" s="26" t="s">
        <v>531</v>
      </c>
      <c r="J2889" s="26" t="s">
        <v>1823</v>
      </c>
      <c r="K2889" s="37" t="s">
        <v>377</v>
      </c>
      <c r="L2889" s="26"/>
      <c r="M2889" s="31">
        <v>2879</v>
      </c>
    </row>
    <row r="2890" spans="1:13" s="31" customFormat="1" x14ac:dyDescent="0.3">
      <c r="A2890" s="34">
        <v>42585</v>
      </c>
      <c r="B2890" s="26" t="s">
        <v>1917</v>
      </c>
      <c r="C2890" s="26" t="s">
        <v>12</v>
      </c>
      <c r="D2890" s="28" t="s">
        <v>20</v>
      </c>
      <c r="E2890" s="41"/>
      <c r="F2890" s="41">
        <v>3000</v>
      </c>
      <c r="G2890" s="19">
        <f t="shared" si="44"/>
        <v>4166438</v>
      </c>
      <c r="H2890" s="17" t="s">
        <v>3054</v>
      </c>
      <c r="I2890" s="26" t="s">
        <v>531</v>
      </c>
      <c r="J2890" s="27" t="s">
        <v>1823</v>
      </c>
      <c r="K2890" s="37" t="s">
        <v>377</v>
      </c>
      <c r="L2890" s="26"/>
      <c r="M2890" s="31">
        <v>2880</v>
      </c>
    </row>
    <row r="2891" spans="1:13" s="31" customFormat="1" x14ac:dyDescent="0.3">
      <c r="A2891" s="34">
        <v>42585</v>
      </c>
      <c r="B2891" s="26" t="s">
        <v>329</v>
      </c>
      <c r="C2891" s="32" t="s">
        <v>17</v>
      </c>
      <c r="D2891" s="28" t="s">
        <v>20</v>
      </c>
      <c r="E2891" s="41"/>
      <c r="F2891" s="41">
        <v>5000</v>
      </c>
      <c r="G2891" s="19">
        <f t="shared" si="44"/>
        <v>4161438</v>
      </c>
      <c r="H2891" s="17" t="s">
        <v>3054</v>
      </c>
      <c r="I2891" s="26" t="s">
        <v>531</v>
      </c>
      <c r="J2891" s="27" t="s">
        <v>1823</v>
      </c>
      <c r="K2891" s="37" t="s">
        <v>377</v>
      </c>
      <c r="L2891" s="26" t="s">
        <v>1824</v>
      </c>
      <c r="M2891" s="26">
        <v>2881</v>
      </c>
    </row>
    <row r="2892" spans="1:13" s="31" customFormat="1" x14ac:dyDescent="0.3">
      <c r="A2892" s="34">
        <v>42585</v>
      </c>
      <c r="B2892" s="26" t="s">
        <v>765</v>
      </c>
      <c r="C2892" s="26" t="s">
        <v>12</v>
      </c>
      <c r="D2892" s="28" t="s">
        <v>20</v>
      </c>
      <c r="E2892" s="41"/>
      <c r="F2892" s="41">
        <v>500</v>
      </c>
      <c r="G2892" s="19">
        <f t="shared" si="44"/>
        <v>4160938</v>
      </c>
      <c r="H2892" s="17" t="s">
        <v>3054</v>
      </c>
      <c r="I2892" s="26" t="s">
        <v>531</v>
      </c>
      <c r="J2892" s="27" t="s">
        <v>1823</v>
      </c>
      <c r="K2892" s="37" t="s">
        <v>377</v>
      </c>
      <c r="L2892" s="26"/>
      <c r="M2892" s="26">
        <v>2882</v>
      </c>
    </row>
    <row r="2893" spans="1:13" s="31" customFormat="1" x14ac:dyDescent="0.3">
      <c r="A2893" s="34">
        <v>42586</v>
      </c>
      <c r="B2893" s="26" t="s">
        <v>1918</v>
      </c>
      <c r="C2893" s="26" t="s">
        <v>12</v>
      </c>
      <c r="D2893" s="28" t="s">
        <v>13</v>
      </c>
      <c r="E2893" s="41"/>
      <c r="F2893" s="41">
        <v>2000</v>
      </c>
      <c r="G2893" s="19">
        <f t="shared" ref="G2893:G2956" si="45">+G2892+E2893-F2893</f>
        <v>4158938</v>
      </c>
      <c r="H2893" s="26" t="s">
        <v>14</v>
      </c>
      <c r="I2893" s="26" t="s">
        <v>531</v>
      </c>
      <c r="J2893" s="26" t="s">
        <v>1823</v>
      </c>
      <c r="K2893" s="37" t="s">
        <v>377</v>
      </c>
      <c r="L2893" s="26"/>
      <c r="M2893" s="26">
        <v>2883</v>
      </c>
    </row>
    <row r="2894" spans="1:13" s="31" customFormat="1" ht="15.6" customHeight="1" x14ac:dyDescent="0.3">
      <c r="A2894" s="34">
        <v>42586</v>
      </c>
      <c r="B2894" s="26" t="s">
        <v>1919</v>
      </c>
      <c r="C2894" s="31" t="s">
        <v>27</v>
      </c>
      <c r="D2894" s="28" t="s">
        <v>10</v>
      </c>
      <c r="E2894" s="41"/>
      <c r="F2894" s="41">
        <v>3000</v>
      </c>
      <c r="G2894" s="19">
        <f t="shared" si="45"/>
        <v>4155938</v>
      </c>
      <c r="H2894" s="36" t="s">
        <v>26</v>
      </c>
      <c r="I2894" s="26" t="s">
        <v>1920</v>
      </c>
      <c r="J2894" s="26" t="s">
        <v>1823</v>
      </c>
      <c r="K2894" s="37" t="s">
        <v>377</v>
      </c>
      <c r="L2894" s="26"/>
      <c r="M2894" s="26">
        <v>2884</v>
      </c>
    </row>
    <row r="2895" spans="1:13" s="31" customFormat="1" ht="15.6" customHeight="1" x14ac:dyDescent="0.3">
      <c r="A2895" s="34">
        <v>42586</v>
      </c>
      <c r="B2895" s="36" t="s">
        <v>1921</v>
      </c>
      <c r="C2895" s="28" t="s">
        <v>36</v>
      </c>
      <c r="D2895" s="26" t="s">
        <v>10</v>
      </c>
      <c r="E2895" s="41"/>
      <c r="F2895" s="41">
        <v>102000</v>
      </c>
      <c r="G2895" s="19">
        <f t="shared" si="45"/>
        <v>4053938</v>
      </c>
      <c r="H2895" s="36" t="s">
        <v>26</v>
      </c>
      <c r="I2895" s="26">
        <v>98</v>
      </c>
      <c r="J2895" s="26" t="s">
        <v>1823</v>
      </c>
      <c r="K2895" s="37" t="s">
        <v>377</v>
      </c>
      <c r="L2895" s="26"/>
      <c r="M2895" s="26">
        <v>2885</v>
      </c>
    </row>
    <row r="2896" spans="1:13" s="31" customFormat="1" ht="14.45" customHeight="1" x14ac:dyDescent="0.3">
      <c r="A2896" s="34">
        <v>42586</v>
      </c>
      <c r="B2896" s="37" t="s">
        <v>1922</v>
      </c>
      <c r="C2896" s="26" t="s">
        <v>12</v>
      </c>
      <c r="D2896" s="37" t="s">
        <v>13</v>
      </c>
      <c r="E2896" s="38"/>
      <c r="F2896" s="38">
        <v>2000</v>
      </c>
      <c r="G2896" s="19">
        <f t="shared" si="45"/>
        <v>4051938</v>
      </c>
      <c r="H2896" s="37" t="s">
        <v>267</v>
      </c>
      <c r="I2896" s="37" t="s">
        <v>531</v>
      </c>
      <c r="J2896" s="26" t="s">
        <v>1823</v>
      </c>
      <c r="K2896" s="37" t="s">
        <v>377</v>
      </c>
      <c r="L2896" s="26"/>
      <c r="M2896" s="26">
        <v>2886</v>
      </c>
    </row>
    <row r="2897" spans="1:13" s="31" customFormat="1" ht="15.6" customHeight="1" x14ac:dyDescent="0.3">
      <c r="A2897" s="34">
        <v>42586</v>
      </c>
      <c r="B2897" s="26" t="s">
        <v>1142</v>
      </c>
      <c r="C2897" s="26" t="s">
        <v>12</v>
      </c>
      <c r="D2897" s="26" t="s">
        <v>18</v>
      </c>
      <c r="E2897" s="41"/>
      <c r="F2897" s="41">
        <v>1000</v>
      </c>
      <c r="G2897" s="19">
        <f t="shared" si="45"/>
        <v>4050938</v>
      </c>
      <c r="H2897" s="31" t="s">
        <v>795</v>
      </c>
      <c r="I2897" s="26" t="s">
        <v>531</v>
      </c>
      <c r="J2897" s="26" t="s">
        <v>1823</v>
      </c>
      <c r="K2897" s="37" t="s">
        <v>377</v>
      </c>
      <c r="L2897" s="26" t="s">
        <v>1824</v>
      </c>
      <c r="M2897" s="31">
        <v>2887</v>
      </c>
    </row>
    <row r="2898" spans="1:13" s="31" customFormat="1" ht="15.6" customHeight="1" x14ac:dyDescent="0.3">
      <c r="A2898" s="34">
        <v>42586</v>
      </c>
      <c r="B2898" s="26" t="s">
        <v>1923</v>
      </c>
      <c r="C2898" s="26" t="s">
        <v>12</v>
      </c>
      <c r="D2898" s="26" t="s">
        <v>18</v>
      </c>
      <c r="E2898" s="41"/>
      <c r="F2898" s="41">
        <v>1000</v>
      </c>
      <c r="G2898" s="19">
        <f t="shared" si="45"/>
        <v>4049938</v>
      </c>
      <c r="H2898" s="31" t="s">
        <v>795</v>
      </c>
      <c r="I2898" s="26" t="s">
        <v>531</v>
      </c>
      <c r="J2898" s="26" t="s">
        <v>1823</v>
      </c>
      <c r="K2898" s="37" t="s">
        <v>377</v>
      </c>
      <c r="L2898" s="26" t="s">
        <v>1824</v>
      </c>
      <c r="M2898" s="31">
        <v>2888</v>
      </c>
    </row>
    <row r="2899" spans="1:13" s="31" customFormat="1" ht="15.6" customHeight="1" x14ac:dyDescent="0.3">
      <c r="A2899" s="34">
        <v>42586</v>
      </c>
      <c r="B2899" s="26" t="s">
        <v>1924</v>
      </c>
      <c r="C2899" s="26" t="s">
        <v>12</v>
      </c>
      <c r="D2899" s="26" t="s">
        <v>18</v>
      </c>
      <c r="E2899" s="41"/>
      <c r="F2899" s="41">
        <v>1000</v>
      </c>
      <c r="G2899" s="19">
        <f t="shared" si="45"/>
        <v>4048938</v>
      </c>
      <c r="H2899" s="31" t="s">
        <v>795</v>
      </c>
      <c r="I2899" s="26" t="s">
        <v>531</v>
      </c>
      <c r="J2899" s="26" t="s">
        <v>1823</v>
      </c>
      <c r="K2899" s="37" t="s">
        <v>377</v>
      </c>
      <c r="L2899" s="26" t="s">
        <v>1824</v>
      </c>
      <c r="M2899" s="26">
        <v>2889</v>
      </c>
    </row>
    <row r="2900" spans="1:13" s="31" customFormat="1" ht="15.6" customHeight="1" x14ac:dyDescent="0.3">
      <c r="A2900" s="34">
        <v>42586</v>
      </c>
      <c r="B2900" s="26" t="s">
        <v>1925</v>
      </c>
      <c r="C2900" s="26" t="s">
        <v>12</v>
      </c>
      <c r="D2900" s="26" t="s">
        <v>18</v>
      </c>
      <c r="E2900" s="41"/>
      <c r="F2900" s="41">
        <v>1000</v>
      </c>
      <c r="G2900" s="19">
        <f t="shared" si="45"/>
        <v>4047938</v>
      </c>
      <c r="H2900" s="31" t="s">
        <v>795</v>
      </c>
      <c r="I2900" s="26" t="s">
        <v>531</v>
      </c>
      <c r="J2900" s="26" t="s">
        <v>1823</v>
      </c>
      <c r="K2900" s="37" t="s">
        <v>377</v>
      </c>
      <c r="L2900" s="26" t="s">
        <v>1824</v>
      </c>
      <c r="M2900" s="26">
        <v>2890</v>
      </c>
    </row>
    <row r="2901" spans="1:13" s="31" customFormat="1" ht="15.6" customHeight="1" x14ac:dyDescent="0.3">
      <c r="A2901" s="34">
        <v>42586</v>
      </c>
      <c r="B2901" s="26" t="s">
        <v>1926</v>
      </c>
      <c r="C2901" s="26" t="s">
        <v>12</v>
      </c>
      <c r="D2901" s="26" t="s">
        <v>18</v>
      </c>
      <c r="E2901" s="41"/>
      <c r="F2901" s="41">
        <v>1000</v>
      </c>
      <c r="G2901" s="19">
        <f t="shared" si="45"/>
        <v>4046938</v>
      </c>
      <c r="H2901" s="31" t="s">
        <v>795</v>
      </c>
      <c r="I2901" s="26" t="s">
        <v>531</v>
      </c>
      <c r="J2901" s="26" t="s">
        <v>1823</v>
      </c>
      <c r="K2901" s="37" t="s">
        <v>377</v>
      </c>
      <c r="L2901" s="26" t="s">
        <v>1824</v>
      </c>
      <c r="M2901" s="26">
        <v>2891</v>
      </c>
    </row>
    <row r="2902" spans="1:13" s="31" customFormat="1" ht="15.6" customHeight="1" x14ac:dyDescent="0.3">
      <c r="A2902" s="34">
        <v>42586</v>
      </c>
      <c r="B2902" s="26" t="s">
        <v>1927</v>
      </c>
      <c r="C2902" s="26" t="s">
        <v>12</v>
      </c>
      <c r="D2902" s="26" t="s">
        <v>18</v>
      </c>
      <c r="E2902" s="41"/>
      <c r="F2902" s="41">
        <v>1000</v>
      </c>
      <c r="G2902" s="19">
        <f t="shared" si="45"/>
        <v>4045938</v>
      </c>
      <c r="H2902" s="31" t="s">
        <v>795</v>
      </c>
      <c r="I2902" s="26" t="s">
        <v>531</v>
      </c>
      <c r="J2902" s="26" t="s">
        <v>1823</v>
      </c>
      <c r="K2902" s="37" t="s">
        <v>377</v>
      </c>
      <c r="L2902" s="26" t="s">
        <v>1824</v>
      </c>
      <c r="M2902" s="26">
        <v>2892</v>
      </c>
    </row>
    <row r="2903" spans="1:13" s="31" customFormat="1" ht="15.6" customHeight="1" x14ac:dyDescent="0.3">
      <c r="A2903" s="34">
        <v>42586</v>
      </c>
      <c r="B2903" s="26" t="s">
        <v>1925</v>
      </c>
      <c r="C2903" s="26" t="s">
        <v>12</v>
      </c>
      <c r="D2903" s="26" t="s">
        <v>18</v>
      </c>
      <c r="E2903" s="41"/>
      <c r="F2903" s="41">
        <v>1000</v>
      </c>
      <c r="G2903" s="19">
        <f t="shared" si="45"/>
        <v>4044938</v>
      </c>
      <c r="H2903" s="31" t="s">
        <v>795</v>
      </c>
      <c r="I2903" s="26" t="s">
        <v>531</v>
      </c>
      <c r="J2903" s="26" t="s">
        <v>1823</v>
      </c>
      <c r="K2903" s="37" t="s">
        <v>377</v>
      </c>
      <c r="L2903" s="26" t="s">
        <v>1824</v>
      </c>
      <c r="M2903" s="26">
        <v>2893</v>
      </c>
    </row>
    <row r="2904" spans="1:13" s="31" customFormat="1" ht="13.9" customHeight="1" x14ac:dyDescent="0.25">
      <c r="A2904" s="34">
        <v>42586</v>
      </c>
      <c r="B2904" s="26" t="s">
        <v>1903</v>
      </c>
      <c r="C2904" s="26" t="s">
        <v>12</v>
      </c>
      <c r="D2904" s="26" t="s">
        <v>18</v>
      </c>
      <c r="E2904" s="41"/>
      <c r="F2904" s="41">
        <v>500</v>
      </c>
      <c r="G2904" s="19">
        <f t="shared" si="45"/>
        <v>4044438</v>
      </c>
      <c r="H2904" s="26" t="s">
        <v>1418</v>
      </c>
      <c r="I2904" s="26" t="s">
        <v>1870</v>
      </c>
      <c r="J2904" s="26" t="s">
        <v>1823</v>
      </c>
      <c r="K2904" s="37" t="s">
        <v>377</v>
      </c>
      <c r="L2904" s="26"/>
      <c r="M2904" s="26">
        <v>2894</v>
      </c>
    </row>
    <row r="2905" spans="1:13" s="31" customFormat="1" ht="13.9" customHeight="1" x14ac:dyDescent="0.25">
      <c r="A2905" s="34">
        <v>42586</v>
      </c>
      <c r="B2905" s="26" t="s">
        <v>1928</v>
      </c>
      <c r="C2905" s="26" t="s">
        <v>12</v>
      </c>
      <c r="D2905" s="26" t="s">
        <v>18</v>
      </c>
      <c r="E2905" s="41"/>
      <c r="F2905" s="41">
        <v>500</v>
      </c>
      <c r="G2905" s="19">
        <f t="shared" si="45"/>
        <v>4043938</v>
      </c>
      <c r="H2905" s="26" t="s">
        <v>1418</v>
      </c>
      <c r="I2905" s="26" t="s">
        <v>1870</v>
      </c>
      <c r="J2905" s="26" t="s">
        <v>1823</v>
      </c>
      <c r="K2905" s="37" t="s">
        <v>377</v>
      </c>
      <c r="L2905" s="26"/>
      <c r="M2905" s="31">
        <v>2895</v>
      </c>
    </row>
    <row r="2906" spans="1:13" s="31" customFormat="1" ht="13.9" customHeight="1" x14ac:dyDescent="0.25">
      <c r="A2906" s="34">
        <v>42586</v>
      </c>
      <c r="B2906" s="26" t="s">
        <v>1929</v>
      </c>
      <c r="C2906" s="26" t="s">
        <v>12</v>
      </c>
      <c r="D2906" s="26" t="s">
        <v>18</v>
      </c>
      <c r="E2906" s="41"/>
      <c r="F2906" s="41">
        <v>500</v>
      </c>
      <c r="G2906" s="19">
        <f t="shared" si="45"/>
        <v>4043438</v>
      </c>
      <c r="H2906" s="26" t="s">
        <v>1418</v>
      </c>
      <c r="I2906" s="26" t="s">
        <v>1870</v>
      </c>
      <c r="J2906" s="26" t="s">
        <v>1823</v>
      </c>
      <c r="K2906" s="37" t="s">
        <v>377</v>
      </c>
      <c r="L2906" s="26"/>
      <c r="M2906" s="31">
        <v>2896</v>
      </c>
    </row>
    <row r="2907" spans="1:13" s="31" customFormat="1" ht="13.9" customHeight="1" x14ac:dyDescent="0.3">
      <c r="A2907" s="34">
        <v>42586</v>
      </c>
      <c r="B2907" s="26" t="s">
        <v>1930</v>
      </c>
      <c r="C2907" s="33" t="s">
        <v>3871</v>
      </c>
      <c r="D2907" s="26" t="s">
        <v>18</v>
      </c>
      <c r="E2907" s="41"/>
      <c r="F2907" s="41">
        <v>2500</v>
      </c>
      <c r="G2907" s="19">
        <f t="shared" si="45"/>
        <v>4040938</v>
      </c>
      <c r="H2907" s="26" t="s">
        <v>1418</v>
      </c>
      <c r="I2907" s="26" t="s">
        <v>1906</v>
      </c>
      <c r="J2907" s="26" t="s">
        <v>1823</v>
      </c>
      <c r="K2907" s="37" t="s">
        <v>377</v>
      </c>
      <c r="L2907" s="26" t="s">
        <v>1824</v>
      </c>
      <c r="M2907" s="26">
        <v>2897</v>
      </c>
    </row>
    <row r="2908" spans="1:13" s="31" customFormat="1" ht="13.9" customHeight="1" x14ac:dyDescent="0.25">
      <c r="A2908" s="34">
        <v>42586</v>
      </c>
      <c r="B2908" s="26" t="s">
        <v>329</v>
      </c>
      <c r="C2908" s="32" t="s">
        <v>17</v>
      </c>
      <c r="D2908" s="26" t="s">
        <v>18</v>
      </c>
      <c r="E2908" s="41"/>
      <c r="F2908" s="41">
        <v>5000</v>
      </c>
      <c r="G2908" s="19">
        <f t="shared" si="45"/>
        <v>4035938</v>
      </c>
      <c r="H2908" s="26" t="s">
        <v>1418</v>
      </c>
      <c r="I2908" s="26" t="s">
        <v>1906</v>
      </c>
      <c r="J2908" s="26" t="s">
        <v>1823</v>
      </c>
      <c r="K2908" s="37" t="s">
        <v>377</v>
      </c>
      <c r="L2908" s="26" t="s">
        <v>1824</v>
      </c>
      <c r="M2908" s="26">
        <v>2898</v>
      </c>
    </row>
    <row r="2909" spans="1:13" s="31" customFormat="1" x14ac:dyDescent="0.3">
      <c r="A2909" s="34">
        <v>42586</v>
      </c>
      <c r="B2909" s="26" t="s">
        <v>329</v>
      </c>
      <c r="C2909" s="32" t="s">
        <v>17</v>
      </c>
      <c r="D2909" s="28" t="s">
        <v>20</v>
      </c>
      <c r="E2909" s="41"/>
      <c r="F2909" s="41">
        <v>5000</v>
      </c>
      <c r="G2909" s="19">
        <f t="shared" si="45"/>
        <v>4030938</v>
      </c>
      <c r="H2909" s="26" t="s">
        <v>933</v>
      </c>
      <c r="I2909" s="27" t="s">
        <v>531</v>
      </c>
      <c r="J2909" s="27" t="s">
        <v>1823</v>
      </c>
      <c r="K2909" s="37" t="s">
        <v>377</v>
      </c>
      <c r="L2909" s="27" t="s">
        <v>1824</v>
      </c>
      <c r="M2909" s="26">
        <v>2899</v>
      </c>
    </row>
    <row r="2910" spans="1:13" s="31" customFormat="1" x14ac:dyDescent="0.3">
      <c r="A2910" s="34">
        <v>42586</v>
      </c>
      <c r="B2910" s="26" t="s">
        <v>2593</v>
      </c>
      <c r="C2910" s="26" t="s">
        <v>12</v>
      </c>
      <c r="D2910" s="28" t="s">
        <v>20</v>
      </c>
      <c r="E2910" s="41"/>
      <c r="F2910" s="41">
        <v>2000</v>
      </c>
      <c r="G2910" s="19">
        <f t="shared" si="45"/>
        <v>4028938</v>
      </c>
      <c r="H2910" s="26" t="s">
        <v>933</v>
      </c>
      <c r="I2910" s="27" t="s">
        <v>531</v>
      </c>
      <c r="J2910" s="27" t="s">
        <v>1823</v>
      </c>
      <c r="K2910" s="37" t="s">
        <v>377</v>
      </c>
      <c r="L2910" s="26"/>
      <c r="M2910" s="26">
        <v>2900</v>
      </c>
    </row>
    <row r="2911" spans="1:13" s="31" customFormat="1" x14ac:dyDescent="0.3">
      <c r="A2911" s="34">
        <v>42586</v>
      </c>
      <c r="B2911" s="26" t="s">
        <v>2592</v>
      </c>
      <c r="C2911" s="26" t="s">
        <v>12</v>
      </c>
      <c r="D2911" s="28" t="s">
        <v>20</v>
      </c>
      <c r="E2911" s="41"/>
      <c r="F2911" s="41">
        <v>2000</v>
      </c>
      <c r="G2911" s="19">
        <f t="shared" si="45"/>
        <v>4026938</v>
      </c>
      <c r="H2911" s="26" t="s">
        <v>933</v>
      </c>
      <c r="I2911" s="27" t="s">
        <v>531</v>
      </c>
      <c r="J2911" s="27" t="s">
        <v>1823</v>
      </c>
      <c r="K2911" s="37" t="s">
        <v>377</v>
      </c>
      <c r="L2911" s="26"/>
      <c r="M2911" s="26">
        <v>2901</v>
      </c>
    </row>
    <row r="2912" spans="1:13" s="31" customFormat="1" x14ac:dyDescent="0.3">
      <c r="A2912" s="34">
        <v>42586</v>
      </c>
      <c r="B2912" s="26" t="s">
        <v>2591</v>
      </c>
      <c r="C2912" s="26" t="s">
        <v>12</v>
      </c>
      <c r="D2912" s="28" t="s">
        <v>20</v>
      </c>
      <c r="E2912" s="41"/>
      <c r="F2912" s="41">
        <v>2000</v>
      </c>
      <c r="G2912" s="19">
        <f t="shared" si="45"/>
        <v>4024938</v>
      </c>
      <c r="H2912" s="26" t="s">
        <v>933</v>
      </c>
      <c r="I2912" s="27" t="s">
        <v>531</v>
      </c>
      <c r="J2912" s="27" t="s">
        <v>1823</v>
      </c>
      <c r="K2912" s="37" t="s">
        <v>377</v>
      </c>
      <c r="L2912" s="26"/>
      <c r="M2912" s="26">
        <v>2902</v>
      </c>
    </row>
    <row r="2913" spans="1:13" s="31" customFormat="1" x14ac:dyDescent="0.3">
      <c r="A2913" s="34">
        <v>42586</v>
      </c>
      <c r="B2913" s="26" t="s">
        <v>1931</v>
      </c>
      <c r="C2913" s="36" t="s">
        <v>1153</v>
      </c>
      <c r="D2913" s="28" t="s">
        <v>20</v>
      </c>
      <c r="E2913" s="41"/>
      <c r="F2913" s="41">
        <v>2500</v>
      </c>
      <c r="G2913" s="19">
        <f t="shared" si="45"/>
        <v>4022438</v>
      </c>
      <c r="H2913" s="26" t="s">
        <v>933</v>
      </c>
      <c r="I2913" s="27" t="s">
        <v>531</v>
      </c>
      <c r="J2913" s="27" t="s">
        <v>1823</v>
      </c>
      <c r="K2913" s="37" t="s">
        <v>377</v>
      </c>
      <c r="L2913" s="26" t="s">
        <v>1824</v>
      </c>
      <c r="M2913" s="31">
        <v>2903</v>
      </c>
    </row>
    <row r="2914" spans="1:13" s="31" customFormat="1" x14ac:dyDescent="0.3">
      <c r="A2914" s="34">
        <v>42586</v>
      </c>
      <c r="B2914" s="26" t="s">
        <v>1932</v>
      </c>
      <c r="C2914" s="26" t="s">
        <v>12</v>
      </c>
      <c r="D2914" s="28" t="s">
        <v>20</v>
      </c>
      <c r="E2914" s="41"/>
      <c r="F2914" s="41">
        <v>2000</v>
      </c>
      <c r="G2914" s="19">
        <f t="shared" si="45"/>
        <v>4020438</v>
      </c>
      <c r="H2914" s="26" t="s">
        <v>933</v>
      </c>
      <c r="I2914" s="27" t="s">
        <v>531</v>
      </c>
      <c r="J2914" s="27" t="s">
        <v>1823</v>
      </c>
      <c r="K2914" s="37" t="s">
        <v>377</v>
      </c>
      <c r="L2914" s="26"/>
      <c r="M2914" s="31">
        <v>2904</v>
      </c>
    </row>
    <row r="2915" spans="1:13" s="31" customFormat="1" x14ac:dyDescent="0.3">
      <c r="A2915" s="34">
        <v>42586</v>
      </c>
      <c r="B2915" s="26" t="s">
        <v>1306</v>
      </c>
      <c r="C2915" s="36" t="s">
        <v>1153</v>
      </c>
      <c r="D2915" s="28" t="s">
        <v>20</v>
      </c>
      <c r="E2915" s="41"/>
      <c r="F2915" s="41">
        <v>4500</v>
      </c>
      <c r="G2915" s="19">
        <f t="shared" si="45"/>
        <v>4015938</v>
      </c>
      <c r="H2915" s="26" t="s">
        <v>933</v>
      </c>
      <c r="I2915" s="27" t="s">
        <v>531</v>
      </c>
      <c r="J2915" s="27" t="s">
        <v>1823</v>
      </c>
      <c r="K2915" s="37" t="s">
        <v>377</v>
      </c>
      <c r="L2915" s="26" t="s">
        <v>1824</v>
      </c>
      <c r="M2915" s="26">
        <v>2905</v>
      </c>
    </row>
    <row r="2916" spans="1:13" s="31" customFormat="1" x14ac:dyDescent="0.3">
      <c r="A2916" s="34">
        <v>42586</v>
      </c>
      <c r="B2916" s="35" t="s">
        <v>1933</v>
      </c>
      <c r="C2916" s="26" t="s">
        <v>12</v>
      </c>
      <c r="D2916" s="73" t="s">
        <v>18</v>
      </c>
      <c r="E2916" s="41"/>
      <c r="F2916" s="41">
        <v>2700</v>
      </c>
      <c r="G2916" s="19">
        <f t="shared" si="45"/>
        <v>4013238</v>
      </c>
      <c r="H2916" s="31" t="s">
        <v>23</v>
      </c>
      <c r="I2916" s="27" t="s">
        <v>1891</v>
      </c>
      <c r="J2916" s="27" t="s">
        <v>1823</v>
      </c>
      <c r="K2916" s="37" t="s">
        <v>377</v>
      </c>
      <c r="L2916" s="26"/>
      <c r="M2916" s="26">
        <v>2906</v>
      </c>
    </row>
    <row r="2917" spans="1:13" s="31" customFormat="1" ht="15.6" customHeight="1" x14ac:dyDescent="0.3">
      <c r="A2917" s="34">
        <v>42586</v>
      </c>
      <c r="B2917" s="26" t="s">
        <v>1934</v>
      </c>
      <c r="C2917" s="27" t="s">
        <v>1509</v>
      </c>
      <c r="D2917" s="26" t="s">
        <v>18</v>
      </c>
      <c r="E2917" s="41"/>
      <c r="F2917" s="41">
        <v>59400</v>
      </c>
      <c r="G2917" s="19">
        <f t="shared" si="45"/>
        <v>3953838</v>
      </c>
      <c r="H2917" s="31" t="s">
        <v>795</v>
      </c>
      <c r="I2917" s="26" t="s">
        <v>531</v>
      </c>
      <c r="J2917" s="26" t="s">
        <v>1823</v>
      </c>
      <c r="K2917" s="37" t="s">
        <v>377</v>
      </c>
      <c r="L2917" s="26" t="s">
        <v>1824</v>
      </c>
      <c r="M2917" s="26">
        <v>2907</v>
      </c>
    </row>
    <row r="2918" spans="1:13" s="31" customFormat="1" x14ac:dyDescent="0.3">
      <c r="A2918" s="34">
        <v>42586</v>
      </c>
      <c r="B2918" s="26" t="s">
        <v>1914</v>
      </c>
      <c r="C2918" s="26" t="s">
        <v>12</v>
      </c>
      <c r="D2918" s="26" t="s">
        <v>18</v>
      </c>
      <c r="E2918" s="41"/>
      <c r="F2918" s="41">
        <v>500</v>
      </c>
      <c r="G2918" s="19">
        <f t="shared" si="45"/>
        <v>3953338</v>
      </c>
      <c r="H2918" s="26" t="s">
        <v>1772</v>
      </c>
      <c r="I2918" s="26" t="s">
        <v>531</v>
      </c>
      <c r="J2918" s="26" t="s">
        <v>1823</v>
      </c>
      <c r="K2918" s="37" t="s">
        <v>377</v>
      </c>
      <c r="L2918" s="26"/>
      <c r="M2918" s="26">
        <v>2908</v>
      </c>
    </row>
    <row r="2919" spans="1:13" s="31" customFormat="1" x14ac:dyDescent="0.3">
      <c r="A2919" s="34">
        <v>42586</v>
      </c>
      <c r="B2919" s="26" t="s">
        <v>1935</v>
      </c>
      <c r="C2919" s="33" t="s">
        <v>3871</v>
      </c>
      <c r="D2919" s="26" t="s">
        <v>18</v>
      </c>
      <c r="E2919" s="41"/>
      <c r="F2919" s="41">
        <v>2500</v>
      </c>
      <c r="G2919" s="19">
        <f t="shared" si="45"/>
        <v>3950838</v>
      </c>
      <c r="H2919" s="26" t="s">
        <v>1772</v>
      </c>
      <c r="I2919" s="26" t="s">
        <v>531</v>
      </c>
      <c r="J2919" s="26" t="s">
        <v>1823</v>
      </c>
      <c r="K2919" s="37" t="s">
        <v>377</v>
      </c>
      <c r="L2919" s="26" t="s">
        <v>1824</v>
      </c>
      <c r="M2919" s="26">
        <v>2909</v>
      </c>
    </row>
    <row r="2920" spans="1:13" s="31" customFormat="1" x14ac:dyDescent="0.3">
      <c r="A2920" s="34">
        <v>42586</v>
      </c>
      <c r="B2920" s="26" t="s">
        <v>1936</v>
      </c>
      <c r="C2920" s="26" t="s">
        <v>12</v>
      </c>
      <c r="D2920" s="26" t="s">
        <v>18</v>
      </c>
      <c r="E2920" s="41"/>
      <c r="F2920" s="41">
        <v>500</v>
      </c>
      <c r="G2920" s="19">
        <f t="shared" si="45"/>
        <v>3950338</v>
      </c>
      <c r="H2920" s="26" t="s">
        <v>1772</v>
      </c>
      <c r="I2920" s="26" t="s">
        <v>531</v>
      </c>
      <c r="J2920" s="26" t="s">
        <v>1823</v>
      </c>
      <c r="K2920" s="37" t="s">
        <v>377</v>
      </c>
      <c r="L2920" s="26"/>
      <c r="M2920" s="26">
        <v>2910</v>
      </c>
    </row>
    <row r="2921" spans="1:13" s="31" customFormat="1" x14ac:dyDescent="0.3">
      <c r="A2921" s="34">
        <v>42586</v>
      </c>
      <c r="B2921" s="26" t="s">
        <v>1937</v>
      </c>
      <c r="C2921" s="26" t="s">
        <v>12</v>
      </c>
      <c r="D2921" s="26" t="s">
        <v>18</v>
      </c>
      <c r="E2921" s="41"/>
      <c r="F2921" s="41">
        <v>500</v>
      </c>
      <c r="G2921" s="19">
        <f t="shared" si="45"/>
        <v>3949838</v>
      </c>
      <c r="H2921" s="26" t="s">
        <v>1772</v>
      </c>
      <c r="I2921" s="26" t="s">
        <v>531</v>
      </c>
      <c r="J2921" s="26" t="s">
        <v>1823</v>
      </c>
      <c r="K2921" s="37" t="s">
        <v>377</v>
      </c>
      <c r="L2921" s="26"/>
      <c r="M2921" s="31">
        <v>2911</v>
      </c>
    </row>
    <row r="2922" spans="1:13" s="31" customFormat="1" x14ac:dyDescent="0.3">
      <c r="A2922" s="34">
        <v>42586</v>
      </c>
      <c r="B2922" s="26" t="s">
        <v>1938</v>
      </c>
      <c r="C2922" s="26" t="s">
        <v>12</v>
      </c>
      <c r="D2922" s="28" t="s">
        <v>20</v>
      </c>
      <c r="E2922" s="41"/>
      <c r="F2922" s="41">
        <v>500</v>
      </c>
      <c r="G2922" s="19">
        <f t="shared" si="45"/>
        <v>3949338</v>
      </c>
      <c r="H2922" s="17" t="s">
        <v>3054</v>
      </c>
      <c r="I2922" s="26" t="s">
        <v>531</v>
      </c>
      <c r="J2922" s="27" t="s">
        <v>1823</v>
      </c>
      <c r="K2922" s="37" t="s">
        <v>377</v>
      </c>
      <c r="L2922" s="26"/>
      <c r="M2922" s="31">
        <v>2912</v>
      </c>
    </row>
    <row r="2923" spans="1:13" s="31" customFormat="1" x14ac:dyDescent="0.3">
      <c r="A2923" s="34">
        <v>42586</v>
      </c>
      <c r="B2923" s="26" t="s">
        <v>1939</v>
      </c>
      <c r="C2923" s="26" t="s">
        <v>12</v>
      </c>
      <c r="D2923" s="28" t="s">
        <v>20</v>
      </c>
      <c r="E2923" s="41"/>
      <c r="F2923" s="41">
        <v>500</v>
      </c>
      <c r="G2923" s="19">
        <f t="shared" si="45"/>
        <v>3948838</v>
      </c>
      <c r="H2923" s="17" t="s">
        <v>3054</v>
      </c>
      <c r="I2923" s="26" t="s">
        <v>531</v>
      </c>
      <c r="J2923" s="27" t="s">
        <v>1823</v>
      </c>
      <c r="K2923" s="37" t="s">
        <v>377</v>
      </c>
      <c r="L2923" s="26"/>
      <c r="M2923" s="26">
        <v>2913</v>
      </c>
    </row>
    <row r="2924" spans="1:13" s="31" customFormat="1" x14ac:dyDescent="0.3">
      <c r="A2924" s="34">
        <v>42586</v>
      </c>
      <c r="B2924" s="26" t="s">
        <v>1940</v>
      </c>
      <c r="C2924" s="36" t="s">
        <v>1153</v>
      </c>
      <c r="D2924" s="28" t="s">
        <v>20</v>
      </c>
      <c r="E2924" s="41"/>
      <c r="F2924" s="41">
        <v>1000</v>
      </c>
      <c r="G2924" s="19">
        <f t="shared" si="45"/>
        <v>3947838</v>
      </c>
      <c r="H2924" s="17" t="s">
        <v>3054</v>
      </c>
      <c r="I2924" s="26" t="s">
        <v>531</v>
      </c>
      <c r="J2924" s="27" t="s">
        <v>1823</v>
      </c>
      <c r="K2924" s="37" t="s">
        <v>377</v>
      </c>
      <c r="L2924" s="26" t="s">
        <v>1824</v>
      </c>
      <c r="M2924" s="26">
        <v>2914</v>
      </c>
    </row>
    <row r="2925" spans="1:13" s="31" customFormat="1" x14ac:dyDescent="0.3">
      <c r="A2925" s="34">
        <v>42586</v>
      </c>
      <c r="B2925" s="26" t="s">
        <v>329</v>
      </c>
      <c r="C2925" s="36" t="s">
        <v>1153</v>
      </c>
      <c r="D2925" s="28" t="s">
        <v>20</v>
      </c>
      <c r="E2925" s="41"/>
      <c r="F2925" s="41">
        <v>1500</v>
      </c>
      <c r="G2925" s="19">
        <f t="shared" si="45"/>
        <v>3946338</v>
      </c>
      <c r="H2925" s="17" t="s">
        <v>3054</v>
      </c>
      <c r="I2925" s="26" t="s">
        <v>531</v>
      </c>
      <c r="J2925" s="27" t="s">
        <v>1823</v>
      </c>
      <c r="K2925" s="37" t="s">
        <v>377</v>
      </c>
      <c r="L2925" s="26" t="s">
        <v>1824</v>
      </c>
      <c r="M2925" s="26">
        <v>2915</v>
      </c>
    </row>
    <row r="2926" spans="1:13" s="31" customFormat="1" x14ac:dyDescent="0.3">
      <c r="A2926" s="34">
        <v>42586</v>
      </c>
      <c r="B2926" s="26" t="s">
        <v>318</v>
      </c>
      <c r="C2926" s="31" t="s">
        <v>35</v>
      </c>
      <c r="D2926" s="28" t="s">
        <v>20</v>
      </c>
      <c r="E2926" s="41"/>
      <c r="F2926" s="41">
        <v>1000</v>
      </c>
      <c r="G2926" s="19">
        <f t="shared" si="45"/>
        <v>3945338</v>
      </c>
      <c r="H2926" s="17" t="s">
        <v>3054</v>
      </c>
      <c r="I2926" s="26" t="s">
        <v>531</v>
      </c>
      <c r="J2926" s="27" t="s">
        <v>1823</v>
      </c>
      <c r="K2926" s="37" t="s">
        <v>377</v>
      </c>
      <c r="L2926" s="26" t="s">
        <v>1824</v>
      </c>
      <c r="M2926" s="26">
        <v>2916</v>
      </c>
    </row>
    <row r="2927" spans="1:13" s="31" customFormat="1" x14ac:dyDescent="0.3">
      <c r="A2927" s="34">
        <v>42586</v>
      </c>
      <c r="B2927" s="26" t="s">
        <v>1941</v>
      </c>
      <c r="C2927" s="36" t="s">
        <v>1153</v>
      </c>
      <c r="D2927" s="28" t="s">
        <v>20</v>
      </c>
      <c r="E2927" s="41"/>
      <c r="F2927" s="41">
        <v>500</v>
      </c>
      <c r="G2927" s="19">
        <f t="shared" si="45"/>
        <v>3944838</v>
      </c>
      <c r="H2927" s="17" t="s">
        <v>3054</v>
      </c>
      <c r="I2927" s="26" t="s">
        <v>531</v>
      </c>
      <c r="J2927" s="27" t="s">
        <v>1823</v>
      </c>
      <c r="K2927" s="37" t="s">
        <v>377</v>
      </c>
      <c r="L2927" s="26" t="s">
        <v>1824</v>
      </c>
      <c r="M2927" s="26">
        <v>2917</v>
      </c>
    </row>
    <row r="2928" spans="1:13" s="31" customFormat="1" x14ac:dyDescent="0.3">
      <c r="A2928" s="34">
        <v>42586</v>
      </c>
      <c r="B2928" s="26" t="s">
        <v>1942</v>
      </c>
      <c r="C2928" s="26" t="s">
        <v>12</v>
      </c>
      <c r="D2928" s="28" t="s">
        <v>20</v>
      </c>
      <c r="E2928" s="41"/>
      <c r="F2928" s="41">
        <v>500</v>
      </c>
      <c r="G2928" s="19">
        <f t="shared" si="45"/>
        <v>3944338</v>
      </c>
      <c r="H2928" s="17" t="s">
        <v>3054</v>
      </c>
      <c r="I2928" s="26" t="s">
        <v>531</v>
      </c>
      <c r="J2928" s="27" t="s">
        <v>1823</v>
      </c>
      <c r="K2928" s="37" t="s">
        <v>377</v>
      </c>
      <c r="L2928" s="26"/>
      <c r="M2928" s="26">
        <v>2918</v>
      </c>
    </row>
    <row r="2929" spans="1:13" s="31" customFormat="1" ht="15.6" customHeight="1" x14ac:dyDescent="0.3">
      <c r="A2929" s="34">
        <v>42587</v>
      </c>
      <c r="B2929" s="26" t="s">
        <v>1943</v>
      </c>
      <c r="C2929" s="26" t="s">
        <v>12</v>
      </c>
      <c r="D2929" s="26" t="s">
        <v>18</v>
      </c>
      <c r="E2929" s="41"/>
      <c r="F2929" s="41">
        <v>1000</v>
      </c>
      <c r="G2929" s="19">
        <f t="shared" si="45"/>
        <v>3943338</v>
      </c>
      <c r="H2929" s="31" t="s">
        <v>795</v>
      </c>
      <c r="I2929" s="26" t="s">
        <v>531</v>
      </c>
      <c r="J2929" s="26" t="s">
        <v>1823</v>
      </c>
      <c r="K2929" s="37" t="s">
        <v>377</v>
      </c>
      <c r="L2929" s="26" t="s">
        <v>1824</v>
      </c>
      <c r="M2929" s="31">
        <v>2919</v>
      </c>
    </row>
    <row r="2930" spans="1:13" s="31" customFormat="1" ht="15.6" customHeight="1" x14ac:dyDescent="0.3">
      <c r="A2930" s="34">
        <v>42587</v>
      </c>
      <c r="B2930" s="26" t="s">
        <v>1925</v>
      </c>
      <c r="C2930" s="26" t="s">
        <v>12</v>
      </c>
      <c r="D2930" s="26" t="s">
        <v>18</v>
      </c>
      <c r="E2930" s="41"/>
      <c r="F2930" s="41">
        <v>1000</v>
      </c>
      <c r="G2930" s="19">
        <f t="shared" si="45"/>
        <v>3942338</v>
      </c>
      <c r="H2930" s="31" t="s">
        <v>795</v>
      </c>
      <c r="I2930" s="26" t="s">
        <v>531</v>
      </c>
      <c r="J2930" s="26" t="s">
        <v>1823</v>
      </c>
      <c r="K2930" s="37" t="s">
        <v>377</v>
      </c>
      <c r="L2930" s="26" t="s">
        <v>1824</v>
      </c>
      <c r="M2930" s="31">
        <v>2920</v>
      </c>
    </row>
    <row r="2931" spans="1:13" s="31" customFormat="1" ht="13.9" customHeight="1" x14ac:dyDescent="0.25">
      <c r="A2931" s="34">
        <v>42587</v>
      </c>
      <c r="B2931" s="26" t="s">
        <v>1903</v>
      </c>
      <c r="C2931" s="26" t="s">
        <v>12</v>
      </c>
      <c r="D2931" s="26" t="s">
        <v>18</v>
      </c>
      <c r="E2931" s="41"/>
      <c r="F2931" s="41">
        <v>500</v>
      </c>
      <c r="G2931" s="19">
        <f t="shared" si="45"/>
        <v>3941838</v>
      </c>
      <c r="H2931" s="26" t="s">
        <v>1418</v>
      </c>
      <c r="I2931" s="83" t="s">
        <v>1870</v>
      </c>
      <c r="J2931" s="26" t="s">
        <v>1823</v>
      </c>
      <c r="K2931" s="37" t="s">
        <v>377</v>
      </c>
      <c r="L2931" s="26"/>
      <c r="M2931" s="26">
        <v>2921</v>
      </c>
    </row>
    <row r="2932" spans="1:13" s="31" customFormat="1" ht="13.9" customHeight="1" x14ac:dyDescent="0.25">
      <c r="A2932" s="34">
        <v>42587</v>
      </c>
      <c r="B2932" s="26" t="s">
        <v>1928</v>
      </c>
      <c r="C2932" s="26" t="s">
        <v>12</v>
      </c>
      <c r="D2932" s="26" t="s">
        <v>18</v>
      </c>
      <c r="E2932" s="41"/>
      <c r="F2932" s="41">
        <v>500</v>
      </c>
      <c r="G2932" s="19">
        <f t="shared" si="45"/>
        <v>3941338</v>
      </c>
      <c r="H2932" s="26" t="s">
        <v>1418</v>
      </c>
      <c r="I2932" s="26" t="s">
        <v>1870</v>
      </c>
      <c r="J2932" s="26" t="s">
        <v>1823</v>
      </c>
      <c r="K2932" s="37" t="s">
        <v>377</v>
      </c>
      <c r="L2932" s="26"/>
      <c r="M2932" s="26">
        <v>2922</v>
      </c>
    </row>
    <row r="2933" spans="1:13" s="31" customFormat="1" ht="13.9" customHeight="1" x14ac:dyDescent="0.25">
      <c r="A2933" s="34">
        <v>42587</v>
      </c>
      <c r="B2933" s="26" t="s">
        <v>1929</v>
      </c>
      <c r="C2933" s="26" t="s">
        <v>12</v>
      </c>
      <c r="D2933" s="26" t="s">
        <v>18</v>
      </c>
      <c r="E2933" s="41"/>
      <c r="F2933" s="41">
        <v>500</v>
      </c>
      <c r="G2933" s="19">
        <f t="shared" si="45"/>
        <v>3940838</v>
      </c>
      <c r="H2933" s="26" t="s">
        <v>1418</v>
      </c>
      <c r="I2933" s="26" t="s">
        <v>1870</v>
      </c>
      <c r="J2933" s="26" t="s">
        <v>1823</v>
      </c>
      <c r="K2933" s="37" t="s">
        <v>377</v>
      </c>
      <c r="L2933" s="26"/>
      <c r="M2933" s="26">
        <v>2923</v>
      </c>
    </row>
    <row r="2934" spans="1:13" s="31" customFormat="1" ht="13.9" customHeight="1" x14ac:dyDescent="0.25">
      <c r="A2934" s="34">
        <v>42587</v>
      </c>
      <c r="B2934" s="26" t="s">
        <v>329</v>
      </c>
      <c r="C2934" s="32" t="s">
        <v>17</v>
      </c>
      <c r="D2934" s="26" t="s">
        <v>18</v>
      </c>
      <c r="E2934" s="41"/>
      <c r="F2934" s="41">
        <v>5000</v>
      </c>
      <c r="G2934" s="19">
        <f t="shared" si="45"/>
        <v>3935838</v>
      </c>
      <c r="H2934" s="26" t="s">
        <v>1418</v>
      </c>
      <c r="I2934" s="26" t="s">
        <v>1906</v>
      </c>
      <c r="J2934" s="26" t="s">
        <v>1823</v>
      </c>
      <c r="K2934" s="37" t="s">
        <v>377</v>
      </c>
      <c r="L2934" s="26" t="s">
        <v>1824</v>
      </c>
      <c r="M2934" s="26">
        <v>2924</v>
      </c>
    </row>
    <row r="2935" spans="1:13" s="31" customFormat="1" x14ac:dyDescent="0.3">
      <c r="A2935" s="34">
        <v>42587</v>
      </c>
      <c r="B2935" s="26" t="s">
        <v>329</v>
      </c>
      <c r="C2935" s="32" t="s">
        <v>17</v>
      </c>
      <c r="D2935" s="28" t="s">
        <v>20</v>
      </c>
      <c r="E2935" s="41"/>
      <c r="F2935" s="41">
        <v>5000</v>
      </c>
      <c r="G2935" s="19">
        <f t="shared" si="45"/>
        <v>3930838</v>
      </c>
      <c r="H2935" s="26" t="s">
        <v>933</v>
      </c>
      <c r="I2935" s="27" t="s">
        <v>531</v>
      </c>
      <c r="J2935" s="27" t="s">
        <v>1823</v>
      </c>
      <c r="K2935" s="37" t="s">
        <v>377</v>
      </c>
      <c r="L2935" s="27" t="s">
        <v>1824</v>
      </c>
      <c r="M2935" s="26">
        <v>2925</v>
      </c>
    </row>
    <row r="2936" spans="1:13" s="31" customFormat="1" x14ac:dyDescent="0.3">
      <c r="A2936" s="34">
        <v>42587</v>
      </c>
      <c r="B2936" s="26" t="s">
        <v>1944</v>
      </c>
      <c r="C2936" s="26" t="s">
        <v>12</v>
      </c>
      <c r="D2936" s="28" t="s">
        <v>20</v>
      </c>
      <c r="E2936" s="41"/>
      <c r="F2936" s="41">
        <v>2000</v>
      </c>
      <c r="G2936" s="19">
        <f t="shared" si="45"/>
        <v>3928838</v>
      </c>
      <c r="H2936" s="26" t="s">
        <v>933</v>
      </c>
      <c r="I2936" s="27" t="s">
        <v>531</v>
      </c>
      <c r="J2936" s="27" t="s">
        <v>1823</v>
      </c>
      <c r="K2936" s="37" t="s">
        <v>377</v>
      </c>
      <c r="L2936" s="26"/>
      <c r="M2936" s="26">
        <v>2926</v>
      </c>
    </row>
    <row r="2937" spans="1:13" s="31" customFormat="1" x14ac:dyDescent="0.3">
      <c r="A2937" s="34">
        <v>42587</v>
      </c>
      <c r="B2937" s="26" t="s">
        <v>1945</v>
      </c>
      <c r="C2937" s="26" t="s">
        <v>12</v>
      </c>
      <c r="D2937" s="28" t="s">
        <v>20</v>
      </c>
      <c r="E2937" s="41"/>
      <c r="F2937" s="41">
        <v>3000</v>
      </c>
      <c r="G2937" s="19">
        <f t="shared" si="45"/>
        <v>3925838</v>
      </c>
      <c r="H2937" s="26" t="s">
        <v>933</v>
      </c>
      <c r="I2937" s="27" t="s">
        <v>531</v>
      </c>
      <c r="J2937" s="27" t="s">
        <v>1823</v>
      </c>
      <c r="K2937" s="37" t="s">
        <v>377</v>
      </c>
      <c r="L2937" s="26"/>
      <c r="M2937" s="31">
        <v>2927</v>
      </c>
    </row>
    <row r="2938" spans="1:13" s="31" customFormat="1" ht="14.45" customHeight="1" x14ac:dyDescent="0.3">
      <c r="A2938" s="34">
        <v>42587</v>
      </c>
      <c r="B2938" s="26" t="s">
        <v>1946</v>
      </c>
      <c r="C2938" s="26" t="s">
        <v>12</v>
      </c>
      <c r="D2938" s="26" t="s">
        <v>18</v>
      </c>
      <c r="E2938" s="41"/>
      <c r="F2938" s="41">
        <v>2000</v>
      </c>
      <c r="G2938" s="19">
        <f t="shared" si="45"/>
        <v>3923838</v>
      </c>
      <c r="H2938" s="26" t="s">
        <v>903</v>
      </c>
      <c r="I2938" s="26" t="s">
        <v>1583</v>
      </c>
      <c r="J2938" s="27" t="s">
        <v>1823</v>
      </c>
      <c r="K2938" s="37" t="s">
        <v>377</v>
      </c>
      <c r="L2938" s="26"/>
      <c r="M2938" s="31">
        <v>2928</v>
      </c>
    </row>
    <row r="2939" spans="1:13" s="31" customFormat="1" ht="14.45" customHeight="1" x14ac:dyDescent="0.3">
      <c r="A2939" s="34">
        <v>42587</v>
      </c>
      <c r="B2939" s="26" t="s">
        <v>1947</v>
      </c>
      <c r="C2939" s="26" t="s">
        <v>12</v>
      </c>
      <c r="D2939" s="26" t="s">
        <v>18</v>
      </c>
      <c r="E2939" s="41"/>
      <c r="F2939" s="41">
        <v>800</v>
      </c>
      <c r="G2939" s="19">
        <f t="shared" si="45"/>
        <v>3923038</v>
      </c>
      <c r="H2939" s="26" t="s">
        <v>903</v>
      </c>
      <c r="I2939" s="26" t="s">
        <v>1583</v>
      </c>
      <c r="J2939" s="27" t="s">
        <v>1823</v>
      </c>
      <c r="K2939" s="37" t="s">
        <v>377</v>
      </c>
      <c r="L2939" s="26"/>
      <c r="M2939" s="26">
        <v>2929</v>
      </c>
    </row>
    <row r="2940" spans="1:13" s="31" customFormat="1" ht="14.45" customHeight="1" x14ac:dyDescent="0.3">
      <c r="A2940" s="34">
        <v>42587</v>
      </c>
      <c r="B2940" s="26" t="s">
        <v>1948</v>
      </c>
      <c r="C2940" s="26" t="s">
        <v>12</v>
      </c>
      <c r="D2940" s="26" t="s">
        <v>821</v>
      </c>
      <c r="E2940" s="41"/>
      <c r="F2940" s="41">
        <v>1000</v>
      </c>
      <c r="G2940" s="19">
        <f t="shared" si="45"/>
        <v>3922038</v>
      </c>
      <c r="H2940" s="26" t="s">
        <v>1697</v>
      </c>
      <c r="I2940" s="26" t="s">
        <v>531</v>
      </c>
      <c r="J2940" s="36" t="s">
        <v>1823</v>
      </c>
      <c r="K2940" s="37" t="s">
        <v>377</v>
      </c>
      <c r="L2940" s="26"/>
      <c r="M2940" s="26">
        <v>2930</v>
      </c>
    </row>
    <row r="2941" spans="1:13" s="31" customFormat="1" ht="14.45" customHeight="1" x14ac:dyDescent="0.3">
      <c r="A2941" s="34">
        <v>42587</v>
      </c>
      <c r="B2941" s="26" t="s">
        <v>1949</v>
      </c>
      <c r="C2941" s="26" t="s">
        <v>12</v>
      </c>
      <c r="D2941" s="26" t="s">
        <v>821</v>
      </c>
      <c r="E2941" s="41"/>
      <c r="F2941" s="41">
        <v>1000</v>
      </c>
      <c r="G2941" s="19">
        <f t="shared" si="45"/>
        <v>3921038</v>
      </c>
      <c r="H2941" s="26" t="s">
        <v>1697</v>
      </c>
      <c r="I2941" s="26" t="s">
        <v>531</v>
      </c>
      <c r="J2941" s="36" t="s">
        <v>1823</v>
      </c>
      <c r="K2941" s="37" t="s">
        <v>377</v>
      </c>
      <c r="L2941" s="26"/>
      <c r="M2941" s="26">
        <v>2931</v>
      </c>
    </row>
    <row r="2942" spans="1:13" s="31" customFormat="1" ht="14.45" customHeight="1" x14ac:dyDescent="0.3">
      <c r="A2942" s="34">
        <v>42587</v>
      </c>
      <c r="B2942" s="26" t="s">
        <v>1950</v>
      </c>
      <c r="C2942" s="26" t="s">
        <v>12</v>
      </c>
      <c r="D2942" s="26" t="s">
        <v>821</v>
      </c>
      <c r="E2942" s="41"/>
      <c r="F2942" s="41">
        <v>1000</v>
      </c>
      <c r="G2942" s="19">
        <f t="shared" si="45"/>
        <v>3920038</v>
      </c>
      <c r="H2942" s="26" t="s">
        <v>1697</v>
      </c>
      <c r="I2942" s="26" t="s">
        <v>531</v>
      </c>
      <c r="J2942" s="36" t="s">
        <v>1823</v>
      </c>
      <c r="K2942" s="37" t="s">
        <v>377</v>
      </c>
      <c r="L2942" s="26"/>
      <c r="M2942" s="26">
        <v>2932</v>
      </c>
    </row>
    <row r="2943" spans="1:13" s="31" customFormat="1" ht="14.45" customHeight="1" x14ac:dyDescent="0.3">
      <c r="A2943" s="34">
        <v>42587</v>
      </c>
      <c r="B2943" s="26" t="s">
        <v>1951</v>
      </c>
      <c r="C2943" s="26" t="s">
        <v>12</v>
      </c>
      <c r="D2943" s="26" t="s">
        <v>821</v>
      </c>
      <c r="E2943" s="41"/>
      <c r="F2943" s="41">
        <v>1000</v>
      </c>
      <c r="G2943" s="19">
        <f t="shared" si="45"/>
        <v>3919038</v>
      </c>
      <c r="H2943" s="26" t="s">
        <v>1697</v>
      </c>
      <c r="I2943" s="26" t="s">
        <v>531</v>
      </c>
      <c r="J2943" s="36" t="s">
        <v>1823</v>
      </c>
      <c r="K2943" s="37" t="s">
        <v>377</v>
      </c>
      <c r="L2943" s="26"/>
      <c r="M2943" s="26">
        <v>2933</v>
      </c>
    </row>
    <row r="2944" spans="1:13" s="31" customFormat="1" ht="14.45" customHeight="1" x14ac:dyDescent="0.3">
      <c r="A2944" s="34">
        <v>42587</v>
      </c>
      <c r="B2944" s="26" t="s">
        <v>1952</v>
      </c>
      <c r="C2944" s="26" t="s">
        <v>12</v>
      </c>
      <c r="D2944" s="26" t="s">
        <v>821</v>
      </c>
      <c r="E2944" s="41"/>
      <c r="F2944" s="41">
        <v>1000</v>
      </c>
      <c r="G2944" s="19">
        <f t="shared" si="45"/>
        <v>3918038</v>
      </c>
      <c r="H2944" s="26" t="s">
        <v>1697</v>
      </c>
      <c r="I2944" s="26" t="s">
        <v>531</v>
      </c>
      <c r="J2944" s="36" t="s">
        <v>1823</v>
      </c>
      <c r="K2944" s="37" t="s">
        <v>377</v>
      </c>
      <c r="L2944" s="26"/>
      <c r="M2944" s="26">
        <v>2934</v>
      </c>
    </row>
    <row r="2945" spans="1:13" s="30" customFormat="1" x14ac:dyDescent="0.3">
      <c r="A2945" s="34">
        <v>42587</v>
      </c>
      <c r="B2945" s="35" t="s">
        <v>1953</v>
      </c>
      <c r="C2945" s="26" t="s">
        <v>12</v>
      </c>
      <c r="D2945" s="73" t="s">
        <v>18</v>
      </c>
      <c r="E2945" s="41"/>
      <c r="F2945" s="41">
        <v>1000</v>
      </c>
      <c r="G2945" s="19">
        <f t="shared" si="45"/>
        <v>3917038</v>
      </c>
      <c r="H2945" s="31" t="s">
        <v>23</v>
      </c>
      <c r="I2945" s="27" t="s">
        <v>1891</v>
      </c>
      <c r="J2945" s="27" t="s">
        <v>1823</v>
      </c>
      <c r="K2945" s="37" t="s">
        <v>377</v>
      </c>
      <c r="L2945" s="27"/>
      <c r="M2945" s="31">
        <v>2935</v>
      </c>
    </row>
    <row r="2946" spans="1:13" s="31" customFormat="1" x14ac:dyDescent="0.3">
      <c r="A2946" s="34">
        <v>42587</v>
      </c>
      <c r="B2946" s="26" t="s">
        <v>1914</v>
      </c>
      <c r="C2946" s="26" t="s">
        <v>12</v>
      </c>
      <c r="D2946" s="26" t="s">
        <v>18</v>
      </c>
      <c r="E2946" s="41"/>
      <c r="F2946" s="41">
        <v>500</v>
      </c>
      <c r="G2946" s="19">
        <f t="shared" si="45"/>
        <v>3916538</v>
      </c>
      <c r="H2946" s="26" t="s">
        <v>1772</v>
      </c>
      <c r="I2946" s="26" t="s">
        <v>531</v>
      </c>
      <c r="J2946" s="26" t="s">
        <v>1823</v>
      </c>
      <c r="K2946" s="37" t="s">
        <v>377</v>
      </c>
      <c r="L2946" s="26"/>
      <c r="M2946" s="31">
        <v>2936</v>
      </c>
    </row>
    <row r="2947" spans="1:13" s="31" customFormat="1" x14ac:dyDescent="0.3">
      <c r="A2947" s="34">
        <v>42587</v>
      </c>
      <c r="B2947" s="26" t="s">
        <v>1936</v>
      </c>
      <c r="C2947" s="26" t="s">
        <v>12</v>
      </c>
      <c r="D2947" s="26" t="s">
        <v>18</v>
      </c>
      <c r="E2947" s="41"/>
      <c r="F2947" s="41">
        <v>500</v>
      </c>
      <c r="G2947" s="19">
        <f t="shared" si="45"/>
        <v>3916038</v>
      </c>
      <c r="H2947" s="26" t="s">
        <v>1772</v>
      </c>
      <c r="I2947" s="26" t="s">
        <v>531</v>
      </c>
      <c r="J2947" s="26" t="s">
        <v>1823</v>
      </c>
      <c r="K2947" s="37" t="s">
        <v>377</v>
      </c>
      <c r="L2947" s="26"/>
      <c r="M2947" s="26">
        <v>2937</v>
      </c>
    </row>
    <row r="2948" spans="1:13" s="31" customFormat="1" x14ac:dyDescent="0.3">
      <c r="A2948" s="34">
        <v>42587</v>
      </c>
      <c r="B2948" s="26" t="s">
        <v>1937</v>
      </c>
      <c r="C2948" s="26" t="s">
        <v>12</v>
      </c>
      <c r="D2948" s="26" t="s">
        <v>18</v>
      </c>
      <c r="E2948" s="41"/>
      <c r="F2948" s="41">
        <v>500</v>
      </c>
      <c r="G2948" s="19">
        <f t="shared" si="45"/>
        <v>3915538</v>
      </c>
      <c r="H2948" s="26" t="s">
        <v>1772</v>
      </c>
      <c r="I2948" s="26" t="s">
        <v>531</v>
      </c>
      <c r="J2948" s="26" t="s">
        <v>1823</v>
      </c>
      <c r="K2948" s="37" t="s">
        <v>377</v>
      </c>
      <c r="L2948" s="26"/>
      <c r="M2948" s="26">
        <v>2938</v>
      </c>
    </row>
    <row r="2949" spans="1:13" s="31" customFormat="1" x14ac:dyDescent="0.3">
      <c r="A2949" s="34">
        <v>42587</v>
      </c>
      <c r="B2949" s="26" t="s">
        <v>1954</v>
      </c>
      <c r="C2949" s="26" t="s">
        <v>12</v>
      </c>
      <c r="D2949" s="28" t="s">
        <v>20</v>
      </c>
      <c r="E2949" s="41"/>
      <c r="F2949" s="41">
        <v>500</v>
      </c>
      <c r="G2949" s="19">
        <f t="shared" si="45"/>
        <v>3915038</v>
      </c>
      <c r="H2949" s="17" t="s">
        <v>3054</v>
      </c>
      <c r="I2949" s="26" t="s">
        <v>531</v>
      </c>
      <c r="J2949" s="27" t="s">
        <v>1823</v>
      </c>
      <c r="K2949" s="37" t="s">
        <v>377</v>
      </c>
      <c r="L2949" s="26"/>
      <c r="M2949" s="26">
        <v>2939</v>
      </c>
    </row>
    <row r="2950" spans="1:13" s="31" customFormat="1" x14ac:dyDescent="0.3">
      <c r="A2950" s="34">
        <v>42587</v>
      </c>
      <c r="B2950" s="26" t="s">
        <v>1955</v>
      </c>
      <c r="C2950" s="26" t="s">
        <v>12</v>
      </c>
      <c r="D2950" s="28" t="s">
        <v>20</v>
      </c>
      <c r="E2950" s="41"/>
      <c r="F2950" s="41">
        <v>2000</v>
      </c>
      <c r="G2950" s="19">
        <f t="shared" si="45"/>
        <v>3913038</v>
      </c>
      <c r="H2950" s="17" t="s">
        <v>3054</v>
      </c>
      <c r="I2950" s="26" t="s">
        <v>531</v>
      </c>
      <c r="J2950" s="27" t="s">
        <v>1823</v>
      </c>
      <c r="K2950" s="37" t="s">
        <v>377</v>
      </c>
      <c r="L2950" s="26"/>
      <c r="M2950" s="26">
        <v>2940</v>
      </c>
    </row>
    <row r="2951" spans="1:13" s="31" customFormat="1" x14ac:dyDescent="0.3">
      <c r="A2951" s="34">
        <v>42587</v>
      </c>
      <c r="B2951" s="26" t="s">
        <v>1956</v>
      </c>
      <c r="C2951" s="26" t="s">
        <v>12</v>
      </c>
      <c r="D2951" s="28" t="s">
        <v>20</v>
      </c>
      <c r="E2951" s="41"/>
      <c r="F2951" s="41">
        <v>5000</v>
      </c>
      <c r="G2951" s="19">
        <f t="shared" si="45"/>
        <v>3908038</v>
      </c>
      <c r="H2951" s="17" t="s">
        <v>3054</v>
      </c>
      <c r="I2951" s="26" t="s">
        <v>531</v>
      </c>
      <c r="J2951" s="27" t="s">
        <v>1823</v>
      </c>
      <c r="K2951" s="37" t="s">
        <v>377</v>
      </c>
      <c r="L2951" s="26"/>
      <c r="M2951" s="26">
        <v>2941</v>
      </c>
    </row>
    <row r="2952" spans="1:13" s="31" customFormat="1" x14ac:dyDescent="0.3">
      <c r="A2952" s="34">
        <v>42587</v>
      </c>
      <c r="B2952" s="26" t="s">
        <v>1957</v>
      </c>
      <c r="C2952" s="26" t="s">
        <v>12</v>
      </c>
      <c r="D2952" s="28" t="s">
        <v>20</v>
      </c>
      <c r="E2952" s="41"/>
      <c r="F2952" s="41">
        <v>5000</v>
      </c>
      <c r="G2952" s="19">
        <f t="shared" si="45"/>
        <v>3903038</v>
      </c>
      <c r="H2952" s="17" t="s">
        <v>3054</v>
      </c>
      <c r="I2952" s="26" t="s">
        <v>531</v>
      </c>
      <c r="J2952" s="27" t="s">
        <v>1823</v>
      </c>
      <c r="K2952" s="37" t="s">
        <v>377</v>
      </c>
      <c r="L2952" s="26"/>
      <c r="M2952" s="26">
        <v>2942</v>
      </c>
    </row>
    <row r="2953" spans="1:13" s="31" customFormat="1" x14ac:dyDescent="0.3">
      <c r="A2953" s="34">
        <v>42587</v>
      </c>
      <c r="B2953" s="26" t="s">
        <v>1958</v>
      </c>
      <c r="C2953" s="26" t="s">
        <v>12</v>
      </c>
      <c r="D2953" s="28" t="s">
        <v>20</v>
      </c>
      <c r="E2953" s="41"/>
      <c r="F2953" s="41">
        <v>2000</v>
      </c>
      <c r="G2953" s="19">
        <f t="shared" si="45"/>
        <v>3901038</v>
      </c>
      <c r="H2953" s="17" t="s">
        <v>3054</v>
      </c>
      <c r="I2953" s="26" t="s">
        <v>531</v>
      </c>
      <c r="J2953" s="27" t="s">
        <v>1823</v>
      </c>
      <c r="K2953" s="37" t="s">
        <v>377</v>
      </c>
      <c r="L2953" s="26"/>
      <c r="M2953" s="31">
        <v>2943</v>
      </c>
    </row>
    <row r="2954" spans="1:13" s="31" customFormat="1" x14ac:dyDescent="0.3">
      <c r="A2954" s="34">
        <v>42587</v>
      </c>
      <c r="B2954" s="26" t="s">
        <v>2594</v>
      </c>
      <c r="C2954" s="36" t="s">
        <v>1153</v>
      </c>
      <c r="D2954" s="28" t="s">
        <v>20</v>
      </c>
      <c r="E2954" s="41"/>
      <c r="F2954" s="41">
        <v>3000</v>
      </c>
      <c r="G2954" s="19">
        <f t="shared" si="45"/>
        <v>3898038</v>
      </c>
      <c r="H2954" s="17" t="s">
        <v>3054</v>
      </c>
      <c r="I2954" s="26" t="s">
        <v>531</v>
      </c>
      <c r="J2954" s="27" t="s">
        <v>1823</v>
      </c>
      <c r="K2954" s="37" t="s">
        <v>377</v>
      </c>
      <c r="L2954" s="26" t="s">
        <v>1824</v>
      </c>
      <c r="M2954" s="31">
        <v>2944</v>
      </c>
    </row>
    <row r="2955" spans="1:13" s="31" customFormat="1" x14ac:dyDescent="0.3">
      <c r="A2955" s="34">
        <v>42587</v>
      </c>
      <c r="B2955" s="26" t="s">
        <v>1959</v>
      </c>
      <c r="C2955" s="26" t="s">
        <v>12</v>
      </c>
      <c r="D2955" s="28" t="s">
        <v>20</v>
      </c>
      <c r="E2955" s="41"/>
      <c r="F2955" s="41">
        <v>500</v>
      </c>
      <c r="G2955" s="19">
        <f t="shared" si="45"/>
        <v>3897538</v>
      </c>
      <c r="H2955" s="17" t="s">
        <v>3054</v>
      </c>
      <c r="I2955" s="26" t="s">
        <v>531</v>
      </c>
      <c r="J2955" s="27" t="s">
        <v>1823</v>
      </c>
      <c r="K2955" s="37" t="s">
        <v>377</v>
      </c>
      <c r="L2955" s="26"/>
      <c r="M2955" s="26">
        <v>2945</v>
      </c>
    </row>
    <row r="2956" spans="1:13" s="31" customFormat="1" ht="15.6" customHeight="1" x14ac:dyDescent="0.25">
      <c r="A2956" s="34">
        <v>42588</v>
      </c>
      <c r="B2956" s="26" t="s">
        <v>1960</v>
      </c>
      <c r="C2956" s="27" t="s">
        <v>16</v>
      </c>
      <c r="D2956" s="28" t="s">
        <v>10</v>
      </c>
      <c r="E2956" s="41"/>
      <c r="F2956" s="41">
        <v>1200</v>
      </c>
      <c r="G2956" s="19">
        <f t="shared" si="45"/>
        <v>3896338</v>
      </c>
      <c r="H2956" s="36" t="s">
        <v>26</v>
      </c>
      <c r="I2956" s="26" t="s">
        <v>1961</v>
      </c>
      <c r="J2956" s="26" t="s">
        <v>1823</v>
      </c>
      <c r="K2956" s="37" t="s">
        <v>377</v>
      </c>
      <c r="L2956" s="26"/>
      <c r="M2956" s="26">
        <v>2946</v>
      </c>
    </row>
    <row r="2957" spans="1:13" s="31" customFormat="1" ht="15.6" customHeight="1" x14ac:dyDescent="0.25">
      <c r="A2957" s="34">
        <v>42588</v>
      </c>
      <c r="B2957" s="26" t="s">
        <v>3060</v>
      </c>
      <c r="C2957" s="27" t="s">
        <v>16</v>
      </c>
      <c r="D2957" s="28" t="s">
        <v>10</v>
      </c>
      <c r="E2957" s="41"/>
      <c r="F2957" s="41">
        <v>2400</v>
      </c>
      <c r="G2957" s="19">
        <f t="shared" ref="G2957:G3020" si="46">+G2956+E2957-F2957</f>
        <v>3893938</v>
      </c>
      <c r="H2957" s="36" t="s">
        <v>26</v>
      </c>
      <c r="I2957" s="26" t="s">
        <v>1962</v>
      </c>
      <c r="J2957" s="26" t="s">
        <v>1823</v>
      </c>
      <c r="K2957" s="37" t="s">
        <v>377</v>
      </c>
      <c r="L2957" s="26"/>
      <c r="M2957" s="26">
        <v>2947</v>
      </c>
    </row>
    <row r="2958" spans="1:13" s="31" customFormat="1" ht="15.6" customHeight="1" x14ac:dyDescent="0.25">
      <c r="A2958" s="34">
        <v>42588</v>
      </c>
      <c r="B2958" s="26" t="s">
        <v>3065</v>
      </c>
      <c r="C2958" s="27" t="s">
        <v>16</v>
      </c>
      <c r="D2958" s="28" t="s">
        <v>10</v>
      </c>
      <c r="E2958" s="41"/>
      <c r="F2958" s="41">
        <v>5200</v>
      </c>
      <c r="G2958" s="19">
        <f t="shared" si="46"/>
        <v>3888738</v>
      </c>
      <c r="H2958" s="36" t="s">
        <v>26</v>
      </c>
      <c r="I2958" s="26" t="s">
        <v>1963</v>
      </c>
      <c r="J2958" s="26" t="s">
        <v>1823</v>
      </c>
      <c r="K2958" s="37" t="s">
        <v>377</v>
      </c>
      <c r="L2958" s="26"/>
      <c r="M2958" s="26">
        <v>2948</v>
      </c>
    </row>
    <row r="2959" spans="1:13" s="31" customFormat="1" ht="15.6" customHeight="1" x14ac:dyDescent="0.3">
      <c r="A2959" s="34">
        <v>42588</v>
      </c>
      <c r="B2959" s="26" t="s">
        <v>1943</v>
      </c>
      <c r="C2959" s="26" t="s">
        <v>12</v>
      </c>
      <c r="D2959" s="26" t="s">
        <v>18</v>
      </c>
      <c r="E2959" s="41"/>
      <c r="F2959" s="41">
        <v>1000</v>
      </c>
      <c r="G2959" s="19">
        <f t="shared" si="46"/>
        <v>3887738</v>
      </c>
      <c r="H2959" s="31" t="s">
        <v>795</v>
      </c>
      <c r="I2959" s="26" t="s">
        <v>531</v>
      </c>
      <c r="J2959" s="26" t="s">
        <v>1823</v>
      </c>
      <c r="K2959" s="37" t="s">
        <v>377</v>
      </c>
      <c r="L2959" s="26" t="s">
        <v>1824</v>
      </c>
      <c r="M2959" s="26">
        <v>2949</v>
      </c>
    </row>
    <row r="2960" spans="1:13" s="31" customFormat="1" ht="15.6" customHeight="1" x14ac:dyDescent="0.3">
      <c r="A2960" s="34">
        <v>42588</v>
      </c>
      <c r="B2960" s="26" t="s">
        <v>1964</v>
      </c>
      <c r="C2960" s="26" t="s">
        <v>12</v>
      </c>
      <c r="D2960" s="26" t="s">
        <v>18</v>
      </c>
      <c r="E2960" s="41"/>
      <c r="F2960" s="41">
        <v>1000</v>
      </c>
      <c r="G2960" s="19">
        <f t="shared" si="46"/>
        <v>3886738</v>
      </c>
      <c r="H2960" s="31" t="s">
        <v>795</v>
      </c>
      <c r="I2960" s="26" t="s">
        <v>531</v>
      </c>
      <c r="J2960" s="26" t="s">
        <v>1823</v>
      </c>
      <c r="K2960" s="37" t="s">
        <v>377</v>
      </c>
      <c r="L2960" s="26" t="s">
        <v>1824</v>
      </c>
      <c r="M2960" s="26">
        <v>2950</v>
      </c>
    </row>
    <row r="2961" spans="1:13" s="31" customFormat="1" ht="15.6" customHeight="1" x14ac:dyDescent="0.3">
      <c r="A2961" s="34">
        <v>42588</v>
      </c>
      <c r="B2961" s="26" t="s">
        <v>1965</v>
      </c>
      <c r="C2961" s="26" t="s">
        <v>12</v>
      </c>
      <c r="D2961" s="26" t="s">
        <v>18</v>
      </c>
      <c r="E2961" s="41"/>
      <c r="F2961" s="41">
        <v>1000</v>
      </c>
      <c r="G2961" s="19">
        <f t="shared" si="46"/>
        <v>3885738</v>
      </c>
      <c r="H2961" s="31" t="s">
        <v>795</v>
      </c>
      <c r="I2961" s="26" t="s">
        <v>531</v>
      </c>
      <c r="J2961" s="26" t="s">
        <v>1823</v>
      </c>
      <c r="K2961" s="37" t="s">
        <v>377</v>
      </c>
      <c r="L2961" s="26" t="s">
        <v>1824</v>
      </c>
      <c r="M2961" s="31">
        <v>2951</v>
      </c>
    </row>
    <row r="2962" spans="1:13" s="31" customFormat="1" ht="15.6" customHeight="1" x14ac:dyDescent="0.3">
      <c r="A2962" s="34">
        <v>42588</v>
      </c>
      <c r="B2962" s="26" t="s">
        <v>1966</v>
      </c>
      <c r="C2962" s="26" t="s">
        <v>12</v>
      </c>
      <c r="D2962" s="26" t="s">
        <v>18</v>
      </c>
      <c r="E2962" s="41"/>
      <c r="F2962" s="41">
        <v>1500</v>
      </c>
      <c r="G2962" s="19">
        <f t="shared" si="46"/>
        <v>3884238</v>
      </c>
      <c r="H2962" s="31" t="s">
        <v>795</v>
      </c>
      <c r="I2962" s="26" t="s">
        <v>531</v>
      </c>
      <c r="J2962" s="26" t="s">
        <v>1823</v>
      </c>
      <c r="K2962" s="37" t="s">
        <v>377</v>
      </c>
      <c r="L2962" s="26" t="s">
        <v>1824</v>
      </c>
      <c r="M2962" s="31">
        <v>2952</v>
      </c>
    </row>
    <row r="2963" spans="1:13" s="31" customFormat="1" ht="15.6" customHeight="1" x14ac:dyDescent="0.3">
      <c r="A2963" s="34">
        <v>42588</v>
      </c>
      <c r="B2963" s="26" t="s">
        <v>1967</v>
      </c>
      <c r="C2963" s="26" t="s">
        <v>12</v>
      </c>
      <c r="D2963" s="26" t="s">
        <v>18</v>
      </c>
      <c r="E2963" s="41"/>
      <c r="F2963" s="41">
        <v>1500</v>
      </c>
      <c r="G2963" s="19">
        <f t="shared" si="46"/>
        <v>3882738</v>
      </c>
      <c r="H2963" s="31" t="s">
        <v>795</v>
      </c>
      <c r="I2963" s="26" t="s">
        <v>531</v>
      </c>
      <c r="J2963" s="26" t="s">
        <v>1823</v>
      </c>
      <c r="K2963" s="37" t="s">
        <v>377</v>
      </c>
      <c r="L2963" s="26" t="s">
        <v>1824</v>
      </c>
      <c r="M2963" s="26">
        <v>2953</v>
      </c>
    </row>
    <row r="2964" spans="1:13" s="31" customFormat="1" ht="15.6" customHeight="1" x14ac:dyDescent="0.3">
      <c r="A2964" s="34">
        <v>42588</v>
      </c>
      <c r="B2964" s="26" t="s">
        <v>1968</v>
      </c>
      <c r="C2964" s="26" t="s">
        <v>12</v>
      </c>
      <c r="D2964" s="26" t="s">
        <v>18</v>
      </c>
      <c r="E2964" s="41"/>
      <c r="F2964" s="41">
        <v>1000</v>
      </c>
      <c r="G2964" s="19">
        <f t="shared" si="46"/>
        <v>3881738</v>
      </c>
      <c r="H2964" s="31" t="s">
        <v>795</v>
      </c>
      <c r="I2964" s="26" t="s">
        <v>531</v>
      </c>
      <c r="J2964" s="26" t="s">
        <v>1823</v>
      </c>
      <c r="K2964" s="37" t="s">
        <v>377</v>
      </c>
      <c r="L2964" s="26" t="s">
        <v>1824</v>
      </c>
      <c r="M2964" s="26">
        <v>2954</v>
      </c>
    </row>
    <row r="2965" spans="1:13" s="31" customFormat="1" ht="15.6" customHeight="1" x14ac:dyDescent="0.3">
      <c r="A2965" s="34">
        <v>42588</v>
      </c>
      <c r="B2965" s="26" t="s">
        <v>1969</v>
      </c>
      <c r="C2965" s="26" t="s">
        <v>12</v>
      </c>
      <c r="D2965" s="26" t="s">
        <v>18</v>
      </c>
      <c r="E2965" s="41"/>
      <c r="F2965" s="41">
        <v>1000</v>
      </c>
      <c r="G2965" s="19">
        <f t="shared" si="46"/>
        <v>3880738</v>
      </c>
      <c r="H2965" s="31" t="s">
        <v>795</v>
      </c>
      <c r="I2965" s="26" t="s">
        <v>531</v>
      </c>
      <c r="J2965" s="26" t="s">
        <v>1823</v>
      </c>
      <c r="K2965" s="37" t="s">
        <v>377</v>
      </c>
      <c r="L2965" s="26" t="s">
        <v>1824</v>
      </c>
      <c r="M2965" s="26">
        <v>2955</v>
      </c>
    </row>
    <row r="2966" spans="1:13" s="31" customFormat="1" ht="15.6" customHeight="1" x14ac:dyDescent="0.3">
      <c r="A2966" s="34">
        <v>42588</v>
      </c>
      <c r="B2966" s="26" t="s">
        <v>1970</v>
      </c>
      <c r="C2966" s="26" t="s">
        <v>12</v>
      </c>
      <c r="D2966" s="26" t="s">
        <v>18</v>
      </c>
      <c r="E2966" s="41"/>
      <c r="F2966" s="41">
        <v>1500</v>
      </c>
      <c r="G2966" s="19">
        <f t="shared" si="46"/>
        <v>3879238</v>
      </c>
      <c r="H2966" s="31" t="s">
        <v>795</v>
      </c>
      <c r="I2966" s="26" t="s">
        <v>531</v>
      </c>
      <c r="J2966" s="26" t="s">
        <v>1823</v>
      </c>
      <c r="K2966" s="37" t="s">
        <v>377</v>
      </c>
      <c r="L2966" s="26" t="s">
        <v>1824</v>
      </c>
      <c r="M2966" s="26">
        <v>2956</v>
      </c>
    </row>
    <row r="2967" spans="1:13" s="31" customFormat="1" ht="15.6" customHeight="1" x14ac:dyDescent="0.3">
      <c r="A2967" s="34">
        <v>42588</v>
      </c>
      <c r="B2967" s="26" t="s">
        <v>1971</v>
      </c>
      <c r="C2967" s="32" t="s">
        <v>17</v>
      </c>
      <c r="D2967" s="26" t="s">
        <v>18</v>
      </c>
      <c r="E2967" s="41"/>
      <c r="F2967" s="41">
        <v>5000</v>
      </c>
      <c r="G2967" s="19">
        <f t="shared" si="46"/>
        <v>3874238</v>
      </c>
      <c r="H2967" s="31" t="s">
        <v>795</v>
      </c>
      <c r="I2967" s="26" t="s">
        <v>531</v>
      </c>
      <c r="J2967" s="26" t="s">
        <v>1823</v>
      </c>
      <c r="K2967" s="37" t="s">
        <v>377</v>
      </c>
      <c r="L2967" s="26" t="s">
        <v>1824</v>
      </c>
      <c r="M2967" s="26">
        <v>2957</v>
      </c>
    </row>
    <row r="2968" spans="1:13" s="31" customFormat="1" ht="13.9" customHeight="1" x14ac:dyDescent="0.25">
      <c r="A2968" s="34">
        <v>42588</v>
      </c>
      <c r="B2968" s="26" t="s">
        <v>1903</v>
      </c>
      <c r="C2968" s="26" t="s">
        <v>12</v>
      </c>
      <c r="D2968" s="26" t="s">
        <v>18</v>
      </c>
      <c r="E2968" s="41"/>
      <c r="F2968" s="41">
        <v>500</v>
      </c>
      <c r="G2968" s="19">
        <f t="shared" si="46"/>
        <v>3873738</v>
      </c>
      <c r="H2968" s="26" t="s">
        <v>1418</v>
      </c>
      <c r="I2968" s="26" t="s">
        <v>1870</v>
      </c>
      <c r="J2968" s="26" t="s">
        <v>1823</v>
      </c>
      <c r="K2968" s="37" t="s">
        <v>377</v>
      </c>
      <c r="L2968" s="26"/>
      <c r="M2968" s="26">
        <v>2958</v>
      </c>
    </row>
    <row r="2969" spans="1:13" s="31" customFormat="1" ht="13.9" customHeight="1" x14ac:dyDescent="0.25">
      <c r="A2969" s="34">
        <v>42588</v>
      </c>
      <c r="B2969" s="26" t="s">
        <v>1972</v>
      </c>
      <c r="C2969" s="26" t="s">
        <v>12</v>
      </c>
      <c r="D2969" s="26" t="s">
        <v>18</v>
      </c>
      <c r="E2969" s="41"/>
      <c r="F2969" s="41">
        <v>500</v>
      </c>
      <c r="G2969" s="19">
        <f t="shared" si="46"/>
        <v>3873238</v>
      </c>
      <c r="H2969" s="26" t="s">
        <v>1418</v>
      </c>
      <c r="I2969" s="26" t="s">
        <v>1870</v>
      </c>
      <c r="J2969" s="26" t="s">
        <v>1823</v>
      </c>
      <c r="K2969" s="37" t="s">
        <v>377</v>
      </c>
      <c r="L2969" s="26"/>
      <c r="M2969" s="31">
        <v>2959</v>
      </c>
    </row>
    <row r="2970" spans="1:13" s="31" customFormat="1" ht="13.9" customHeight="1" x14ac:dyDescent="0.3">
      <c r="A2970" s="34">
        <v>42588</v>
      </c>
      <c r="B2970" s="26" t="s">
        <v>1973</v>
      </c>
      <c r="C2970" s="26" t="s">
        <v>12</v>
      </c>
      <c r="D2970" s="26" t="s">
        <v>18</v>
      </c>
      <c r="E2970" s="41"/>
      <c r="F2970" s="41">
        <v>500</v>
      </c>
      <c r="G2970" s="19">
        <f t="shared" si="46"/>
        <v>3872738</v>
      </c>
      <c r="H2970" s="26" t="s">
        <v>1418</v>
      </c>
      <c r="I2970" s="26" t="s">
        <v>1870</v>
      </c>
      <c r="J2970" s="26" t="s">
        <v>1823</v>
      </c>
      <c r="K2970" s="37" t="s">
        <v>377</v>
      </c>
      <c r="L2970" s="26"/>
      <c r="M2970" s="31">
        <v>2960</v>
      </c>
    </row>
    <row r="2971" spans="1:13" s="31" customFormat="1" ht="13.9" customHeight="1" x14ac:dyDescent="0.25">
      <c r="A2971" s="34">
        <v>42588</v>
      </c>
      <c r="B2971" s="26" t="s">
        <v>329</v>
      </c>
      <c r="C2971" s="32" t="s">
        <v>17</v>
      </c>
      <c r="D2971" s="26" t="s">
        <v>18</v>
      </c>
      <c r="E2971" s="41"/>
      <c r="F2971" s="41">
        <v>5000</v>
      </c>
      <c r="G2971" s="19">
        <f t="shared" si="46"/>
        <v>3867738</v>
      </c>
      <c r="H2971" s="26" t="s">
        <v>1418</v>
      </c>
      <c r="I2971" s="26" t="s">
        <v>1906</v>
      </c>
      <c r="J2971" s="26" t="s">
        <v>1823</v>
      </c>
      <c r="K2971" s="37" t="s">
        <v>377</v>
      </c>
      <c r="L2971" s="26" t="s">
        <v>1824</v>
      </c>
      <c r="M2971" s="26">
        <v>2961</v>
      </c>
    </row>
    <row r="2972" spans="1:13" s="31" customFormat="1" ht="13.9" customHeight="1" x14ac:dyDescent="0.3">
      <c r="A2972" s="34">
        <v>42588</v>
      </c>
      <c r="B2972" s="26" t="s">
        <v>1974</v>
      </c>
      <c r="C2972" s="32" t="s">
        <v>17</v>
      </c>
      <c r="D2972" s="26" t="s">
        <v>18</v>
      </c>
      <c r="E2972" s="41"/>
      <c r="F2972" s="41">
        <v>45000</v>
      </c>
      <c r="G2972" s="19">
        <f t="shared" si="46"/>
        <v>3822738</v>
      </c>
      <c r="H2972" s="26" t="s">
        <v>1418</v>
      </c>
      <c r="I2972" s="26" t="s">
        <v>1975</v>
      </c>
      <c r="J2972" s="26" t="s">
        <v>1823</v>
      </c>
      <c r="K2972" s="37" t="s">
        <v>377</v>
      </c>
      <c r="L2972" s="26" t="s">
        <v>1824</v>
      </c>
      <c r="M2972" s="26">
        <v>2962</v>
      </c>
    </row>
    <row r="2973" spans="1:13" s="31" customFormat="1" ht="13.9" customHeight="1" x14ac:dyDescent="0.25">
      <c r="A2973" s="34">
        <v>42588</v>
      </c>
      <c r="B2973" s="26" t="s">
        <v>1976</v>
      </c>
      <c r="C2973" s="26" t="s">
        <v>12</v>
      </c>
      <c r="D2973" s="26" t="s">
        <v>18</v>
      </c>
      <c r="E2973" s="41"/>
      <c r="F2973" s="41">
        <v>11000</v>
      </c>
      <c r="G2973" s="19">
        <f t="shared" si="46"/>
        <v>3811738</v>
      </c>
      <c r="H2973" s="26" t="s">
        <v>1418</v>
      </c>
      <c r="I2973" s="26" t="s">
        <v>1870</v>
      </c>
      <c r="J2973" s="26" t="s">
        <v>1823</v>
      </c>
      <c r="K2973" s="37" t="s">
        <v>377</v>
      </c>
      <c r="L2973" s="26" t="s">
        <v>1824</v>
      </c>
      <c r="M2973" s="26">
        <v>2963</v>
      </c>
    </row>
    <row r="2974" spans="1:13" s="31" customFormat="1" ht="13.9" customHeight="1" x14ac:dyDescent="0.3">
      <c r="A2974" s="34">
        <v>42588</v>
      </c>
      <c r="B2974" s="26" t="s">
        <v>1977</v>
      </c>
      <c r="C2974" s="26" t="s">
        <v>12</v>
      </c>
      <c r="D2974" s="26" t="s">
        <v>18</v>
      </c>
      <c r="E2974" s="41"/>
      <c r="F2974" s="41">
        <v>1500</v>
      </c>
      <c r="G2974" s="19">
        <f t="shared" si="46"/>
        <v>3810238</v>
      </c>
      <c r="H2974" s="26" t="s">
        <v>1418</v>
      </c>
      <c r="I2974" s="26" t="s">
        <v>1870</v>
      </c>
      <c r="J2974" s="26" t="s">
        <v>1823</v>
      </c>
      <c r="K2974" s="37" t="s">
        <v>377</v>
      </c>
      <c r="L2974" s="26"/>
      <c r="M2974" s="26">
        <v>2964</v>
      </c>
    </row>
    <row r="2975" spans="1:13" s="31" customFormat="1" x14ac:dyDescent="0.3">
      <c r="A2975" s="34">
        <v>42588</v>
      </c>
      <c r="B2975" s="26" t="s">
        <v>329</v>
      </c>
      <c r="C2975" s="32" t="s">
        <v>17</v>
      </c>
      <c r="D2975" s="28" t="s">
        <v>20</v>
      </c>
      <c r="E2975" s="41"/>
      <c r="F2975" s="41">
        <v>5000</v>
      </c>
      <c r="G2975" s="19">
        <f t="shared" si="46"/>
        <v>3805238</v>
      </c>
      <c r="H2975" s="26" t="s">
        <v>933</v>
      </c>
      <c r="I2975" s="27" t="s">
        <v>531</v>
      </c>
      <c r="J2975" s="27" t="s">
        <v>1823</v>
      </c>
      <c r="K2975" s="37" t="s">
        <v>377</v>
      </c>
      <c r="L2975" s="27" t="s">
        <v>1824</v>
      </c>
      <c r="M2975" s="26">
        <v>2965</v>
      </c>
    </row>
    <row r="2976" spans="1:13" s="30" customFormat="1" x14ac:dyDescent="0.3">
      <c r="A2976" s="34">
        <v>42588</v>
      </c>
      <c r="B2976" s="27" t="s">
        <v>1978</v>
      </c>
      <c r="C2976" s="26" t="s">
        <v>12</v>
      </c>
      <c r="D2976" s="28" t="s">
        <v>20</v>
      </c>
      <c r="E2976" s="41"/>
      <c r="F2976" s="41">
        <v>2000</v>
      </c>
      <c r="G2976" s="19">
        <f t="shared" si="46"/>
        <v>3803238</v>
      </c>
      <c r="H2976" s="26" t="s">
        <v>933</v>
      </c>
      <c r="I2976" s="27" t="s">
        <v>531</v>
      </c>
      <c r="J2976" s="27" t="s">
        <v>1823</v>
      </c>
      <c r="K2976" s="37" t="s">
        <v>377</v>
      </c>
      <c r="L2976" s="27"/>
      <c r="M2976" s="26">
        <v>2966</v>
      </c>
    </row>
    <row r="2977" spans="1:13" s="30" customFormat="1" x14ac:dyDescent="0.3">
      <c r="A2977" s="34">
        <v>42588</v>
      </c>
      <c r="B2977" s="27" t="s">
        <v>1979</v>
      </c>
      <c r="C2977" s="26" t="s">
        <v>12</v>
      </c>
      <c r="D2977" s="28" t="s">
        <v>20</v>
      </c>
      <c r="E2977" s="41"/>
      <c r="F2977" s="41">
        <v>2000</v>
      </c>
      <c r="G2977" s="19">
        <f t="shared" si="46"/>
        <v>3801238</v>
      </c>
      <c r="H2977" s="26" t="s">
        <v>933</v>
      </c>
      <c r="I2977" s="27" t="s">
        <v>531</v>
      </c>
      <c r="J2977" s="27" t="s">
        <v>1823</v>
      </c>
      <c r="K2977" s="37" t="s">
        <v>377</v>
      </c>
      <c r="L2977" s="27"/>
      <c r="M2977" s="31">
        <v>2967</v>
      </c>
    </row>
    <row r="2978" spans="1:13" s="30" customFormat="1" x14ac:dyDescent="0.3">
      <c r="A2978" s="34">
        <v>42588</v>
      </c>
      <c r="B2978" s="27" t="s">
        <v>1980</v>
      </c>
      <c r="C2978" s="26" t="s">
        <v>12</v>
      </c>
      <c r="D2978" s="28" t="s">
        <v>20</v>
      </c>
      <c r="E2978" s="41"/>
      <c r="F2978" s="41">
        <v>2000</v>
      </c>
      <c r="G2978" s="19">
        <f t="shared" si="46"/>
        <v>3799238</v>
      </c>
      <c r="H2978" s="26" t="s">
        <v>933</v>
      </c>
      <c r="I2978" s="27" t="s">
        <v>531</v>
      </c>
      <c r="J2978" s="27" t="s">
        <v>1823</v>
      </c>
      <c r="K2978" s="37" t="s">
        <v>377</v>
      </c>
      <c r="L2978" s="27"/>
      <c r="M2978" s="31">
        <v>2968</v>
      </c>
    </row>
    <row r="2979" spans="1:13" s="30" customFormat="1" x14ac:dyDescent="0.3">
      <c r="A2979" s="34">
        <v>42588</v>
      </c>
      <c r="B2979" s="27" t="s">
        <v>1981</v>
      </c>
      <c r="C2979" s="36" t="s">
        <v>1153</v>
      </c>
      <c r="D2979" s="28" t="s">
        <v>20</v>
      </c>
      <c r="E2979" s="41"/>
      <c r="F2979" s="41">
        <v>5000</v>
      </c>
      <c r="G2979" s="19">
        <f t="shared" si="46"/>
        <v>3794238</v>
      </c>
      <c r="H2979" s="26" t="s">
        <v>933</v>
      </c>
      <c r="I2979" s="27" t="s">
        <v>531</v>
      </c>
      <c r="J2979" s="27" t="s">
        <v>1823</v>
      </c>
      <c r="K2979" s="37" t="s">
        <v>377</v>
      </c>
      <c r="L2979" s="26" t="s">
        <v>1824</v>
      </c>
      <c r="M2979" s="26">
        <v>2969</v>
      </c>
    </row>
    <row r="2980" spans="1:13" s="30" customFormat="1" x14ac:dyDescent="0.3">
      <c r="A2980" s="34">
        <v>42588</v>
      </c>
      <c r="B2980" s="27" t="s">
        <v>1982</v>
      </c>
      <c r="C2980" s="26" t="s">
        <v>12</v>
      </c>
      <c r="D2980" s="28" t="s">
        <v>20</v>
      </c>
      <c r="E2980" s="41"/>
      <c r="F2980" s="41">
        <v>1000</v>
      </c>
      <c r="G2980" s="19">
        <f t="shared" si="46"/>
        <v>3793238</v>
      </c>
      <c r="H2980" s="26" t="s">
        <v>933</v>
      </c>
      <c r="I2980" s="27" t="s">
        <v>531</v>
      </c>
      <c r="J2980" s="27" t="s">
        <v>1823</v>
      </c>
      <c r="K2980" s="37" t="s">
        <v>377</v>
      </c>
      <c r="L2980" s="27"/>
      <c r="M2980" s="26">
        <v>2970</v>
      </c>
    </row>
    <row r="2981" spans="1:13" s="31" customFormat="1" x14ac:dyDescent="0.3">
      <c r="A2981" s="34">
        <v>42588</v>
      </c>
      <c r="B2981" s="26" t="s">
        <v>1914</v>
      </c>
      <c r="C2981" s="26" t="s">
        <v>12</v>
      </c>
      <c r="D2981" s="26" t="s">
        <v>18</v>
      </c>
      <c r="E2981" s="41"/>
      <c r="F2981" s="41">
        <v>500</v>
      </c>
      <c r="G2981" s="19">
        <f t="shared" si="46"/>
        <v>3792738</v>
      </c>
      <c r="H2981" s="26" t="s">
        <v>1772</v>
      </c>
      <c r="I2981" s="26" t="s">
        <v>531</v>
      </c>
      <c r="J2981" s="26" t="s">
        <v>1823</v>
      </c>
      <c r="K2981" s="37" t="s">
        <v>377</v>
      </c>
      <c r="L2981" s="26"/>
      <c r="M2981" s="26">
        <v>2971</v>
      </c>
    </row>
    <row r="2982" spans="1:13" s="31" customFormat="1" x14ac:dyDescent="0.3">
      <c r="A2982" s="34">
        <v>42588</v>
      </c>
      <c r="B2982" s="26" t="s">
        <v>1983</v>
      </c>
      <c r="C2982" s="26" t="s">
        <v>12</v>
      </c>
      <c r="D2982" s="26" t="s">
        <v>18</v>
      </c>
      <c r="E2982" s="41"/>
      <c r="F2982" s="41">
        <v>500</v>
      </c>
      <c r="G2982" s="19">
        <f t="shared" si="46"/>
        <v>3792238</v>
      </c>
      <c r="H2982" s="26" t="s">
        <v>1772</v>
      </c>
      <c r="I2982" s="26" t="s">
        <v>531</v>
      </c>
      <c r="J2982" s="26" t="s">
        <v>1823</v>
      </c>
      <c r="K2982" s="37" t="s">
        <v>377</v>
      </c>
      <c r="L2982" s="26"/>
      <c r="M2982" s="26">
        <v>2972</v>
      </c>
    </row>
    <row r="2983" spans="1:13" s="31" customFormat="1" x14ac:dyDescent="0.3">
      <c r="A2983" s="34">
        <v>42588</v>
      </c>
      <c r="B2983" s="26" t="s">
        <v>1984</v>
      </c>
      <c r="C2983" s="32" t="s">
        <v>17</v>
      </c>
      <c r="D2983" s="26" t="s">
        <v>18</v>
      </c>
      <c r="E2983" s="41"/>
      <c r="F2983" s="41">
        <v>20000</v>
      </c>
      <c r="G2983" s="19">
        <f t="shared" si="46"/>
        <v>3772238</v>
      </c>
      <c r="H2983" s="26" t="s">
        <v>1772</v>
      </c>
      <c r="I2983" s="26" t="s">
        <v>531</v>
      </c>
      <c r="J2983" s="26" t="s">
        <v>1823</v>
      </c>
      <c r="K2983" s="37" t="s">
        <v>377</v>
      </c>
      <c r="L2983" s="26" t="s">
        <v>1824</v>
      </c>
      <c r="M2983" s="26">
        <v>2973</v>
      </c>
    </row>
    <row r="2984" spans="1:13" s="31" customFormat="1" x14ac:dyDescent="0.3">
      <c r="A2984" s="34">
        <v>42588</v>
      </c>
      <c r="B2984" s="26" t="s">
        <v>1985</v>
      </c>
      <c r="C2984" s="32" t="s">
        <v>17</v>
      </c>
      <c r="D2984" s="26" t="s">
        <v>18</v>
      </c>
      <c r="E2984" s="41"/>
      <c r="F2984" s="41">
        <v>45000</v>
      </c>
      <c r="G2984" s="19">
        <f t="shared" si="46"/>
        <v>3727238</v>
      </c>
      <c r="H2984" s="26" t="s">
        <v>1772</v>
      </c>
      <c r="I2984" s="26" t="s">
        <v>787</v>
      </c>
      <c r="J2984" s="26" t="s">
        <v>1823</v>
      </c>
      <c r="K2984" s="37" t="s">
        <v>377</v>
      </c>
      <c r="L2984" s="26" t="s">
        <v>1824</v>
      </c>
      <c r="M2984" s="26">
        <v>2974</v>
      </c>
    </row>
    <row r="2985" spans="1:13" s="31" customFormat="1" x14ac:dyDescent="0.3">
      <c r="A2985" s="34">
        <v>42588</v>
      </c>
      <c r="B2985" s="26" t="s">
        <v>1986</v>
      </c>
      <c r="C2985" s="26" t="s">
        <v>12</v>
      </c>
      <c r="D2985" s="26" t="s">
        <v>18</v>
      </c>
      <c r="E2985" s="41"/>
      <c r="F2985" s="41">
        <v>500</v>
      </c>
      <c r="G2985" s="19">
        <f t="shared" si="46"/>
        <v>3726738</v>
      </c>
      <c r="H2985" s="26" t="s">
        <v>1772</v>
      </c>
      <c r="I2985" s="26" t="s">
        <v>531</v>
      </c>
      <c r="J2985" s="26" t="s">
        <v>1823</v>
      </c>
      <c r="K2985" s="37" t="s">
        <v>377</v>
      </c>
      <c r="L2985" s="26"/>
      <c r="M2985" s="31">
        <v>2975</v>
      </c>
    </row>
    <row r="2986" spans="1:13" s="31" customFormat="1" x14ac:dyDescent="0.3">
      <c r="A2986" s="34">
        <v>42588</v>
      </c>
      <c r="B2986" s="26" t="s">
        <v>1987</v>
      </c>
      <c r="C2986" s="26" t="s">
        <v>12</v>
      </c>
      <c r="D2986" s="26" t="s">
        <v>18</v>
      </c>
      <c r="E2986" s="41"/>
      <c r="F2986" s="41">
        <v>11000</v>
      </c>
      <c r="G2986" s="19">
        <f t="shared" si="46"/>
        <v>3715738</v>
      </c>
      <c r="H2986" s="26" t="s">
        <v>1772</v>
      </c>
      <c r="I2986" s="26" t="s">
        <v>531</v>
      </c>
      <c r="J2986" s="26" t="s">
        <v>1823</v>
      </c>
      <c r="K2986" s="37" t="s">
        <v>377</v>
      </c>
      <c r="L2986" s="26" t="s">
        <v>1824</v>
      </c>
      <c r="M2986" s="31">
        <v>2976</v>
      </c>
    </row>
    <row r="2987" spans="1:13" s="31" customFormat="1" x14ac:dyDescent="0.3">
      <c r="A2987" s="34">
        <v>42588</v>
      </c>
      <c r="B2987" s="26" t="s">
        <v>1988</v>
      </c>
      <c r="C2987" s="26" t="s">
        <v>12</v>
      </c>
      <c r="D2987" s="26" t="s">
        <v>18</v>
      </c>
      <c r="E2987" s="41"/>
      <c r="F2987" s="41">
        <v>1000</v>
      </c>
      <c r="G2987" s="19">
        <f t="shared" si="46"/>
        <v>3714738</v>
      </c>
      <c r="H2987" s="26" t="s">
        <v>1772</v>
      </c>
      <c r="I2987" s="26" t="s">
        <v>531</v>
      </c>
      <c r="J2987" s="26" t="s">
        <v>1823</v>
      </c>
      <c r="K2987" s="37" t="s">
        <v>377</v>
      </c>
      <c r="L2987" s="26"/>
      <c r="M2987" s="26">
        <v>2977</v>
      </c>
    </row>
    <row r="2988" spans="1:13" s="31" customFormat="1" x14ac:dyDescent="0.3">
      <c r="A2988" s="34">
        <v>42588</v>
      </c>
      <c r="B2988" s="26" t="s">
        <v>1989</v>
      </c>
      <c r="C2988" s="26" t="s">
        <v>12</v>
      </c>
      <c r="D2988" s="28" t="s">
        <v>20</v>
      </c>
      <c r="E2988" s="41"/>
      <c r="F2988" s="41">
        <v>500</v>
      </c>
      <c r="G2988" s="19">
        <f t="shared" si="46"/>
        <v>3714238</v>
      </c>
      <c r="H2988" s="17" t="s">
        <v>3054</v>
      </c>
      <c r="I2988" s="26" t="s">
        <v>531</v>
      </c>
      <c r="J2988" s="27" t="s">
        <v>1823</v>
      </c>
      <c r="K2988" s="37" t="s">
        <v>377</v>
      </c>
      <c r="L2988" s="26"/>
      <c r="M2988" s="26">
        <v>2978</v>
      </c>
    </row>
    <row r="2989" spans="1:13" s="31" customFormat="1" x14ac:dyDescent="0.3">
      <c r="A2989" s="34">
        <v>42588</v>
      </c>
      <c r="B2989" s="26" t="s">
        <v>1990</v>
      </c>
      <c r="C2989" s="26" t="s">
        <v>12</v>
      </c>
      <c r="D2989" s="28" t="s">
        <v>20</v>
      </c>
      <c r="E2989" s="41"/>
      <c r="F2989" s="41">
        <v>10000</v>
      </c>
      <c r="G2989" s="19">
        <f t="shared" si="46"/>
        <v>3704238</v>
      </c>
      <c r="H2989" s="17" t="s">
        <v>3054</v>
      </c>
      <c r="I2989" s="26" t="s">
        <v>531</v>
      </c>
      <c r="J2989" s="27" t="s">
        <v>1823</v>
      </c>
      <c r="K2989" s="37" t="s">
        <v>377</v>
      </c>
      <c r="L2989" s="26"/>
      <c r="M2989" s="26">
        <v>2979</v>
      </c>
    </row>
    <row r="2990" spans="1:13" s="31" customFormat="1" x14ac:dyDescent="0.3">
      <c r="A2990" s="34">
        <v>42588</v>
      </c>
      <c r="B2990" s="26" t="s">
        <v>1991</v>
      </c>
      <c r="C2990" s="26" t="s">
        <v>12</v>
      </c>
      <c r="D2990" s="28" t="s">
        <v>20</v>
      </c>
      <c r="E2990" s="41"/>
      <c r="F2990" s="41">
        <v>500</v>
      </c>
      <c r="G2990" s="19">
        <f t="shared" si="46"/>
        <v>3703738</v>
      </c>
      <c r="H2990" s="17" t="s">
        <v>3054</v>
      </c>
      <c r="I2990" s="26" t="s">
        <v>531</v>
      </c>
      <c r="J2990" s="27" t="s">
        <v>1823</v>
      </c>
      <c r="K2990" s="37" t="s">
        <v>377</v>
      </c>
      <c r="L2990" s="26"/>
      <c r="M2990" s="26">
        <v>2980</v>
      </c>
    </row>
    <row r="2991" spans="1:13" s="31" customFormat="1" ht="15.6" customHeight="1" x14ac:dyDescent="0.3">
      <c r="A2991" s="34">
        <v>42589</v>
      </c>
      <c r="B2991" s="26" t="s">
        <v>1992</v>
      </c>
      <c r="C2991" s="26" t="s">
        <v>12</v>
      </c>
      <c r="D2991" s="26" t="s">
        <v>18</v>
      </c>
      <c r="E2991" s="41"/>
      <c r="F2991" s="41">
        <v>1000</v>
      </c>
      <c r="G2991" s="19">
        <f t="shared" si="46"/>
        <v>3702738</v>
      </c>
      <c r="H2991" s="31" t="s">
        <v>795</v>
      </c>
      <c r="I2991" s="26" t="s">
        <v>531</v>
      </c>
      <c r="J2991" s="26" t="s">
        <v>1823</v>
      </c>
      <c r="K2991" s="37" t="s">
        <v>377</v>
      </c>
      <c r="L2991" s="26" t="s">
        <v>1824</v>
      </c>
      <c r="M2991" s="26">
        <v>2981</v>
      </c>
    </row>
    <row r="2992" spans="1:13" s="31" customFormat="1" ht="15.6" customHeight="1" x14ac:dyDescent="0.3">
      <c r="A2992" s="34">
        <v>42589</v>
      </c>
      <c r="B2992" s="26" t="s">
        <v>1993</v>
      </c>
      <c r="C2992" s="26" t="s">
        <v>12</v>
      </c>
      <c r="D2992" s="26" t="s">
        <v>18</v>
      </c>
      <c r="E2992" s="41"/>
      <c r="F2992" s="41">
        <v>1000</v>
      </c>
      <c r="G2992" s="19">
        <f t="shared" si="46"/>
        <v>3701738</v>
      </c>
      <c r="H2992" s="31" t="s">
        <v>795</v>
      </c>
      <c r="I2992" s="26" t="s">
        <v>531</v>
      </c>
      <c r="J2992" s="26" t="s">
        <v>1823</v>
      </c>
      <c r="K2992" s="37" t="s">
        <v>377</v>
      </c>
      <c r="L2992" s="26" t="s">
        <v>1824</v>
      </c>
      <c r="M2992" s="26">
        <v>2982</v>
      </c>
    </row>
    <row r="2993" spans="1:13" s="31" customFormat="1" ht="15.6" customHeight="1" x14ac:dyDescent="0.3">
      <c r="A2993" s="34">
        <v>42589</v>
      </c>
      <c r="B2993" s="26" t="s">
        <v>1971</v>
      </c>
      <c r="C2993" s="32" t="s">
        <v>17</v>
      </c>
      <c r="D2993" s="26" t="s">
        <v>18</v>
      </c>
      <c r="E2993" s="41"/>
      <c r="F2993" s="41">
        <v>5000</v>
      </c>
      <c r="G2993" s="19">
        <f t="shared" si="46"/>
        <v>3696738</v>
      </c>
      <c r="H2993" s="31" t="s">
        <v>795</v>
      </c>
      <c r="I2993" s="26" t="s">
        <v>531</v>
      </c>
      <c r="J2993" s="26" t="s">
        <v>1823</v>
      </c>
      <c r="K2993" s="37" t="s">
        <v>377</v>
      </c>
      <c r="L2993" s="26" t="s">
        <v>1824</v>
      </c>
      <c r="M2993" s="31">
        <v>2983</v>
      </c>
    </row>
    <row r="2994" spans="1:13" s="30" customFormat="1" x14ac:dyDescent="0.3">
      <c r="A2994" s="34">
        <v>42589</v>
      </c>
      <c r="B2994" s="26" t="s">
        <v>329</v>
      </c>
      <c r="C2994" s="32" t="s">
        <v>17</v>
      </c>
      <c r="D2994" s="28" t="s">
        <v>20</v>
      </c>
      <c r="E2994" s="41"/>
      <c r="F2994" s="41">
        <v>5000</v>
      </c>
      <c r="G2994" s="19">
        <f t="shared" si="46"/>
        <v>3691738</v>
      </c>
      <c r="H2994" s="26" t="s">
        <v>933</v>
      </c>
      <c r="I2994" s="27" t="s">
        <v>531</v>
      </c>
      <c r="J2994" s="27" t="s">
        <v>1823</v>
      </c>
      <c r="K2994" s="37" t="s">
        <v>377</v>
      </c>
      <c r="L2994" s="27" t="s">
        <v>1824</v>
      </c>
      <c r="M2994" s="31">
        <v>2984</v>
      </c>
    </row>
    <row r="2995" spans="1:13" s="30" customFormat="1" x14ac:dyDescent="0.3">
      <c r="A2995" s="34">
        <v>42589</v>
      </c>
      <c r="B2995" s="27" t="s">
        <v>1994</v>
      </c>
      <c r="C2995" s="26" t="s">
        <v>12</v>
      </c>
      <c r="D2995" s="28" t="s">
        <v>20</v>
      </c>
      <c r="E2995" s="41"/>
      <c r="F2995" s="41">
        <v>2000</v>
      </c>
      <c r="G2995" s="19">
        <f t="shared" si="46"/>
        <v>3689738</v>
      </c>
      <c r="H2995" s="26" t="s">
        <v>933</v>
      </c>
      <c r="I2995" s="27" t="s">
        <v>531</v>
      </c>
      <c r="J2995" s="27" t="s">
        <v>1823</v>
      </c>
      <c r="K2995" s="37" t="s">
        <v>377</v>
      </c>
      <c r="L2995" s="27"/>
      <c r="M2995" s="26">
        <v>2985</v>
      </c>
    </row>
    <row r="2996" spans="1:13" s="31" customFormat="1" x14ac:dyDescent="0.3">
      <c r="A2996" s="34">
        <v>42589</v>
      </c>
      <c r="B2996" s="33" t="s">
        <v>1548</v>
      </c>
      <c r="C2996" s="36" t="s">
        <v>1153</v>
      </c>
      <c r="D2996" s="28" t="s">
        <v>20</v>
      </c>
      <c r="E2996" s="41"/>
      <c r="F2996" s="41">
        <v>7500</v>
      </c>
      <c r="G2996" s="19">
        <f t="shared" si="46"/>
        <v>3682238</v>
      </c>
      <c r="H2996" s="26" t="s">
        <v>933</v>
      </c>
      <c r="I2996" s="27" t="s">
        <v>531</v>
      </c>
      <c r="J2996" s="27" t="s">
        <v>1823</v>
      </c>
      <c r="K2996" s="37" t="s">
        <v>377</v>
      </c>
      <c r="L2996" s="26" t="s">
        <v>1824</v>
      </c>
      <c r="M2996" s="26">
        <v>2986</v>
      </c>
    </row>
    <row r="2997" spans="1:13" s="31" customFormat="1" x14ac:dyDescent="0.3">
      <c r="A2997" s="34">
        <v>42589</v>
      </c>
      <c r="B2997" s="33" t="s">
        <v>1995</v>
      </c>
      <c r="C2997" s="26" t="s">
        <v>12</v>
      </c>
      <c r="D2997" s="28" t="s">
        <v>20</v>
      </c>
      <c r="E2997" s="41"/>
      <c r="F2997" s="41">
        <v>1000</v>
      </c>
      <c r="G2997" s="19">
        <f t="shared" si="46"/>
        <v>3681238</v>
      </c>
      <c r="H2997" s="26" t="s">
        <v>933</v>
      </c>
      <c r="I2997" s="27" t="s">
        <v>531</v>
      </c>
      <c r="J2997" s="27" t="s">
        <v>1823</v>
      </c>
      <c r="K2997" s="37" t="s">
        <v>377</v>
      </c>
      <c r="L2997" s="26"/>
      <c r="M2997" s="26">
        <v>2987</v>
      </c>
    </row>
    <row r="2998" spans="1:13" s="31" customFormat="1" x14ac:dyDescent="0.3">
      <c r="A2998" s="34">
        <v>42589</v>
      </c>
      <c r="B2998" s="26" t="s">
        <v>1996</v>
      </c>
      <c r="C2998" s="26" t="s">
        <v>12</v>
      </c>
      <c r="D2998" s="28" t="s">
        <v>20</v>
      </c>
      <c r="E2998" s="41"/>
      <c r="F2998" s="41">
        <v>500</v>
      </c>
      <c r="G2998" s="19">
        <f t="shared" si="46"/>
        <v>3680738</v>
      </c>
      <c r="H2998" s="17" t="s">
        <v>3054</v>
      </c>
      <c r="I2998" s="26" t="s">
        <v>531</v>
      </c>
      <c r="J2998" s="27" t="s">
        <v>1823</v>
      </c>
      <c r="K2998" s="37" t="s">
        <v>377</v>
      </c>
      <c r="L2998" s="26"/>
      <c r="M2998" s="26">
        <v>2988</v>
      </c>
    </row>
    <row r="2999" spans="1:13" s="31" customFormat="1" x14ac:dyDescent="0.3">
      <c r="A2999" s="34">
        <v>42589</v>
      </c>
      <c r="B2999" s="26" t="s">
        <v>1997</v>
      </c>
      <c r="C2999" s="26" t="s">
        <v>12</v>
      </c>
      <c r="D2999" s="28" t="s">
        <v>20</v>
      </c>
      <c r="E2999" s="41"/>
      <c r="F2999" s="41">
        <v>500</v>
      </c>
      <c r="G2999" s="19">
        <f t="shared" si="46"/>
        <v>3680238</v>
      </c>
      <c r="H2999" s="17" t="s">
        <v>3054</v>
      </c>
      <c r="I2999" s="26" t="s">
        <v>531</v>
      </c>
      <c r="J2999" s="27" t="s">
        <v>1823</v>
      </c>
      <c r="K2999" s="37" t="s">
        <v>377</v>
      </c>
      <c r="L2999" s="26"/>
      <c r="M2999" s="26">
        <v>2989</v>
      </c>
    </row>
    <row r="3000" spans="1:13" s="31" customFormat="1" x14ac:dyDescent="0.3">
      <c r="A3000" s="34">
        <v>42589</v>
      </c>
      <c r="B3000" s="26" t="s">
        <v>1998</v>
      </c>
      <c r="C3000" s="26" t="s">
        <v>12</v>
      </c>
      <c r="D3000" s="28" t="s">
        <v>20</v>
      </c>
      <c r="E3000" s="41"/>
      <c r="F3000" s="41">
        <v>5000</v>
      </c>
      <c r="G3000" s="19">
        <f t="shared" si="46"/>
        <v>3675238</v>
      </c>
      <c r="H3000" s="17" t="s">
        <v>3054</v>
      </c>
      <c r="I3000" s="26" t="s">
        <v>531</v>
      </c>
      <c r="J3000" s="27" t="s">
        <v>1823</v>
      </c>
      <c r="K3000" s="37" t="s">
        <v>377</v>
      </c>
      <c r="L3000" s="26"/>
      <c r="M3000" s="26">
        <v>2990</v>
      </c>
    </row>
    <row r="3001" spans="1:13" s="31" customFormat="1" x14ac:dyDescent="0.3">
      <c r="A3001" s="34">
        <v>42589</v>
      </c>
      <c r="B3001" s="26" t="s">
        <v>1999</v>
      </c>
      <c r="C3001" s="26" t="s">
        <v>12</v>
      </c>
      <c r="D3001" s="28" t="s">
        <v>20</v>
      </c>
      <c r="E3001" s="41"/>
      <c r="F3001" s="41">
        <v>5000</v>
      </c>
      <c r="G3001" s="19">
        <f t="shared" si="46"/>
        <v>3670238</v>
      </c>
      <c r="H3001" s="17" t="s">
        <v>3054</v>
      </c>
      <c r="I3001" s="26" t="s">
        <v>531</v>
      </c>
      <c r="J3001" s="27" t="s">
        <v>1823</v>
      </c>
      <c r="K3001" s="37" t="s">
        <v>377</v>
      </c>
      <c r="L3001" s="26"/>
      <c r="M3001" s="31">
        <v>2991</v>
      </c>
    </row>
    <row r="3002" spans="1:13" s="31" customFormat="1" x14ac:dyDescent="0.3">
      <c r="A3002" s="34">
        <v>42589</v>
      </c>
      <c r="B3002" s="26" t="s">
        <v>2000</v>
      </c>
      <c r="C3002" s="26" t="s">
        <v>12</v>
      </c>
      <c r="D3002" s="28" t="s">
        <v>20</v>
      </c>
      <c r="E3002" s="41"/>
      <c r="F3002" s="41">
        <v>500</v>
      </c>
      <c r="G3002" s="19">
        <f t="shared" si="46"/>
        <v>3669738</v>
      </c>
      <c r="H3002" s="17" t="s">
        <v>3054</v>
      </c>
      <c r="I3002" s="26" t="s">
        <v>531</v>
      </c>
      <c r="J3002" s="27" t="s">
        <v>1823</v>
      </c>
      <c r="K3002" s="37" t="s">
        <v>377</v>
      </c>
      <c r="L3002" s="26"/>
      <c r="M3002" s="31">
        <v>2992</v>
      </c>
    </row>
    <row r="3003" spans="1:13" s="31" customFormat="1" ht="15.6" customHeight="1" x14ac:dyDescent="0.25">
      <c r="A3003" s="34">
        <v>42590</v>
      </c>
      <c r="B3003" s="36" t="s">
        <v>2001</v>
      </c>
      <c r="C3003" s="27" t="s">
        <v>34</v>
      </c>
      <c r="D3003" s="26" t="s">
        <v>18</v>
      </c>
      <c r="E3003" s="41"/>
      <c r="F3003" s="41">
        <v>40000</v>
      </c>
      <c r="G3003" s="19">
        <f t="shared" si="46"/>
        <v>3629738</v>
      </c>
      <c r="H3003" s="36" t="s">
        <v>26</v>
      </c>
      <c r="I3003" s="26">
        <v>103</v>
      </c>
      <c r="J3003" s="26" t="s">
        <v>1823</v>
      </c>
      <c r="K3003" s="37" t="s">
        <v>377</v>
      </c>
      <c r="L3003" s="26"/>
      <c r="M3003" s="26">
        <v>2993</v>
      </c>
    </row>
    <row r="3004" spans="1:13" s="31" customFormat="1" ht="15.6" customHeight="1" x14ac:dyDescent="0.25">
      <c r="A3004" s="34">
        <v>42590</v>
      </c>
      <c r="B3004" s="36" t="s">
        <v>2002</v>
      </c>
      <c r="C3004" s="27" t="s">
        <v>34</v>
      </c>
      <c r="D3004" s="26" t="s">
        <v>13</v>
      </c>
      <c r="E3004" s="41"/>
      <c r="F3004" s="41">
        <v>7000</v>
      </c>
      <c r="G3004" s="19">
        <f t="shared" si="46"/>
        <v>3622738</v>
      </c>
      <c r="H3004" s="36" t="s">
        <v>26</v>
      </c>
      <c r="I3004" s="26">
        <v>104</v>
      </c>
      <c r="J3004" s="26" t="s">
        <v>1823</v>
      </c>
      <c r="K3004" s="37" t="s">
        <v>377</v>
      </c>
      <c r="L3004" s="26"/>
      <c r="M3004" s="26">
        <v>2994</v>
      </c>
    </row>
    <row r="3005" spans="1:13" s="31" customFormat="1" ht="15.6" customHeight="1" x14ac:dyDescent="0.3">
      <c r="A3005" s="34">
        <v>42590</v>
      </c>
      <c r="B3005" s="36" t="s">
        <v>2003</v>
      </c>
      <c r="C3005" s="27" t="s">
        <v>34</v>
      </c>
      <c r="D3005" s="26" t="s">
        <v>18</v>
      </c>
      <c r="E3005" s="41"/>
      <c r="F3005" s="41">
        <v>13000</v>
      </c>
      <c r="G3005" s="19">
        <f t="shared" si="46"/>
        <v>3609738</v>
      </c>
      <c r="H3005" s="36" t="s">
        <v>26</v>
      </c>
      <c r="I3005" s="26">
        <v>105</v>
      </c>
      <c r="J3005" s="26" t="s">
        <v>1823</v>
      </c>
      <c r="K3005" s="37" t="s">
        <v>377</v>
      </c>
      <c r="L3005" s="26"/>
      <c r="M3005" s="26">
        <v>2995</v>
      </c>
    </row>
    <row r="3006" spans="1:13" s="31" customFormat="1" ht="15.6" customHeight="1" x14ac:dyDescent="0.3">
      <c r="A3006" s="34">
        <v>42590</v>
      </c>
      <c r="B3006" s="36" t="s">
        <v>2004</v>
      </c>
      <c r="C3006" s="28" t="s">
        <v>36</v>
      </c>
      <c r="D3006" s="26" t="s">
        <v>10</v>
      </c>
      <c r="E3006" s="41"/>
      <c r="F3006" s="41">
        <v>5000</v>
      </c>
      <c r="G3006" s="19">
        <f t="shared" si="46"/>
        <v>3604738</v>
      </c>
      <c r="H3006" s="36" t="s">
        <v>26</v>
      </c>
      <c r="I3006" s="26">
        <v>106</v>
      </c>
      <c r="J3006" s="26" t="s">
        <v>1823</v>
      </c>
      <c r="K3006" s="37" t="s">
        <v>377</v>
      </c>
      <c r="L3006" s="26"/>
      <c r="M3006" s="26">
        <v>2996</v>
      </c>
    </row>
    <row r="3007" spans="1:13" s="31" customFormat="1" ht="15.6" customHeight="1" x14ac:dyDescent="0.25">
      <c r="A3007" s="34">
        <v>42590</v>
      </c>
      <c r="B3007" s="36" t="s">
        <v>2005</v>
      </c>
      <c r="C3007" s="27" t="s">
        <v>34</v>
      </c>
      <c r="D3007" s="26" t="s">
        <v>821</v>
      </c>
      <c r="E3007" s="41"/>
      <c r="F3007" s="41">
        <v>15000</v>
      </c>
      <c r="G3007" s="19">
        <f t="shared" si="46"/>
        <v>3589738</v>
      </c>
      <c r="H3007" s="36" t="s">
        <v>26</v>
      </c>
      <c r="I3007" s="26">
        <v>107</v>
      </c>
      <c r="J3007" s="26" t="s">
        <v>1823</v>
      </c>
      <c r="K3007" s="37" t="s">
        <v>377</v>
      </c>
      <c r="L3007" s="26"/>
      <c r="M3007" s="26">
        <v>2997</v>
      </c>
    </row>
    <row r="3008" spans="1:13" s="31" customFormat="1" ht="15.6" customHeight="1" x14ac:dyDescent="0.25">
      <c r="A3008" s="34">
        <v>42590</v>
      </c>
      <c r="B3008" s="26" t="s">
        <v>3060</v>
      </c>
      <c r="C3008" s="27" t="s">
        <v>16</v>
      </c>
      <c r="D3008" s="28" t="s">
        <v>10</v>
      </c>
      <c r="E3008" s="41"/>
      <c r="F3008" s="41">
        <v>4000</v>
      </c>
      <c r="G3008" s="19">
        <f t="shared" si="46"/>
        <v>3585738</v>
      </c>
      <c r="H3008" s="36" t="s">
        <v>26</v>
      </c>
      <c r="I3008" s="26" t="s">
        <v>2006</v>
      </c>
      <c r="J3008" s="26" t="s">
        <v>1823</v>
      </c>
      <c r="K3008" s="37" t="s">
        <v>377</v>
      </c>
      <c r="L3008" s="26"/>
      <c r="M3008" s="26">
        <v>2998</v>
      </c>
    </row>
    <row r="3009" spans="1:13" s="31" customFormat="1" ht="14.45" customHeight="1" x14ac:dyDescent="0.3">
      <c r="A3009" s="34">
        <v>42590</v>
      </c>
      <c r="B3009" s="37" t="s">
        <v>2007</v>
      </c>
      <c r="C3009" s="26" t="s">
        <v>12</v>
      </c>
      <c r="D3009" s="37" t="s">
        <v>13</v>
      </c>
      <c r="E3009" s="38"/>
      <c r="F3009" s="38">
        <v>2000</v>
      </c>
      <c r="G3009" s="19">
        <f t="shared" si="46"/>
        <v>3583738</v>
      </c>
      <c r="H3009" s="37" t="s">
        <v>267</v>
      </c>
      <c r="I3009" s="37" t="s">
        <v>531</v>
      </c>
      <c r="J3009" s="26" t="s">
        <v>1823</v>
      </c>
      <c r="K3009" s="37" t="s">
        <v>377</v>
      </c>
      <c r="L3009" s="26"/>
      <c r="M3009" s="31">
        <v>2999</v>
      </c>
    </row>
    <row r="3010" spans="1:13" s="31" customFormat="1" ht="15.6" customHeight="1" x14ac:dyDescent="0.3">
      <c r="A3010" s="34">
        <v>42590</v>
      </c>
      <c r="B3010" s="26" t="s">
        <v>2008</v>
      </c>
      <c r="C3010" s="26" t="s">
        <v>12</v>
      </c>
      <c r="D3010" s="26" t="s">
        <v>18</v>
      </c>
      <c r="E3010" s="41"/>
      <c r="F3010" s="41">
        <v>1500</v>
      </c>
      <c r="G3010" s="19">
        <f t="shared" si="46"/>
        <v>3582238</v>
      </c>
      <c r="H3010" s="31" t="s">
        <v>795</v>
      </c>
      <c r="I3010" s="26" t="s">
        <v>531</v>
      </c>
      <c r="J3010" s="26" t="s">
        <v>1823</v>
      </c>
      <c r="K3010" s="37" t="s">
        <v>377</v>
      </c>
      <c r="L3010" s="26" t="s">
        <v>1824</v>
      </c>
      <c r="M3010" s="31">
        <v>3000</v>
      </c>
    </row>
    <row r="3011" spans="1:13" s="31" customFormat="1" ht="15.6" customHeight="1" x14ac:dyDescent="0.3">
      <c r="A3011" s="34">
        <v>42590</v>
      </c>
      <c r="B3011" s="26" t="s">
        <v>1967</v>
      </c>
      <c r="C3011" s="26" t="s">
        <v>12</v>
      </c>
      <c r="D3011" s="26" t="s">
        <v>18</v>
      </c>
      <c r="E3011" s="41"/>
      <c r="F3011" s="41">
        <v>1500</v>
      </c>
      <c r="G3011" s="19">
        <f t="shared" si="46"/>
        <v>3580738</v>
      </c>
      <c r="H3011" s="31" t="s">
        <v>795</v>
      </c>
      <c r="I3011" s="26" t="s">
        <v>531</v>
      </c>
      <c r="J3011" s="26" t="s">
        <v>1823</v>
      </c>
      <c r="K3011" s="37" t="s">
        <v>377</v>
      </c>
      <c r="L3011" s="26" t="s">
        <v>1824</v>
      </c>
      <c r="M3011" s="26">
        <v>3001</v>
      </c>
    </row>
    <row r="3012" spans="1:13" s="31" customFormat="1" ht="15.6" customHeight="1" x14ac:dyDescent="0.3">
      <c r="A3012" s="34">
        <v>42590</v>
      </c>
      <c r="B3012" s="26" t="s">
        <v>2009</v>
      </c>
      <c r="C3012" s="26" t="s">
        <v>12</v>
      </c>
      <c r="D3012" s="26" t="s">
        <v>18</v>
      </c>
      <c r="E3012" s="41"/>
      <c r="F3012" s="41">
        <v>1000</v>
      </c>
      <c r="G3012" s="19">
        <f t="shared" si="46"/>
        <v>3579738</v>
      </c>
      <c r="H3012" s="31" t="s">
        <v>795</v>
      </c>
      <c r="I3012" s="26" t="s">
        <v>531</v>
      </c>
      <c r="J3012" s="26" t="s">
        <v>1823</v>
      </c>
      <c r="K3012" s="37" t="s">
        <v>377</v>
      </c>
      <c r="L3012" s="26" t="s">
        <v>1824</v>
      </c>
      <c r="M3012" s="26">
        <v>3002</v>
      </c>
    </row>
    <row r="3013" spans="1:13" s="31" customFormat="1" ht="15.6" customHeight="1" x14ac:dyDescent="0.3">
      <c r="A3013" s="34">
        <v>42590</v>
      </c>
      <c r="B3013" s="26" t="s">
        <v>2010</v>
      </c>
      <c r="C3013" s="26" t="s">
        <v>12</v>
      </c>
      <c r="D3013" s="26" t="s">
        <v>18</v>
      </c>
      <c r="E3013" s="41"/>
      <c r="F3013" s="41">
        <v>1000</v>
      </c>
      <c r="G3013" s="19">
        <f t="shared" si="46"/>
        <v>3578738</v>
      </c>
      <c r="H3013" s="31" t="s">
        <v>795</v>
      </c>
      <c r="I3013" s="26" t="s">
        <v>531</v>
      </c>
      <c r="J3013" s="26" t="s">
        <v>1823</v>
      </c>
      <c r="K3013" s="37" t="s">
        <v>377</v>
      </c>
      <c r="L3013" s="26" t="s">
        <v>1824</v>
      </c>
      <c r="M3013" s="26">
        <v>3003</v>
      </c>
    </row>
    <row r="3014" spans="1:13" s="31" customFormat="1" ht="15.6" customHeight="1" x14ac:dyDescent="0.3">
      <c r="A3014" s="34">
        <v>42590</v>
      </c>
      <c r="B3014" s="26" t="s">
        <v>2011</v>
      </c>
      <c r="C3014" s="26" t="s">
        <v>12</v>
      </c>
      <c r="D3014" s="26" t="s">
        <v>18</v>
      </c>
      <c r="E3014" s="41"/>
      <c r="F3014" s="41">
        <v>1000</v>
      </c>
      <c r="G3014" s="19">
        <f t="shared" si="46"/>
        <v>3577738</v>
      </c>
      <c r="H3014" s="31" t="s">
        <v>795</v>
      </c>
      <c r="I3014" s="26" t="s">
        <v>531</v>
      </c>
      <c r="J3014" s="26" t="s">
        <v>1823</v>
      </c>
      <c r="K3014" s="37" t="s">
        <v>377</v>
      </c>
      <c r="L3014" s="26" t="s">
        <v>1824</v>
      </c>
      <c r="M3014" s="26">
        <v>3004</v>
      </c>
    </row>
    <row r="3015" spans="1:13" s="31" customFormat="1" ht="15.6" customHeight="1" x14ac:dyDescent="0.3">
      <c r="A3015" s="34">
        <v>42590</v>
      </c>
      <c r="B3015" s="26" t="s">
        <v>2012</v>
      </c>
      <c r="C3015" s="26" t="s">
        <v>12</v>
      </c>
      <c r="D3015" s="26" t="s">
        <v>18</v>
      </c>
      <c r="E3015" s="41"/>
      <c r="F3015" s="41">
        <v>1000</v>
      </c>
      <c r="G3015" s="19">
        <f t="shared" si="46"/>
        <v>3576738</v>
      </c>
      <c r="H3015" s="31" t="s">
        <v>795</v>
      </c>
      <c r="I3015" s="26" t="s">
        <v>531</v>
      </c>
      <c r="J3015" s="26" t="s">
        <v>1823</v>
      </c>
      <c r="K3015" s="37" t="s">
        <v>377</v>
      </c>
      <c r="L3015" s="26" t="s">
        <v>1824</v>
      </c>
      <c r="M3015" s="26">
        <v>3005</v>
      </c>
    </row>
    <row r="3016" spans="1:13" s="31" customFormat="1" ht="15.6" customHeight="1" x14ac:dyDescent="0.3">
      <c r="A3016" s="34">
        <v>42590</v>
      </c>
      <c r="B3016" s="26" t="s">
        <v>2013</v>
      </c>
      <c r="C3016" s="26" t="s">
        <v>12</v>
      </c>
      <c r="D3016" s="26" t="s">
        <v>18</v>
      </c>
      <c r="E3016" s="41"/>
      <c r="F3016" s="41">
        <v>1000</v>
      </c>
      <c r="G3016" s="19">
        <f t="shared" si="46"/>
        <v>3575738</v>
      </c>
      <c r="H3016" s="31" t="s">
        <v>795</v>
      </c>
      <c r="I3016" s="26" t="s">
        <v>531</v>
      </c>
      <c r="J3016" s="26" t="s">
        <v>1823</v>
      </c>
      <c r="K3016" s="37" t="s">
        <v>377</v>
      </c>
      <c r="L3016" s="26" t="s">
        <v>1824</v>
      </c>
      <c r="M3016" s="26">
        <v>3006</v>
      </c>
    </row>
    <row r="3017" spans="1:13" s="31" customFormat="1" ht="15.6" customHeight="1" x14ac:dyDescent="0.3">
      <c r="A3017" s="34">
        <v>42590</v>
      </c>
      <c r="B3017" s="26" t="s">
        <v>2014</v>
      </c>
      <c r="C3017" s="26" t="s">
        <v>12</v>
      </c>
      <c r="D3017" s="26" t="s">
        <v>18</v>
      </c>
      <c r="E3017" s="41"/>
      <c r="F3017" s="41">
        <v>1000</v>
      </c>
      <c r="G3017" s="19">
        <f t="shared" si="46"/>
        <v>3574738</v>
      </c>
      <c r="H3017" s="31" t="s">
        <v>795</v>
      </c>
      <c r="I3017" s="26" t="s">
        <v>531</v>
      </c>
      <c r="J3017" s="26" t="s">
        <v>1823</v>
      </c>
      <c r="K3017" s="37" t="s">
        <v>377</v>
      </c>
      <c r="L3017" s="26" t="s">
        <v>1824</v>
      </c>
      <c r="M3017" s="31">
        <v>3007</v>
      </c>
    </row>
    <row r="3018" spans="1:13" s="31" customFormat="1" ht="15.6" customHeight="1" x14ac:dyDescent="0.3">
      <c r="A3018" s="34">
        <v>42590</v>
      </c>
      <c r="B3018" s="26" t="s">
        <v>2015</v>
      </c>
      <c r="C3018" s="26" t="s">
        <v>12</v>
      </c>
      <c r="D3018" s="26" t="s">
        <v>18</v>
      </c>
      <c r="E3018" s="41"/>
      <c r="F3018" s="41">
        <v>1500</v>
      </c>
      <c r="G3018" s="19">
        <f t="shared" si="46"/>
        <v>3573238</v>
      </c>
      <c r="H3018" s="31" t="s">
        <v>795</v>
      </c>
      <c r="I3018" s="26" t="s">
        <v>531</v>
      </c>
      <c r="J3018" s="26" t="s">
        <v>1823</v>
      </c>
      <c r="K3018" s="37" t="s">
        <v>377</v>
      </c>
      <c r="L3018" s="26" t="s">
        <v>1824</v>
      </c>
      <c r="M3018" s="31">
        <v>3008</v>
      </c>
    </row>
    <row r="3019" spans="1:13" s="31" customFormat="1" ht="15.6" customHeight="1" x14ac:dyDescent="0.3">
      <c r="A3019" s="34">
        <v>42590</v>
      </c>
      <c r="B3019" s="26" t="s">
        <v>1971</v>
      </c>
      <c r="C3019" s="32" t="s">
        <v>17</v>
      </c>
      <c r="D3019" s="26" t="s">
        <v>18</v>
      </c>
      <c r="E3019" s="41"/>
      <c r="F3019" s="41">
        <v>5000</v>
      </c>
      <c r="G3019" s="19">
        <f t="shared" si="46"/>
        <v>3568238</v>
      </c>
      <c r="H3019" s="31" t="s">
        <v>795</v>
      </c>
      <c r="I3019" s="26" t="s">
        <v>531</v>
      </c>
      <c r="J3019" s="26" t="s">
        <v>1823</v>
      </c>
      <c r="K3019" s="37" t="s">
        <v>377</v>
      </c>
      <c r="L3019" s="26" t="s">
        <v>1824</v>
      </c>
      <c r="M3019" s="26">
        <v>3009</v>
      </c>
    </row>
    <row r="3020" spans="1:13" s="31" customFormat="1" ht="15.6" customHeight="1" x14ac:dyDescent="0.3">
      <c r="A3020" s="34">
        <v>42590</v>
      </c>
      <c r="B3020" s="26" t="s">
        <v>1970</v>
      </c>
      <c r="C3020" s="26" t="s">
        <v>12</v>
      </c>
      <c r="D3020" s="26" t="s">
        <v>18</v>
      </c>
      <c r="E3020" s="41"/>
      <c r="F3020" s="41">
        <v>1500</v>
      </c>
      <c r="G3020" s="19">
        <f t="shared" si="46"/>
        <v>3566738</v>
      </c>
      <c r="H3020" s="31" t="s">
        <v>795</v>
      </c>
      <c r="I3020" s="26" t="s">
        <v>531</v>
      </c>
      <c r="J3020" s="26" t="s">
        <v>1823</v>
      </c>
      <c r="K3020" s="37" t="s">
        <v>377</v>
      </c>
      <c r="L3020" s="26" t="s">
        <v>1824</v>
      </c>
      <c r="M3020" s="26">
        <v>3010</v>
      </c>
    </row>
    <row r="3021" spans="1:13" s="31" customFormat="1" ht="15.6" customHeight="1" x14ac:dyDescent="0.3">
      <c r="A3021" s="34">
        <v>42590</v>
      </c>
      <c r="B3021" s="26" t="s">
        <v>2016</v>
      </c>
      <c r="C3021" s="27" t="s">
        <v>1509</v>
      </c>
      <c r="D3021" s="26" t="s">
        <v>18</v>
      </c>
      <c r="E3021" s="41"/>
      <c r="F3021" s="41">
        <v>64500</v>
      </c>
      <c r="G3021" s="19">
        <f t="shared" ref="G3021:G3084" si="47">+G3020+E3021-F3021</f>
        <v>3502238</v>
      </c>
      <c r="H3021" s="31" t="s">
        <v>795</v>
      </c>
      <c r="I3021" s="26" t="s">
        <v>531</v>
      </c>
      <c r="J3021" s="26" t="s">
        <v>1823</v>
      </c>
      <c r="K3021" s="37" t="s">
        <v>377</v>
      </c>
      <c r="L3021" s="26" t="s">
        <v>1824</v>
      </c>
      <c r="M3021" s="26">
        <v>3011</v>
      </c>
    </row>
    <row r="3022" spans="1:13" s="31" customFormat="1" ht="15.6" customHeight="1" x14ac:dyDescent="0.3">
      <c r="A3022" s="34">
        <v>42590</v>
      </c>
      <c r="B3022" s="26" t="s">
        <v>2017</v>
      </c>
      <c r="C3022" s="26" t="s">
        <v>2018</v>
      </c>
      <c r="D3022" s="26" t="s">
        <v>18</v>
      </c>
      <c r="E3022" s="41"/>
      <c r="F3022" s="41">
        <v>10000</v>
      </c>
      <c r="G3022" s="19">
        <f t="shared" si="47"/>
        <v>3492238</v>
      </c>
      <c r="H3022" s="31" t="s">
        <v>795</v>
      </c>
      <c r="I3022" s="26" t="s">
        <v>787</v>
      </c>
      <c r="J3022" s="26" t="s">
        <v>1823</v>
      </c>
      <c r="K3022" s="37" t="s">
        <v>377</v>
      </c>
      <c r="L3022" s="26" t="s">
        <v>1824</v>
      </c>
      <c r="M3022" s="26">
        <v>3012</v>
      </c>
    </row>
    <row r="3023" spans="1:13" s="31" customFormat="1" ht="15.6" customHeight="1" x14ac:dyDescent="0.25">
      <c r="A3023" s="34">
        <v>42590</v>
      </c>
      <c r="B3023" s="26" t="s">
        <v>999</v>
      </c>
      <c r="C3023" s="26" t="s">
        <v>12</v>
      </c>
      <c r="D3023" s="26" t="s">
        <v>18</v>
      </c>
      <c r="E3023" s="41"/>
      <c r="F3023" s="41">
        <v>300</v>
      </c>
      <c r="G3023" s="19">
        <f t="shared" si="47"/>
        <v>3491938</v>
      </c>
      <c r="H3023" s="26" t="s">
        <v>1418</v>
      </c>
      <c r="I3023" s="26" t="s">
        <v>1870</v>
      </c>
      <c r="J3023" s="26" t="s">
        <v>1823</v>
      </c>
      <c r="K3023" s="37" t="s">
        <v>377</v>
      </c>
      <c r="L3023" s="26"/>
      <c r="M3023" s="26">
        <v>3013</v>
      </c>
    </row>
    <row r="3024" spans="1:13" s="31" customFormat="1" ht="13.9" customHeight="1" x14ac:dyDescent="0.25">
      <c r="A3024" s="34">
        <v>42590</v>
      </c>
      <c r="B3024" s="26" t="s">
        <v>2020</v>
      </c>
      <c r="C3024" s="31" t="s">
        <v>35</v>
      </c>
      <c r="D3024" s="26" t="s">
        <v>18</v>
      </c>
      <c r="E3024" s="41"/>
      <c r="F3024" s="41">
        <v>1000</v>
      </c>
      <c r="G3024" s="19">
        <f t="shared" si="47"/>
        <v>3490938</v>
      </c>
      <c r="H3024" s="26" t="s">
        <v>1418</v>
      </c>
      <c r="I3024" s="26" t="s">
        <v>1906</v>
      </c>
      <c r="J3024" s="26" t="s">
        <v>1823</v>
      </c>
      <c r="K3024" s="37" t="s">
        <v>377</v>
      </c>
      <c r="L3024" s="26" t="s">
        <v>1824</v>
      </c>
      <c r="M3024" s="26">
        <v>3014</v>
      </c>
    </row>
    <row r="3025" spans="1:13" s="31" customFormat="1" ht="13.9" customHeight="1" x14ac:dyDescent="0.25">
      <c r="A3025" s="34">
        <v>42590</v>
      </c>
      <c r="B3025" s="26" t="s">
        <v>1000</v>
      </c>
      <c r="C3025" s="26" t="s">
        <v>12</v>
      </c>
      <c r="D3025" s="26" t="s">
        <v>18</v>
      </c>
      <c r="E3025" s="41"/>
      <c r="F3025" s="41">
        <v>300</v>
      </c>
      <c r="G3025" s="19">
        <f t="shared" si="47"/>
        <v>3490638</v>
      </c>
      <c r="H3025" s="26" t="s">
        <v>1418</v>
      </c>
      <c r="I3025" s="26" t="s">
        <v>1870</v>
      </c>
      <c r="J3025" s="26" t="s">
        <v>1823</v>
      </c>
      <c r="K3025" s="37" t="s">
        <v>377</v>
      </c>
      <c r="L3025" s="26"/>
      <c r="M3025" s="31">
        <v>3015</v>
      </c>
    </row>
    <row r="3026" spans="1:13" s="31" customFormat="1" ht="13.9" customHeight="1" x14ac:dyDescent="0.3">
      <c r="A3026" s="34">
        <v>42590</v>
      </c>
      <c r="B3026" s="26" t="s">
        <v>329</v>
      </c>
      <c r="C3026" s="32" t="s">
        <v>17</v>
      </c>
      <c r="D3026" s="28" t="s">
        <v>20</v>
      </c>
      <c r="E3026" s="41"/>
      <c r="F3026" s="41">
        <v>5000</v>
      </c>
      <c r="G3026" s="19">
        <f t="shared" si="47"/>
        <v>3485638</v>
      </c>
      <c r="H3026" s="26" t="s">
        <v>933</v>
      </c>
      <c r="I3026" s="27" t="s">
        <v>531</v>
      </c>
      <c r="J3026" s="27" t="s">
        <v>1823</v>
      </c>
      <c r="K3026" s="37" t="s">
        <v>377</v>
      </c>
      <c r="L3026" s="27" t="s">
        <v>1824</v>
      </c>
      <c r="M3026" s="31">
        <v>3016</v>
      </c>
    </row>
    <row r="3027" spans="1:13" s="31" customFormat="1" x14ac:dyDescent="0.3">
      <c r="A3027" s="34">
        <v>42590</v>
      </c>
      <c r="B3027" s="26" t="s">
        <v>2021</v>
      </c>
      <c r="C3027" s="26" t="s">
        <v>12</v>
      </c>
      <c r="D3027" s="28" t="s">
        <v>20</v>
      </c>
      <c r="E3027" s="41"/>
      <c r="F3027" s="41">
        <v>3000</v>
      </c>
      <c r="G3027" s="19">
        <f t="shared" si="47"/>
        <v>3482638</v>
      </c>
      <c r="H3027" s="26" t="s">
        <v>933</v>
      </c>
      <c r="I3027" s="27" t="s">
        <v>531</v>
      </c>
      <c r="J3027" s="27" t="s">
        <v>1823</v>
      </c>
      <c r="K3027" s="37" t="s">
        <v>377</v>
      </c>
      <c r="L3027" s="26"/>
      <c r="M3027" s="26">
        <v>3017</v>
      </c>
    </row>
    <row r="3028" spans="1:13" s="31" customFormat="1" x14ac:dyDescent="0.3">
      <c r="A3028" s="34">
        <v>42590</v>
      </c>
      <c r="B3028" s="26" t="s">
        <v>2022</v>
      </c>
      <c r="C3028" s="36" t="s">
        <v>1153</v>
      </c>
      <c r="D3028" s="28" t="s">
        <v>20</v>
      </c>
      <c r="E3028" s="41"/>
      <c r="F3028" s="41">
        <v>5500</v>
      </c>
      <c r="G3028" s="19">
        <f t="shared" si="47"/>
        <v>3477138</v>
      </c>
      <c r="H3028" s="26" t="s">
        <v>933</v>
      </c>
      <c r="I3028" s="27" t="s">
        <v>531</v>
      </c>
      <c r="J3028" s="27" t="s">
        <v>1823</v>
      </c>
      <c r="K3028" s="37" t="s">
        <v>377</v>
      </c>
      <c r="L3028" s="26" t="s">
        <v>1824</v>
      </c>
      <c r="M3028" s="26">
        <v>3018</v>
      </c>
    </row>
    <row r="3029" spans="1:13" s="31" customFormat="1" x14ac:dyDescent="0.3">
      <c r="A3029" s="34">
        <v>42590</v>
      </c>
      <c r="B3029" s="27" t="s">
        <v>2023</v>
      </c>
      <c r="C3029" s="26" t="s">
        <v>12</v>
      </c>
      <c r="D3029" s="28" t="s">
        <v>20</v>
      </c>
      <c r="E3029" s="41"/>
      <c r="F3029" s="41">
        <v>2000</v>
      </c>
      <c r="G3029" s="19">
        <f t="shared" si="47"/>
        <v>3475138</v>
      </c>
      <c r="H3029" s="26" t="s">
        <v>933</v>
      </c>
      <c r="I3029" s="27" t="s">
        <v>531</v>
      </c>
      <c r="J3029" s="27" t="s">
        <v>1823</v>
      </c>
      <c r="K3029" s="37" t="s">
        <v>377</v>
      </c>
      <c r="L3029" s="26"/>
      <c r="M3029" s="26">
        <v>3019</v>
      </c>
    </row>
    <row r="3030" spans="1:13" s="31" customFormat="1" ht="13.9" x14ac:dyDescent="0.25">
      <c r="A3030" s="34">
        <v>42590</v>
      </c>
      <c r="B3030" s="26" t="s">
        <v>2024</v>
      </c>
      <c r="C3030" s="31" t="s">
        <v>24</v>
      </c>
      <c r="D3030" s="31" t="s">
        <v>10</v>
      </c>
      <c r="E3030" s="41"/>
      <c r="F3030" s="41">
        <v>23900</v>
      </c>
      <c r="G3030" s="19">
        <f t="shared" si="47"/>
        <v>3451238</v>
      </c>
      <c r="H3030" s="26" t="s">
        <v>1697</v>
      </c>
      <c r="I3030" s="26" t="s">
        <v>268</v>
      </c>
      <c r="J3030" s="36" t="s">
        <v>1823</v>
      </c>
      <c r="K3030" s="37" t="s">
        <v>377</v>
      </c>
      <c r="L3030" s="26" t="s">
        <v>1824</v>
      </c>
      <c r="M3030" s="26">
        <v>3020</v>
      </c>
    </row>
    <row r="3031" spans="1:13" s="31" customFormat="1" ht="14.45" customHeight="1" x14ac:dyDescent="0.3">
      <c r="A3031" s="34">
        <v>42590</v>
      </c>
      <c r="B3031" s="26" t="s">
        <v>2025</v>
      </c>
      <c r="C3031" s="26" t="s">
        <v>12</v>
      </c>
      <c r="D3031" s="26" t="s">
        <v>821</v>
      </c>
      <c r="E3031" s="41"/>
      <c r="F3031" s="41">
        <v>1000</v>
      </c>
      <c r="G3031" s="19">
        <f t="shared" si="47"/>
        <v>3450238</v>
      </c>
      <c r="H3031" s="26" t="s">
        <v>1697</v>
      </c>
      <c r="I3031" s="26" t="s">
        <v>531</v>
      </c>
      <c r="J3031" s="36" t="s">
        <v>1823</v>
      </c>
      <c r="K3031" s="37" t="s">
        <v>377</v>
      </c>
      <c r="L3031" s="26"/>
      <c r="M3031" s="26">
        <v>3021</v>
      </c>
    </row>
    <row r="3032" spans="1:13" s="31" customFormat="1" ht="14.45" customHeight="1" x14ac:dyDescent="0.3">
      <c r="A3032" s="34">
        <v>42590</v>
      </c>
      <c r="B3032" s="26" t="s">
        <v>2026</v>
      </c>
      <c r="C3032" s="26" t="s">
        <v>12</v>
      </c>
      <c r="D3032" s="26" t="s">
        <v>821</v>
      </c>
      <c r="E3032" s="41"/>
      <c r="F3032" s="41">
        <v>1000</v>
      </c>
      <c r="G3032" s="19">
        <f t="shared" si="47"/>
        <v>3449238</v>
      </c>
      <c r="H3032" s="26" t="s">
        <v>1697</v>
      </c>
      <c r="I3032" s="26" t="s">
        <v>531</v>
      </c>
      <c r="J3032" s="36" t="s">
        <v>1823</v>
      </c>
      <c r="K3032" s="37" t="s">
        <v>377</v>
      </c>
      <c r="L3032" s="26"/>
      <c r="M3032" s="26">
        <v>3022</v>
      </c>
    </row>
    <row r="3033" spans="1:13" s="31" customFormat="1" ht="14.45" customHeight="1" x14ac:dyDescent="0.3">
      <c r="A3033" s="34">
        <v>42590</v>
      </c>
      <c r="B3033" s="26" t="s">
        <v>2027</v>
      </c>
      <c r="C3033" s="26" t="s">
        <v>12</v>
      </c>
      <c r="D3033" s="26" t="s">
        <v>821</v>
      </c>
      <c r="E3033" s="41"/>
      <c r="F3033" s="41">
        <v>1000</v>
      </c>
      <c r="G3033" s="19">
        <f t="shared" si="47"/>
        <v>3448238</v>
      </c>
      <c r="H3033" s="26" t="s">
        <v>1697</v>
      </c>
      <c r="I3033" s="26" t="s">
        <v>531</v>
      </c>
      <c r="J3033" s="36" t="s">
        <v>1823</v>
      </c>
      <c r="K3033" s="37" t="s">
        <v>377</v>
      </c>
      <c r="L3033" s="26"/>
      <c r="M3033" s="31">
        <v>3023</v>
      </c>
    </row>
    <row r="3034" spans="1:13" s="31" customFormat="1" ht="14.45" customHeight="1" x14ac:dyDescent="0.3">
      <c r="A3034" s="34">
        <v>42590</v>
      </c>
      <c r="B3034" s="26" t="s">
        <v>999</v>
      </c>
      <c r="C3034" s="26" t="s">
        <v>12</v>
      </c>
      <c r="D3034" s="26" t="s">
        <v>18</v>
      </c>
      <c r="E3034" s="41"/>
      <c r="F3034" s="41">
        <v>150</v>
      </c>
      <c r="G3034" s="19">
        <f t="shared" si="47"/>
        <v>3448088</v>
      </c>
      <c r="H3034" s="26" t="s">
        <v>1772</v>
      </c>
      <c r="I3034" s="26" t="s">
        <v>531</v>
      </c>
      <c r="J3034" s="26" t="s">
        <v>1823</v>
      </c>
      <c r="K3034" s="37" t="s">
        <v>377</v>
      </c>
      <c r="L3034" s="26"/>
      <c r="M3034" s="31">
        <v>3024</v>
      </c>
    </row>
    <row r="3035" spans="1:13" s="31" customFormat="1" x14ac:dyDescent="0.3">
      <c r="A3035" s="34">
        <v>42590</v>
      </c>
      <c r="B3035" s="26" t="s">
        <v>1875</v>
      </c>
      <c r="C3035" s="31" t="s">
        <v>35</v>
      </c>
      <c r="D3035" s="26" t="s">
        <v>18</v>
      </c>
      <c r="E3035" s="41"/>
      <c r="F3035" s="41">
        <v>1000</v>
      </c>
      <c r="G3035" s="19">
        <f t="shared" si="47"/>
        <v>3447088</v>
      </c>
      <c r="H3035" s="26" t="s">
        <v>1772</v>
      </c>
      <c r="I3035" s="26" t="s">
        <v>531</v>
      </c>
      <c r="J3035" s="26" t="s">
        <v>1823</v>
      </c>
      <c r="K3035" s="37" t="s">
        <v>377</v>
      </c>
      <c r="L3035" s="26" t="s">
        <v>1824</v>
      </c>
      <c r="M3035" s="26">
        <v>3025</v>
      </c>
    </row>
    <row r="3036" spans="1:13" s="31" customFormat="1" x14ac:dyDescent="0.3">
      <c r="A3036" s="34">
        <v>42590</v>
      </c>
      <c r="B3036" s="26" t="s">
        <v>1000</v>
      </c>
      <c r="C3036" s="26" t="s">
        <v>12</v>
      </c>
      <c r="D3036" s="26" t="s">
        <v>18</v>
      </c>
      <c r="E3036" s="41"/>
      <c r="F3036" s="41">
        <v>150</v>
      </c>
      <c r="G3036" s="19">
        <f t="shared" si="47"/>
        <v>3446938</v>
      </c>
      <c r="H3036" s="26" t="s">
        <v>1772</v>
      </c>
      <c r="I3036" s="26" t="s">
        <v>531</v>
      </c>
      <c r="J3036" s="26" t="s">
        <v>1823</v>
      </c>
      <c r="K3036" s="37" t="s">
        <v>377</v>
      </c>
      <c r="L3036" s="26"/>
      <c r="M3036" s="26">
        <v>3026</v>
      </c>
    </row>
    <row r="3037" spans="1:13" s="31" customFormat="1" x14ac:dyDescent="0.3">
      <c r="A3037" s="34">
        <v>42590</v>
      </c>
      <c r="B3037" s="26" t="s">
        <v>2028</v>
      </c>
      <c r="C3037" s="26" t="s">
        <v>12</v>
      </c>
      <c r="D3037" s="28" t="s">
        <v>20</v>
      </c>
      <c r="E3037" s="41"/>
      <c r="F3037" s="41">
        <v>500</v>
      </c>
      <c r="G3037" s="19">
        <f t="shared" si="47"/>
        <v>3446438</v>
      </c>
      <c r="H3037" s="17" t="s">
        <v>3054</v>
      </c>
      <c r="I3037" s="26" t="s">
        <v>531</v>
      </c>
      <c r="J3037" s="27" t="s">
        <v>1823</v>
      </c>
      <c r="K3037" s="37" t="s">
        <v>377</v>
      </c>
      <c r="L3037" s="26"/>
      <c r="M3037" s="26">
        <v>3027</v>
      </c>
    </row>
    <row r="3038" spans="1:13" s="31" customFormat="1" x14ac:dyDescent="0.3">
      <c r="A3038" s="34">
        <v>42590</v>
      </c>
      <c r="B3038" s="26" t="s">
        <v>2029</v>
      </c>
      <c r="C3038" s="26" t="s">
        <v>12</v>
      </c>
      <c r="D3038" s="28" t="s">
        <v>20</v>
      </c>
      <c r="E3038" s="41"/>
      <c r="F3038" s="41">
        <v>500</v>
      </c>
      <c r="G3038" s="19">
        <f t="shared" si="47"/>
        <v>3445938</v>
      </c>
      <c r="H3038" s="17" t="s">
        <v>3054</v>
      </c>
      <c r="I3038" s="26" t="s">
        <v>531</v>
      </c>
      <c r="J3038" s="27" t="s">
        <v>1823</v>
      </c>
      <c r="K3038" s="37" t="s">
        <v>377</v>
      </c>
      <c r="L3038" s="26"/>
      <c r="M3038" s="26">
        <v>3028</v>
      </c>
    </row>
    <row r="3039" spans="1:13" s="31" customFormat="1" x14ac:dyDescent="0.3">
      <c r="A3039" s="34">
        <v>42590</v>
      </c>
      <c r="B3039" s="26" t="s">
        <v>2030</v>
      </c>
      <c r="C3039" s="26" t="s">
        <v>12</v>
      </c>
      <c r="D3039" s="28" t="s">
        <v>20</v>
      </c>
      <c r="E3039" s="41"/>
      <c r="F3039" s="41">
        <v>5000</v>
      </c>
      <c r="G3039" s="19">
        <f t="shared" si="47"/>
        <v>3440938</v>
      </c>
      <c r="H3039" s="17" t="s">
        <v>3054</v>
      </c>
      <c r="I3039" s="26" t="s">
        <v>531</v>
      </c>
      <c r="J3039" s="27" t="s">
        <v>1823</v>
      </c>
      <c r="K3039" s="37" t="s">
        <v>377</v>
      </c>
      <c r="L3039" s="26"/>
      <c r="M3039" s="26">
        <v>3029</v>
      </c>
    </row>
    <row r="3040" spans="1:13" s="31" customFormat="1" x14ac:dyDescent="0.3">
      <c r="A3040" s="34">
        <v>42590</v>
      </c>
      <c r="B3040" s="26" t="s">
        <v>2031</v>
      </c>
      <c r="C3040" s="26" t="s">
        <v>12</v>
      </c>
      <c r="D3040" s="28" t="s">
        <v>20</v>
      </c>
      <c r="E3040" s="41"/>
      <c r="F3040" s="41">
        <v>5000</v>
      </c>
      <c r="G3040" s="19">
        <f t="shared" si="47"/>
        <v>3435938</v>
      </c>
      <c r="H3040" s="17" t="s">
        <v>3054</v>
      </c>
      <c r="I3040" s="26" t="s">
        <v>531</v>
      </c>
      <c r="J3040" s="27" t="s">
        <v>1823</v>
      </c>
      <c r="K3040" s="37" t="s">
        <v>377</v>
      </c>
      <c r="L3040" s="26"/>
      <c r="M3040" s="26">
        <v>3030</v>
      </c>
    </row>
    <row r="3041" spans="1:13" s="31" customFormat="1" x14ac:dyDescent="0.3">
      <c r="A3041" s="34">
        <v>42590</v>
      </c>
      <c r="B3041" s="26" t="s">
        <v>2032</v>
      </c>
      <c r="C3041" s="26" t="s">
        <v>12</v>
      </c>
      <c r="D3041" s="28" t="s">
        <v>20</v>
      </c>
      <c r="E3041" s="41"/>
      <c r="F3041" s="41">
        <v>500</v>
      </c>
      <c r="G3041" s="19">
        <f t="shared" si="47"/>
        <v>3435438</v>
      </c>
      <c r="H3041" s="17" t="s">
        <v>3054</v>
      </c>
      <c r="I3041" s="26" t="s">
        <v>531</v>
      </c>
      <c r="J3041" s="27" t="s">
        <v>1823</v>
      </c>
      <c r="K3041" s="37" t="s">
        <v>377</v>
      </c>
      <c r="L3041" s="26"/>
      <c r="M3041" s="31">
        <v>3031</v>
      </c>
    </row>
    <row r="3042" spans="1:13" s="31" customFormat="1" x14ac:dyDescent="0.3">
      <c r="A3042" s="34">
        <v>42591</v>
      </c>
      <c r="B3042" s="26" t="s">
        <v>2019</v>
      </c>
      <c r="C3042" s="32" t="s">
        <v>17</v>
      </c>
      <c r="D3042" s="26" t="s">
        <v>18</v>
      </c>
      <c r="E3042" s="41"/>
      <c r="F3042" s="41">
        <v>60000</v>
      </c>
      <c r="G3042" s="19">
        <f t="shared" si="47"/>
        <v>3375438</v>
      </c>
      <c r="H3042" s="31" t="s">
        <v>795</v>
      </c>
      <c r="I3042" s="26" t="s">
        <v>531</v>
      </c>
      <c r="J3042" s="26" t="s">
        <v>1823</v>
      </c>
      <c r="K3042" s="37" t="s">
        <v>377</v>
      </c>
      <c r="L3042" s="26" t="s">
        <v>1824</v>
      </c>
      <c r="M3042" s="31">
        <v>3032</v>
      </c>
    </row>
    <row r="3043" spans="1:13" s="31" customFormat="1" ht="15.6" customHeight="1" x14ac:dyDescent="0.3">
      <c r="A3043" s="34">
        <v>42591</v>
      </c>
      <c r="B3043" s="26" t="s">
        <v>1555</v>
      </c>
      <c r="C3043" s="26" t="s">
        <v>12</v>
      </c>
      <c r="D3043" s="28" t="s">
        <v>13</v>
      </c>
      <c r="E3043" s="41"/>
      <c r="F3043" s="41">
        <v>2000</v>
      </c>
      <c r="G3043" s="19">
        <f t="shared" si="47"/>
        <v>3373438</v>
      </c>
      <c r="H3043" s="26" t="s">
        <v>14</v>
      </c>
      <c r="I3043" s="26" t="s">
        <v>531</v>
      </c>
      <c r="J3043" s="26" t="s">
        <v>1823</v>
      </c>
      <c r="K3043" s="37" t="s">
        <v>377</v>
      </c>
      <c r="L3043" s="26"/>
      <c r="M3043" s="26">
        <v>3033</v>
      </c>
    </row>
    <row r="3044" spans="1:13" s="31" customFormat="1" ht="15.6" customHeight="1" x14ac:dyDescent="0.25">
      <c r="A3044" s="34">
        <v>42591</v>
      </c>
      <c r="B3044" s="26" t="s">
        <v>2033</v>
      </c>
      <c r="C3044" s="27" t="s">
        <v>22</v>
      </c>
      <c r="D3044" s="28" t="s">
        <v>10</v>
      </c>
      <c r="E3044" s="41"/>
      <c r="F3044" s="41">
        <v>232750</v>
      </c>
      <c r="G3044" s="19">
        <f t="shared" si="47"/>
        <v>3140688</v>
      </c>
      <c r="H3044" s="36" t="s">
        <v>26</v>
      </c>
      <c r="I3044" s="26" t="s">
        <v>787</v>
      </c>
      <c r="J3044" s="26" t="s">
        <v>1823</v>
      </c>
      <c r="K3044" s="37" t="s">
        <v>377</v>
      </c>
      <c r="L3044" s="26"/>
      <c r="M3044" s="26">
        <v>3034</v>
      </c>
    </row>
    <row r="3045" spans="1:13" s="31" customFormat="1" ht="15.6" customHeight="1" x14ac:dyDescent="0.25">
      <c r="A3045" s="34">
        <v>42591</v>
      </c>
      <c r="B3045" s="36" t="s">
        <v>2034</v>
      </c>
      <c r="C3045" s="28" t="s">
        <v>36</v>
      </c>
      <c r="D3045" s="26" t="s">
        <v>10</v>
      </c>
      <c r="E3045" s="41"/>
      <c r="F3045" s="41">
        <v>9000</v>
      </c>
      <c r="G3045" s="19">
        <f t="shared" si="47"/>
        <v>3131688</v>
      </c>
      <c r="H3045" s="36" t="s">
        <v>26</v>
      </c>
      <c r="I3045" s="26">
        <v>110</v>
      </c>
      <c r="J3045" s="26" t="s">
        <v>1823</v>
      </c>
      <c r="K3045" s="37" t="s">
        <v>377</v>
      </c>
      <c r="L3045" s="26"/>
      <c r="M3045" s="26">
        <v>3035</v>
      </c>
    </row>
    <row r="3046" spans="1:13" s="31" customFormat="1" ht="15.6" customHeight="1" x14ac:dyDescent="0.3">
      <c r="A3046" s="34">
        <v>42591</v>
      </c>
      <c r="B3046" s="36" t="s">
        <v>2004</v>
      </c>
      <c r="C3046" s="28" t="s">
        <v>36</v>
      </c>
      <c r="D3046" s="26" t="s">
        <v>10</v>
      </c>
      <c r="E3046" s="41"/>
      <c r="F3046" s="41">
        <v>30000</v>
      </c>
      <c r="G3046" s="19">
        <f t="shared" si="47"/>
        <v>3101688</v>
      </c>
      <c r="H3046" s="36" t="s">
        <v>26</v>
      </c>
      <c r="I3046" s="26">
        <v>111</v>
      </c>
      <c r="J3046" s="26" t="s">
        <v>1823</v>
      </c>
      <c r="K3046" s="37" t="s">
        <v>377</v>
      </c>
      <c r="L3046" s="26"/>
      <c r="M3046" s="26">
        <v>3036</v>
      </c>
    </row>
    <row r="3047" spans="1:13" s="31" customFormat="1" ht="14.45" customHeight="1" x14ac:dyDescent="0.3">
      <c r="A3047" s="34">
        <v>42591</v>
      </c>
      <c r="B3047" s="37" t="s">
        <v>2035</v>
      </c>
      <c r="C3047" s="26" t="s">
        <v>12</v>
      </c>
      <c r="D3047" s="37" t="s">
        <v>13</v>
      </c>
      <c r="E3047" s="38"/>
      <c r="F3047" s="38">
        <v>2000</v>
      </c>
      <c r="G3047" s="19">
        <f t="shared" si="47"/>
        <v>3099688</v>
      </c>
      <c r="H3047" s="37" t="s">
        <v>267</v>
      </c>
      <c r="I3047" s="37" t="s">
        <v>531</v>
      </c>
      <c r="J3047" s="26" t="s">
        <v>1823</v>
      </c>
      <c r="K3047" s="37" t="s">
        <v>377</v>
      </c>
      <c r="L3047" s="26"/>
      <c r="M3047" s="26">
        <v>3037</v>
      </c>
    </row>
    <row r="3048" spans="1:13" s="31" customFormat="1" ht="15.6" customHeight="1" x14ac:dyDescent="0.3">
      <c r="A3048" s="34">
        <v>42591</v>
      </c>
      <c r="B3048" s="26" t="s">
        <v>2036</v>
      </c>
      <c r="C3048" s="26" t="s">
        <v>12</v>
      </c>
      <c r="D3048" s="26" t="s">
        <v>18</v>
      </c>
      <c r="E3048" s="41"/>
      <c r="F3048" s="41">
        <v>1000</v>
      </c>
      <c r="G3048" s="19">
        <f t="shared" si="47"/>
        <v>3098688</v>
      </c>
      <c r="H3048" s="31" t="s">
        <v>795</v>
      </c>
      <c r="I3048" s="26" t="s">
        <v>531</v>
      </c>
      <c r="J3048" s="26" t="s">
        <v>1823</v>
      </c>
      <c r="K3048" s="37" t="s">
        <v>377</v>
      </c>
      <c r="L3048" s="26" t="s">
        <v>1824</v>
      </c>
      <c r="M3048" s="26">
        <v>3038</v>
      </c>
    </row>
    <row r="3049" spans="1:13" s="31" customFormat="1" ht="15.6" customHeight="1" x14ac:dyDescent="0.3">
      <c r="A3049" s="34">
        <v>42591</v>
      </c>
      <c r="B3049" s="26" t="s">
        <v>2037</v>
      </c>
      <c r="C3049" s="26" t="s">
        <v>12</v>
      </c>
      <c r="D3049" s="26" t="s">
        <v>18</v>
      </c>
      <c r="E3049" s="41"/>
      <c r="F3049" s="41">
        <v>1000</v>
      </c>
      <c r="G3049" s="19">
        <f t="shared" si="47"/>
        <v>3097688</v>
      </c>
      <c r="H3049" s="31" t="s">
        <v>795</v>
      </c>
      <c r="I3049" s="26" t="s">
        <v>531</v>
      </c>
      <c r="J3049" s="26" t="s">
        <v>1823</v>
      </c>
      <c r="K3049" s="37" t="s">
        <v>377</v>
      </c>
      <c r="L3049" s="26" t="s">
        <v>1824</v>
      </c>
      <c r="M3049" s="31">
        <v>3039</v>
      </c>
    </row>
    <row r="3050" spans="1:13" s="31" customFormat="1" ht="15.6" customHeight="1" x14ac:dyDescent="0.3">
      <c r="A3050" s="34">
        <v>42591</v>
      </c>
      <c r="B3050" s="26" t="s">
        <v>1971</v>
      </c>
      <c r="C3050" s="32" t="s">
        <v>17</v>
      </c>
      <c r="D3050" s="26" t="s">
        <v>18</v>
      </c>
      <c r="E3050" s="41"/>
      <c r="F3050" s="41">
        <v>5000</v>
      </c>
      <c r="G3050" s="19">
        <f t="shared" si="47"/>
        <v>3092688</v>
      </c>
      <c r="H3050" s="31" t="s">
        <v>795</v>
      </c>
      <c r="I3050" s="26" t="s">
        <v>531</v>
      </c>
      <c r="J3050" s="26" t="s">
        <v>1823</v>
      </c>
      <c r="K3050" s="37" t="s">
        <v>377</v>
      </c>
      <c r="L3050" s="26" t="s">
        <v>1824</v>
      </c>
      <c r="M3050" s="31">
        <v>3040</v>
      </c>
    </row>
    <row r="3051" spans="1:13" s="31" customFormat="1" ht="15.6" customHeight="1" x14ac:dyDescent="0.3">
      <c r="A3051" s="34">
        <v>42591</v>
      </c>
      <c r="B3051" s="26" t="s">
        <v>2038</v>
      </c>
      <c r="C3051" s="26" t="s">
        <v>12</v>
      </c>
      <c r="D3051" s="26" t="s">
        <v>18</v>
      </c>
      <c r="E3051" s="41"/>
      <c r="F3051" s="41">
        <v>1000</v>
      </c>
      <c r="G3051" s="19">
        <f t="shared" si="47"/>
        <v>3091688</v>
      </c>
      <c r="H3051" s="31" t="s">
        <v>795</v>
      </c>
      <c r="I3051" s="26" t="s">
        <v>531</v>
      </c>
      <c r="J3051" s="26" t="s">
        <v>1823</v>
      </c>
      <c r="K3051" s="37" t="s">
        <v>377</v>
      </c>
      <c r="L3051" s="26" t="s">
        <v>1824</v>
      </c>
      <c r="M3051" s="26">
        <v>3041</v>
      </c>
    </row>
    <row r="3052" spans="1:13" s="31" customFormat="1" ht="15.6" customHeight="1" x14ac:dyDescent="0.3">
      <c r="A3052" s="34">
        <v>42591</v>
      </c>
      <c r="B3052" s="26" t="s">
        <v>2039</v>
      </c>
      <c r="C3052" s="26" t="s">
        <v>12</v>
      </c>
      <c r="D3052" s="26" t="s">
        <v>18</v>
      </c>
      <c r="E3052" s="41"/>
      <c r="F3052" s="41">
        <v>1000</v>
      </c>
      <c r="G3052" s="19">
        <f t="shared" si="47"/>
        <v>3090688</v>
      </c>
      <c r="H3052" s="31" t="s">
        <v>795</v>
      </c>
      <c r="I3052" s="26" t="s">
        <v>531</v>
      </c>
      <c r="J3052" s="26" t="s">
        <v>1823</v>
      </c>
      <c r="K3052" s="37" t="s">
        <v>377</v>
      </c>
      <c r="L3052" s="26" t="s">
        <v>1824</v>
      </c>
      <c r="M3052" s="26">
        <v>3042</v>
      </c>
    </row>
    <row r="3053" spans="1:13" s="31" customFormat="1" ht="13.9" customHeight="1" x14ac:dyDescent="0.25">
      <c r="A3053" s="34">
        <v>42591</v>
      </c>
      <c r="B3053" s="26" t="s">
        <v>999</v>
      </c>
      <c r="C3053" s="26" t="s">
        <v>12</v>
      </c>
      <c r="D3053" s="26" t="s">
        <v>18</v>
      </c>
      <c r="E3053" s="41"/>
      <c r="F3053" s="41">
        <v>300</v>
      </c>
      <c r="G3053" s="19">
        <f t="shared" si="47"/>
        <v>3090388</v>
      </c>
      <c r="H3053" s="26" t="s">
        <v>1418</v>
      </c>
      <c r="I3053" s="26" t="s">
        <v>1870</v>
      </c>
      <c r="J3053" s="26" t="s">
        <v>1823</v>
      </c>
      <c r="K3053" s="37" t="s">
        <v>377</v>
      </c>
      <c r="L3053" s="26"/>
      <c r="M3053" s="26">
        <v>3043</v>
      </c>
    </row>
    <row r="3054" spans="1:13" s="31" customFormat="1" ht="13.9" customHeight="1" x14ac:dyDescent="0.25">
      <c r="A3054" s="34">
        <v>42591</v>
      </c>
      <c r="B3054" s="26" t="s">
        <v>2020</v>
      </c>
      <c r="C3054" s="31" t="s">
        <v>35</v>
      </c>
      <c r="D3054" s="26" t="s">
        <v>18</v>
      </c>
      <c r="E3054" s="41"/>
      <c r="F3054" s="41">
        <v>1000</v>
      </c>
      <c r="G3054" s="19">
        <f t="shared" si="47"/>
        <v>3089388</v>
      </c>
      <c r="H3054" s="26" t="s">
        <v>1418</v>
      </c>
      <c r="I3054" s="26" t="s">
        <v>1906</v>
      </c>
      <c r="J3054" s="26" t="s">
        <v>1823</v>
      </c>
      <c r="K3054" s="37" t="s">
        <v>377</v>
      </c>
      <c r="L3054" s="26" t="s">
        <v>1824</v>
      </c>
      <c r="M3054" s="26">
        <v>3044</v>
      </c>
    </row>
    <row r="3055" spans="1:13" s="31" customFormat="1" ht="13.9" customHeight="1" x14ac:dyDescent="0.25">
      <c r="A3055" s="34">
        <v>42591</v>
      </c>
      <c r="B3055" s="26" t="s">
        <v>1000</v>
      </c>
      <c r="C3055" s="26" t="s">
        <v>12</v>
      </c>
      <c r="D3055" s="26" t="s">
        <v>18</v>
      </c>
      <c r="E3055" s="41"/>
      <c r="F3055" s="41">
        <v>300</v>
      </c>
      <c r="G3055" s="19">
        <f t="shared" si="47"/>
        <v>3089088</v>
      </c>
      <c r="H3055" s="26" t="s">
        <v>1418</v>
      </c>
      <c r="I3055" s="26" t="s">
        <v>1870</v>
      </c>
      <c r="J3055" s="26" t="s">
        <v>1823</v>
      </c>
      <c r="K3055" s="37" t="s">
        <v>377</v>
      </c>
      <c r="L3055" s="26"/>
      <c r="M3055" s="26">
        <v>3045</v>
      </c>
    </row>
    <row r="3056" spans="1:13" s="31" customFormat="1" x14ac:dyDescent="0.3">
      <c r="A3056" s="34">
        <v>42591</v>
      </c>
      <c r="B3056" s="27" t="s">
        <v>3061</v>
      </c>
      <c r="C3056" s="32" t="s">
        <v>17</v>
      </c>
      <c r="D3056" s="28" t="s">
        <v>20</v>
      </c>
      <c r="E3056" s="41"/>
      <c r="F3056" s="41">
        <v>105000</v>
      </c>
      <c r="G3056" s="19">
        <f t="shared" si="47"/>
        <v>2984088</v>
      </c>
      <c r="H3056" s="26" t="s">
        <v>933</v>
      </c>
      <c r="I3056" s="27" t="s">
        <v>229</v>
      </c>
      <c r="J3056" s="27" t="s">
        <v>1823</v>
      </c>
      <c r="K3056" s="37" t="s">
        <v>377</v>
      </c>
      <c r="L3056" s="26" t="s">
        <v>1824</v>
      </c>
      <c r="M3056" s="26">
        <v>3046</v>
      </c>
    </row>
    <row r="3057" spans="1:13" s="31" customFormat="1" x14ac:dyDescent="0.3">
      <c r="A3057" s="34">
        <v>42591</v>
      </c>
      <c r="B3057" s="26" t="s">
        <v>329</v>
      </c>
      <c r="C3057" s="32" t="s">
        <v>17</v>
      </c>
      <c r="D3057" s="28" t="s">
        <v>20</v>
      </c>
      <c r="E3057" s="41"/>
      <c r="F3057" s="41">
        <v>5000</v>
      </c>
      <c r="G3057" s="19">
        <f t="shared" si="47"/>
        <v>2979088</v>
      </c>
      <c r="H3057" s="26" t="s">
        <v>933</v>
      </c>
      <c r="I3057" s="27" t="s">
        <v>531</v>
      </c>
      <c r="J3057" s="27" t="s">
        <v>1823</v>
      </c>
      <c r="K3057" s="37" t="s">
        <v>377</v>
      </c>
      <c r="L3057" s="27" t="s">
        <v>1824</v>
      </c>
      <c r="M3057" s="31">
        <v>3047</v>
      </c>
    </row>
    <row r="3058" spans="1:13" s="31" customFormat="1" x14ac:dyDescent="0.3">
      <c r="A3058" s="34">
        <v>42591</v>
      </c>
      <c r="B3058" s="26" t="s">
        <v>2040</v>
      </c>
      <c r="C3058" s="26" t="s">
        <v>12</v>
      </c>
      <c r="D3058" s="28" t="s">
        <v>20</v>
      </c>
      <c r="E3058" s="41"/>
      <c r="F3058" s="41">
        <v>2000</v>
      </c>
      <c r="G3058" s="19">
        <f t="shared" si="47"/>
        <v>2977088</v>
      </c>
      <c r="H3058" s="26" t="s">
        <v>933</v>
      </c>
      <c r="I3058" s="27" t="s">
        <v>531</v>
      </c>
      <c r="J3058" s="27" t="s">
        <v>1823</v>
      </c>
      <c r="K3058" s="37" t="s">
        <v>377</v>
      </c>
      <c r="L3058" s="26"/>
      <c r="M3058" s="31">
        <v>3048</v>
      </c>
    </row>
    <row r="3059" spans="1:13" s="31" customFormat="1" x14ac:dyDescent="0.3">
      <c r="A3059" s="34">
        <v>42591</v>
      </c>
      <c r="B3059" s="26" t="s">
        <v>2041</v>
      </c>
      <c r="C3059" s="36" t="s">
        <v>1153</v>
      </c>
      <c r="D3059" s="28" t="s">
        <v>20</v>
      </c>
      <c r="E3059" s="41"/>
      <c r="F3059" s="41">
        <v>3500</v>
      </c>
      <c r="G3059" s="19">
        <f t="shared" si="47"/>
        <v>2973588</v>
      </c>
      <c r="H3059" s="26" t="s">
        <v>933</v>
      </c>
      <c r="I3059" s="27" t="s">
        <v>531</v>
      </c>
      <c r="J3059" s="27" t="s">
        <v>1823</v>
      </c>
      <c r="K3059" s="37" t="s">
        <v>377</v>
      </c>
      <c r="L3059" s="26" t="s">
        <v>1824</v>
      </c>
      <c r="M3059" s="26">
        <v>3049</v>
      </c>
    </row>
    <row r="3060" spans="1:13" s="31" customFormat="1" x14ac:dyDescent="0.3">
      <c r="A3060" s="34">
        <v>42591</v>
      </c>
      <c r="B3060" s="26" t="s">
        <v>2042</v>
      </c>
      <c r="C3060" s="26" t="s">
        <v>12</v>
      </c>
      <c r="D3060" s="28" t="s">
        <v>20</v>
      </c>
      <c r="E3060" s="41"/>
      <c r="F3060" s="41">
        <v>2000</v>
      </c>
      <c r="G3060" s="19">
        <f t="shared" si="47"/>
        <v>2971588</v>
      </c>
      <c r="H3060" s="26" t="s">
        <v>933</v>
      </c>
      <c r="I3060" s="27" t="s">
        <v>531</v>
      </c>
      <c r="J3060" s="27" t="s">
        <v>1823</v>
      </c>
      <c r="K3060" s="37" t="s">
        <v>377</v>
      </c>
      <c r="L3060" s="26"/>
      <c r="M3060" s="26">
        <v>3050</v>
      </c>
    </row>
    <row r="3061" spans="1:13" s="31" customFormat="1" ht="13.9" x14ac:dyDescent="0.25">
      <c r="A3061" s="34">
        <v>42591</v>
      </c>
      <c r="B3061" s="26" t="s">
        <v>2043</v>
      </c>
      <c r="C3061" s="26" t="s">
        <v>12</v>
      </c>
      <c r="D3061" s="28" t="s">
        <v>20</v>
      </c>
      <c r="E3061" s="41"/>
      <c r="F3061" s="41">
        <v>15000</v>
      </c>
      <c r="G3061" s="19">
        <f t="shared" si="47"/>
        <v>2956588</v>
      </c>
      <c r="H3061" s="26" t="s">
        <v>933</v>
      </c>
      <c r="I3061" s="27" t="s">
        <v>229</v>
      </c>
      <c r="J3061" s="27" t="s">
        <v>1823</v>
      </c>
      <c r="K3061" s="37" t="s">
        <v>377</v>
      </c>
      <c r="L3061" s="26" t="s">
        <v>1824</v>
      </c>
      <c r="M3061" s="26">
        <v>3051</v>
      </c>
    </row>
    <row r="3062" spans="1:13" s="31" customFormat="1" x14ac:dyDescent="0.3">
      <c r="A3062" s="34">
        <v>42591</v>
      </c>
      <c r="B3062" s="26" t="s">
        <v>999</v>
      </c>
      <c r="C3062" s="26" t="s">
        <v>12</v>
      </c>
      <c r="D3062" s="26" t="s">
        <v>18</v>
      </c>
      <c r="E3062" s="41"/>
      <c r="F3062" s="41">
        <v>150</v>
      </c>
      <c r="G3062" s="19">
        <f t="shared" si="47"/>
        <v>2956438</v>
      </c>
      <c r="H3062" s="26" t="s">
        <v>1772</v>
      </c>
      <c r="I3062" s="26" t="s">
        <v>531</v>
      </c>
      <c r="J3062" s="26" t="s">
        <v>1823</v>
      </c>
      <c r="K3062" s="37" t="s">
        <v>377</v>
      </c>
      <c r="L3062" s="26"/>
      <c r="M3062" s="26">
        <v>3052</v>
      </c>
    </row>
    <row r="3063" spans="1:13" s="31" customFormat="1" x14ac:dyDescent="0.3">
      <c r="A3063" s="34">
        <v>42591</v>
      </c>
      <c r="B3063" s="26" t="s">
        <v>1875</v>
      </c>
      <c r="C3063" s="31" t="s">
        <v>35</v>
      </c>
      <c r="D3063" s="26" t="s">
        <v>18</v>
      </c>
      <c r="E3063" s="41"/>
      <c r="F3063" s="41">
        <v>1000</v>
      </c>
      <c r="G3063" s="19">
        <f t="shared" si="47"/>
        <v>2955438</v>
      </c>
      <c r="H3063" s="26" t="s">
        <v>1772</v>
      </c>
      <c r="I3063" s="26" t="s">
        <v>531</v>
      </c>
      <c r="J3063" s="26" t="s">
        <v>1823</v>
      </c>
      <c r="K3063" s="37" t="s">
        <v>377</v>
      </c>
      <c r="L3063" s="26" t="s">
        <v>1824</v>
      </c>
      <c r="M3063" s="26">
        <v>3053</v>
      </c>
    </row>
    <row r="3064" spans="1:13" s="31" customFormat="1" x14ac:dyDescent="0.3">
      <c r="A3064" s="34">
        <v>42591</v>
      </c>
      <c r="B3064" s="26" t="s">
        <v>1000</v>
      </c>
      <c r="C3064" s="26" t="s">
        <v>12</v>
      </c>
      <c r="D3064" s="26" t="s">
        <v>18</v>
      </c>
      <c r="E3064" s="41"/>
      <c r="F3064" s="41">
        <v>150</v>
      </c>
      <c r="G3064" s="19">
        <f t="shared" si="47"/>
        <v>2955288</v>
      </c>
      <c r="H3064" s="26" t="s">
        <v>1772</v>
      </c>
      <c r="I3064" s="26" t="s">
        <v>531</v>
      </c>
      <c r="J3064" s="26" t="s">
        <v>1823</v>
      </c>
      <c r="K3064" s="37" t="s">
        <v>377</v>
      </c>
      <c r="L3064" s="26"/>
      <c r="M3064" s="26">
        <v>3054</v>
      </c>
    </row>
    <row r="3065" spans="1:13" s="31" customFormat="1" x14ac:dyDescent="0.3">
      <c r="A3065" s="34">
        <v>42591</v>
      </c>
      <c r="B3065" s="26" t="s">
        <v>2044</v>
      </c>
      <c r="C3065" s="26" t="s">
        <v>12</v>
      </c>
      <c r="D3065" s="28" t="s">
        <v>20</v>
      </c>
      <c r="E3065" s="41"/>
      <c r="F3065" s="41">
        <v>500</v>
      </c>
      <c r="G3065" s="19">
        <f t="shared" si="47"/>
        <v>2954788</v>
      </c>
      <c r="H3065" s="17" t="s">
        <v>3054</v>
      </c>
      <c r="I3065" s="26" t="s">
        <v>531</v>
      </c>
      <c r="J3065" s="27" t="s">
        <v>1823</v>
      </c>
      <c r="K3065" s="37" t="s">
        <v>377</v>
      </c>
      <c r="L3065" s="26"/>
      <c r="M3065" s="31">
        <v>3055</v>
      </c>
    </row>
    <row r="3066" spans="1:13" s="31" customFormat="1" x14ac:dyDescent="0.3">
      <c r="A3066" s="34">
        <v>42591</v>
      </c>
      <c r="B3066" s="26" t="s">
        <v>2045</v>
      </c>
      <c r="C3066" s="26" t="s">
        <v>12</v>
      </c>
      <c r="D3066" s="28" t="s">
        <v>20</v>
      </c>
      <c r="E3066" s="41"/>
      <c r="F3066" s="41">
        <v>500</v>
      </c>
      <c r="G3066" s="19">
        <f t="shared" si="47"/>
        <v>2954288</v>
      </c>
      <c r="H3066" s="17" t="s">
        <v>3054</v>
      </c>
      <c r="I3066" s="26" t="s">
        <v>531</v>
      </c>
      <c r="J3066" s="27" t="s">
        <v>1823</v>
      </c>
      <c r="K3066" s="37" t="s">
        <v>377</v>
      </c>
      <c r="L3066" s="26"/>
      <c r="M3066" s="31">
        <v>3056</v>
      </c>
    </row>
    <row r="3067" spans="1:13" s="31" customFormat="1" x14ac:dyDescent="0.3">
      <c r="A3067" s="34">
        <v>42591</v>
      </c>
      <c r="B3067" s="26" t="s">
        <v>2046</v>
      </c>
      <c r="C3067" s="26" t="s">
        <v>12</v>
      </c>
      <c r="D3067" s="28" t="s">
        <v>20</v>
      </c>
      <c r="E3067" s="41"/>
      <c r="F3067" s="41">
        <v>500</v>
      </c>
      <c r="G3067" s="19">
        <f t="shared" si="47"/>
        <v>2953788</v>
      </c>
      <c r="H3067" s="17" t="s">
        <v>3054</v>
      </c>
      <c r="I3067" s="26" t="s">
        <v>531</v>
      </c>
      <c r="J3067" s="27" t="s">
        <v>1823</v>
      </c>
      <c r="K3067" s="37" t="s">
        <v>377</v>
      </c>
      <c r="L3067" s="26"/>
      <c r="M3067" s="26">
        <v>3057</v>
      </c>
    </row>
    <row r="3068" spans="1:13" s="31" customFormat="1" ht="15.6" customHeight="1" x14ac:dyDescent="0.3">
      <c r="A3068" s="34">
        <v>42592</v>
      </c>
      <c r="B3068" s="26" t="s">
        <v>2047</v>
      </c>
      <c r="C3068" s="26" t="s">
        <v>12</v>
      </c>
      <c r="D3068" s="28" t="s">
        <v>13</v>
      </c>
      <c r="E3068" s="41"/>
      <c r="F3068" s="41">
        <v>2000</v>
      </c>
      <c r="G3068" s="19">
        <f t="shared" si="47"/>
        <v>2951788</v>
      </c>
      <c r="H3068" s="26" t="s">
        <v>14</v>
      </c>
      <c r="I3068" s="26" t="s">
        <v>531</v>
      </c>
      <c r="J3068" s="26" t="s">
        <v>1823</v>
      </c>
      <c r="K3068" s="37" t="s">
        <v>377</v>
      </c>
      <c r="L3068" s="26"/>
      <c r="M3068" s="26">
        <v>3058</v>
      </c>
    </row>
    <row r="3069" spans="1:13" s="31" customFormat="1" ht="14.45" customHeight="1" x14ac:dyDescent="0.3">
      <c r="A3069" s="34">
        <v>42592</v>
      </c>
      <c r="B3069" s="37" t="s">
        <v>2048</v>
      </c>
      <c r="C3069" s="37" t="s">
        <v>411</v>
      </c>
      <c r="D3069" s="37" t="s">
        <v>10</v>
      </c>
      <c r="E3069" s="38"/>
      <c r="F3069" s="38">
        <v>25000</v>
      </c>
      <c r="G3069" s="19">
        <f t="shared" si="47"/>
        <v>2926788</v>
      </c>
      <c r="H3069" s="37" t="s">
        <v>267</v>
      </c>
      <c r="I3069" s="37" t="s">
        <v>229</v>
      </c>
      <c r="J3069" s="26" t="s">
        <v>1823</v>
      </c>
      <c r="K3069" s="37" t="s">
        <v>377</v>
      </c>
      <c r="L3069" s="37" t="s">
        <v>1824</v>
      </c>
      <c r="M3069" s="26">
        <v>3059</v>
      </c>
    </row>
    <row r="3070" spans="1:13" s="31" customFormat="1" ht="14.45" customHeight="1" x14ac:dyDescent="0.3">
      <c r="A3070" s="34">
        <v>42592</v>
      </c>
      <c r="B3070" s="37" t="s">
        <v>2049</v>
      </c>
      <c r="C3070" s="26" t="s">
        <v>12</v>
      </c>
      <c r="D3070" s="37" t="s">
        <v>13</v>
      </c>
      <c r="E3070" s="38"/>
      <c r="F3070" s="38">
        <v>1000</v>
      </c>
      <c r="G3070" s="19">
        <f t="shared" si="47"/>
        <v>2925788</v>
      </c>
      <c r="H3070" s="37" t="s">
        <v>267</v>
      </c>
      <c r="I3070" s="37" t="s">
        <v>531</v>
      </c>
      <c r="J3070" s="26" t="s">
        <v>1823</v>
      </c>
      <c r="K3070" s="37" t="s">
        <v>377</v>
      </c>
      <c r="L3070" s="26"/>
      <c r="M3070" s="26">
        <v>3060</v>
      </c>
    </row>
    <row r="3071" spans="1:13" s="31" customFormat="1" ht="15.6" customHeight="1" x14ac:dyDescent="0.3">
      <c r="A3071" s="34">
        <v>42592</v>
      </c>
      <c r="B3071" s="26" t="s">
        <v>2050</v>
      </c>
      <c r="C3071" s="26" t="s">
        <v>12</v>
      </c>
      <c r="D3071" s="26" t="s">
        <v>18</v>
      </c>
      <c r="E3071" s="41"/>
      <c r="F3071" s="41">
        <v>500</v>
      </c>
      <c r="G3071" s="19">
        <f t="shared" si="47"/>
        <v>2925288</v>
      </c>
      <c r="H3071" s="31" t="s">
        <v>795</v>
      </c>
      <c r="I3071" s="26" t="s">
        <v>531</v>
      </c>
      <c r="J3071" s="26" t="s">
        <v>1823</v>
      </c>
      <c r="K3071" s="37" t="s">
        <v>377</v>
      </c>
      <c r="L3071" s="26" t="s">
        <v>1824</v>
      </c>
      <c r="M3071" s="26">
        <v>3061</v>
      </c>
    </row>
    <row r="3072" spans="1:13" s="31" customFormat="1" ht="15.6" customHeight="1" x14ac:dyDescent="0.3">
      <c r="A3072" s="34">
        <v>42592</v>
      </c>
      <c r="B3072" s="26" t="s">
        <v>2051</v>
      </c>
      <c r="C3072" s="31" t="s">
        <v>24</v>
      </c>
      <c r="D3072" s="31" t="s">
        <v>10</v>
      </c>
      <c r="E3072" s="41"/>
      <c r="F3072" s="41">
        <v>5000</v>
      </c>
      <c r="G3072" s="19">
        <f t="shared" si="47"/>
        <v>2920288</v>
      </c>
      <c r="H3072" s="31" t="s">
        <v>795</v>
      </c>
      <c r="I3072" s="26"/>
      <c r="J3072" s="26" t="s">
        <v>1823</v>
      </c>
      <c r="K3072" s="37" t="s">
        <v>377</v>
      </c>
      <c r="L3072" s="26" t="s">
        <v>1824</v>
      </c>
      <c r="M3072" s="26">
        <v>3062</v>
      </c>
    </row>
    <row r="3073" spans="1:13" s="31" customFormat="1" ht="13.9" customHeight="1" x14ac:dyDescent="0.25">
      <c r="A3073" s="34">
        <v>42592</v>
      </c>
      <c r="B3073" s="26" t="s">
        <v>999</v>
      </c>
      <c r="C3073" s="26" t="s">
        <v>12</v>
      </c>
      <c r="D3073" s="26" t="s">
        <v>18</v>
      </c>
      <c r="E3073" s="41"/>
      <c r="F3073" s="41">
        <v>300</v>
      </c>
      <c r="G3073" s="19">
        <f t="shared" si="47"/>
        <v>2919988</v>
      </c>
      <c r="H3073" s="26" t="s">
        <v>1418</v>
      </c>
      <c r="I3073" s="26" t="s">
        <v>1870</v>
      </c>
      <c r="J3073" s="26" t="s">
        <v>1823</v>
      </c>
      <c r="K3073" s="37" t="s">
        <v>377</v>
      </c>
      <c r="L3073" s="26"/>
      <c r="M3073" s="31">
        <v>3063</v>
      </c>
    </row>
    <row r="3074" spans="1:13" s="31" customFormat="1" ht="13.9" customHeight="1" x14ac:dyDescent="0.25">
      <c r="A3074" s="34">
        <v>42592</v>
      </c>
      <c r="B3074" s="26" t="s">
        <v>2020</v>
      </c>
      <c r="C3074" s="31" t="s">
        <v>35</v>
      </c>
      <c r="D3074" s="26" t="s">
        <v>18</v>
      </c>
      <c r="E3074" s="41"/>
      <c r="F3074" s="41">
        <v>1000</v>
      </c>
      <c r="G3074" s="19">
        <f t="shared" si="47"/>
        <v>2918988</v>
      </c>
      <c r="H3074" s="26" t="s">
        <v>1418</v>
      </c>
      <c r="I3074" s="26" t="s">
        <v>1906</v>
      </c>
      <c r="J3074" s="26" t="s">
        <v>1823</v>
      </c>
      <c r="K3074" s="37" t="s">
        <v>377</v>
      </c>
      <c r="L3074" s="26" t="s">
        <v>1824</v>
      </c>
      <c r="M3074" s="31">
        <v>3064</v>
      </c>
    </row>
    <row r="3075" spans="1:13" s="31" customFormat="1" ht="13.9" customHeight="1" x14ac:dyDescent="0.25">
      <c r="A3075" s="34">
        <v>42592</v>
      </c>
      <c r="B3075" s="26" t="s">
        <v>1000</v>
      </c>
      <c r="C3075" s="26" t="s">
        <v>12</v>
      </c>
      <c r="D3075" s="26" t="s">
        <v>18</v>
      </c>
      <c r="E3075" s="41"/>
      <c r="F3075" s="41">
        <v>300</v>
      </c>
      <c r="G3075" s="19">
        <f t="shared" si="47"/>
        <v>2918688</v>
      </c>
      <c r="H3075" s="26" t="s">
        <v>1418</v>
      </c>
      <c r="I3075" s="26" t="s">
        <v>1870</v>
      </c>
      <c r="J3075" s="26" t="s">
        <v>1823</v>
      </c>
      <c r="K3075" s="37" t="s">
        <v>377</v>
      </c>
      <c r="L3075" s="26"/>
      <c r="M3075" s="26">
        <v>3065</v>
      </c>
    </row>
    <row r="3076" spans="1:13" s="31" customFormat="1" x14ac:dyDescent="0.3">
      <c r="A3076" s="34">
        <v>42592</v>
      </c>
      <c r="B3076" s="26" t="s">
        <v>2052</v>
      </c>
      <c r="C3076" s="26" t="s">
        <v>12</v>
      </c>
      <c r="D3076" s="28" t="s">
        <v>20</v>
      </c>
      <c r="E3076" s="41"/>
      <c r="F3076" s="41">
        <v>1000</v>
      </c>
      <c r="G3076" s="19">
        <f t="shared" si="47"/>
        <v>2917688</v>
      </c>
      <c r="H3076" s="26" t="s">
        <v>933</v>
      </c>
      <c r="I3076" s="27" t="s">
        <v>531</v>
      </c>
      <c r="J3076" s="27" t="s">
        <v>1823</v>
      </c>
      <c r="K3076" s="37" t="s">
        <v>377</v>
      </c>
      <c r="L3076" s="26"/>
      <c r="M3076" s="26">
        <v>3066</v>
      </c>
    </row>
    <row r="3077" spans="1:13" s="31" customFormat="1" x14ac:dyDescent="0.3">
      <c r="A3077" s="34">
        <v>42592</v>
      </c>
      <c r="B3077" s="26" t="s">
        <v>329</v>
      </c>
      <c r="C3077" s="32" t="s">
        <v>17</v>
      </c>
      <c r="D3077" s="28" t="s">
        <v>20</v>
      </c>
      <c r="E3077" s="41"/>
      <c r="F3077" s="41">
        <v>5000</v>
      </c>
      <c r="G3077" s="19">
        <f t="shared" si="47"/>
        <v>2912688</v>
      </c>
      <c r="H3077" s="26" t="s">
        <v>933</v>
      </c>
      <c r="I3077" s="27" t="s">
        <v>531</v>
      </c>
      <c r="J3077" s="27" t="s">
        <v>1823</v>
      </c>
      <c r="K3077" s="37" t="s">
        <v>377</v>
      </c>
      <c r="L3077" s="27" t="s">
        <v>1824</v>
      </c>
      <c r="M3077" s="26">
        <v>3067</v>
      </c>
    </row>
    <row r="3078" spans="1:13" s="31" customFormat="1" x14ac:dyDescent="0.3">
      <c r="A3078" s="34">
        <v>42592</v>
      </c>
      <c r="B3078" s="26" t="s">
        <v>2053</v>
      </c>
      <c r="C3078" s="26" t="s">
        <v>12</v>
      </c>
      <c r="D3078" s="28" t="s">
        <v>20</v>
      </c>
      <c r="E3078" s="41"/>
      <c r="F3078" s="41">
        <v>1500</v>
      </c>
      <c r="G3078" s="19">
        <f t="shared" si="47"/>
        <v>2911188</v>
      </c>
      <c r="H3078" s="26" t="s">
        <v>933</v>
      </c>
      <c r="I3078" s="27" t="s">
        <v>531</v>
      </c>
      <c r="J3078" s="27" t="s">
        <v>1823</v>
      </c>
      <c r="K3078" s="37" t="s">
        <v>377</v>
      </c>
      <c r="L3078" s="26"/>
      <c r="M3078" s="26">
        <v>3068</v>
      </c>
    </row>
    <row r="3079" spans="1:13" s="31" customFormat="1" ht="14.45" customHeight="1" x14ac:dyDescent="0.25">
      <c r="A3079" s="34">
        <v>42592</v>
      </c>
      <c r="B3079" s="26" t="s">
        <v>2054</v>
      </c>
      <c r="C3079" s="31" t="s">
        <v>24</v>
      </c>
      <c r="D3079" s="31" t="s">
        <v>10</v>
      </c>
      <c r="E3079" s="41"/>
      <c r="F3079" s="41">
        <v>11250</v>
      </c>
      <c r="G3079" s="19">
        <f t="shared" si="47"/>
        <v>2899938</v>
      </c>
      <c r="H3079" s="26" t="s">
        <v>1697</v>
      </c>
      <c r="I3079" s="26" t="s">
        <v>787</v>
      </c>
      <c r="J3079" s="36" t="s">
        <v>1823</v>
      </c>
      <c r="K3079" s="37" t="s">
        <v>377</v>
      </c>
      <c r="L3079" s="26" t="s">
        <v>1824</v>
      </c>
      <c r="M3079" s="26">
        <v>3069</v>
      </c>
    </row>
    <row r="3080" spans="1:13" s="31" customFormat="1" ht="14.45" customHeight="1" x14ac:dyDescent="0.3">
      <c r="A3080" s="34">
        <v>42592</v>
      </c>
      <c r="B3080" s="26" t="s">
        <v>2055</v>
      </c>
      <c r="C3080" s="26" t="s">
        <v>12</v>
      </c>
      <c r="D3080" s="26" t="s">
        <v>821</v>
      </c>
      <c r="E3080" s="41"/>
      <c r="F3080" s="41">
        <v>1000</v>
      </c>
      <c r="G3080" s="19">
        <f t="shared" si="47"/>
        <v>2898938</v>
      </c>
      <c r="H3080" s="26" t="s">
        <v>1697</v>
      </c>
      <c r="I3080" s="26" t="s">
        <v>531</v>
      </c>
      <c r="J3080" s="36" t="s">
        <v>1823</v>
      </c>
      <c r="K3080" s="37" t="s">
        <v>377</v>
      </c>
      <c r="L3080" s="26"/>
      <c r="M3080" s="26">
        <v>3070</v>
      </c>
    </row>
    <row r="3081" spans="1:13" s="31" customFormat="1" ht="14.45" customHeight="1" x14ac:dyDescent="0.3">
      <c r="A3081" s="34">
        <v>42592</v>
      </c>
      <c r="B3081" s="26" t="s">
        <v>2056</v>
      </c>
      <c r="C3081" s="26" t="s">
        <v>12</v>
      </c>
      <c r="D3081" s="26" t="s">
        <v>821</v>
      </c>
      <c r="E3081" s="41"/>
      <c r="F3081" s="41">
        <v>1000</v>
      </c>
      <c r="G3081" s="19">
        <f t="shared" si="47"/>
        <v>2897938</v>
      </c>
      <c r="H3081" s="26" t="s">
        <v>1697</v>
      </c>
      <c r="I3081" s="26" t="s">
        <v>531</v>
      </c>
      <c r="J3081" s="36" t="s">
        <v>1823</v>
      </c>
      <c r="K3081" s="37" t="s">
        <v>377</v>
      </c>
      <c r="L3081" s="26"/>
      <c r="M3081" s="31">
        <v>3071</v>
      </c>
    </row>
    <row r="3082" spans="1:13" s="31" customFormat="1" ht="14.45" customHeight="1" x14ac:dyDescent="0.3">
      <c r="A3082" s="34">
        <v>42592</v>
      </c>
      <c r="B3082" s="26" t="s">
        <v>2057</v>
      </c>
      <c r="C3082" s="26" t="s">
        <v>12</v>
      </c>
      <c r="D3082" s="26" t="s">
        <v>821</v>
      </c>
      <c r="E3082" s="41"/>
      <c r="F3082" s="41">
        <v>1000</v>
      </c>
      <c r="G3082" s="19">
        <f t="shared" si="47"/>
        <v>2896938</v>
      </c>
      <c r="H3082" s="26" t="s">
        <v>1697</v>
      </c>
      <c r="I3082" s="26" t="s">
        <v>531</v>
      </c>
      <c r="J3082" s="36" t="s">
        <v>1823</v>
      </c>
      <c r="K3082" s="37" t="s">
        <v>377</v>
      </c>
      <c r="L3082" s="26"/>
      <c r="M3082" s="31">
        <v>3072</v>
      </c>
    </row>
    <row r="3083" spans="1:13" s="31" customFormat="1" ht="14.45" customHeight="1" x14ac:dyDescent="0.3">
      <c r="A3083" s="34">
        <v>42592</v>
      </c>
      <c r="B3083" s="26" t="s">
        <v>2058</v>
      </c>
      <c r="C3083" s="26" t="s">
        <v>12</v>
      </c>
      <c r="D3083" s="26" t="s">
        <v>821</v>
      </c>
      <c r="E3083" s="41"/>
      <c r="F3083" s="41">
        <v>1000</v>
      </c>
      <c r="G3083" s="19">
        <f t="shared" si="47"/>
        <v>2895938</v>
      </c>
      <c r="H3083" s="26" t="s">
        <v>1697</v>
      </c>
      <c r="I3083" s="26" t="s">
        <v>531</v>
      </c>
      <c r="J3083" s="36" t="s">
        <v>1823</v>
      </c>
      <c r="K3083" s="37" t="s">
        <v>377</v>
      </c>
      <c r="L3083" s="26"/>
      <c r="M3083" s="26">
        <v>3073</v>
      </c>
    </row>
    <row r="3084" spans="1:13" s="31" customFormat="1" x14ac:dyDescent="0.3">
      <c r="A3084" s="34">
        <v>42592</v>
      </c>
      <c r="B3084" s="26" t="s">
        <v>999</v>
      </c>
      <c r="C3084" s="26" t="s">
        <v>12</v>
      </c>
      <c r="D3084" s="26" t="s">
        <v>18</v>
      </c>
      <c r="E3084" s="41"/>
      <c r="F3084" s="41">
        <v>150</v>
      </c>
      <c r="G3084" s="19">
        <f t="shared" si="47"/>
        <v>2895788</v>
      </c>
      <c r="H3084" s="26" t="s">
        <v>1772</v>
      </c>
      <c r="I3084" s="26" t="s">
        <v>531</v>
      </c>
      <c r="J3084" s="26" t="s">
        <v>1823</v>
      </c>
      <c r="K3084" s="37" t="s">
        <v>377</v>
      </c>
      <c r="L3084" s="26"/>
      <c r="M3084" s="26">
        <v>3074</v>
      </c>
    </row>
    <row r="3085" spans="1:13" s="31" customFormat="1" x14ac:dyDescent="0.3">
      <c r="A3085" s="34">
        <v>42592</v>
      </c>
      <c r="B3085" s="26" t="s">
        <v>1875</v>
      </c>
      <c r="C3085" s="31" t="s">
        <v>35</v>
      </c>
      <c r="D3085" s="26" t="s">
        <v>18</v>
      </c>
      <c r="E3085" s="41"/>
      <c r="F3085" s="41">
        <v>1000</v>
      </c>
      <c r="G3085" s="19">
        <f t="shared" ref="G3085:G3148" si="48">+G3084+E3085-F3085</f>
        <v>2894788</v>
      </c>
      <c r="H3085" s="26" t="s">
        <v>1772</v>
      </c>
      <c r="I3085" s="26" t="s">
        <v>531</v>
      </c>
      <c r="J3085" s="26" t="s">
        <v>1823</v>
      </c>
      <c r="K3085" s="37" t="s">
        <v>377</v>
      </c>
      <c r="L3085" s="26" t="s">
        <v>1824</v>
      </c>
      <c r="M3085" s="26">
        <v>3075</v>
      </c>
    </row>
    <row r="3086" spans="1:13" s="31" customFormat="1" x14ac:dyDescent="0.3">
      <c r="A3086" s="34">
        <v>42592</v>
      </c>
      <c r="B3086" s="26" t="s">
        <v>1000</v>
      </c>
      <c r="C3086" s="26" t="s">
        <v>12</v>
      </c>
      <c r="D3086" s="26" t="s">
        <v>18</v>
      </c>
      <c r="E3086" s="41"/>
      <c r="F3086" s="41">
        <v>150</v>
      </c>
      <c r="G3086" s="19">
        <f t="shared" si="48"/>
        <v>2894638</v>
      </c>
      <c r="H3086" s="26" t="s">
        <v>1772</v>
      </c>
      <c r="I3086" s="26" t="s">
        <v>531</v>
      </c>
      <c r="J3086" s="26" t="s">
        <v>1823</v>
      </c>
      <c r="K3086" s="37" t="s">
        <v>377</v>
      </c>
      <c r="L3086" s="26"/>
      <c r="M3086" s="26">
        <v>3076</v>
      </c>
    </row>
    <row r="3087" spans="1:13" s="31" customFormat="1" x14ac:dyDescent="0.3">
      <c r="A3087" s="34">
        <v>42592</v>
      </c>
      <c r="B3087" s="26" t="s">
        <v>2059</v>
      </c>
      <c r="C3087" s="26" t="s">
        <v>12</v>
      </c>
      <c r="D3087" s="28" t="s">
        <v>20</v>
      </c>
      <c r="E3087" s="41"/>
      <c r="F3087" s="41">
        <v>500</v>
      </c>
      <c r="G3087" s="19">
        <f t="shared" si="48"/>
        <v>2894138</v>
      </c>
      <c r="H3087" s="17" t="s">
        <v>3054</v>
      </c>
      <c r="I3087" s="26" t="s">
        <v>531</v>
      </c>
      <c r="J3087" s="27" t="s">
        <v>1823</v>
      </c>
      <c r="K3087" s="37" t="s">
        <v>377</v>
      </c>
      <c r="L3087" s="26"/>
      <c r="M3087" s="26">
        <v>3077</v>
      </c>
    </row>
    <row r="3088" spans="1:13" s="31" customFormat="1" x14ac:dyDescent="0.3">
      <c r="A3088" s="34">
        <v>42592</v>
      </c>
      <c r="B3088" s="26" t="s">
        <v>2060</v>
      </c>
      <c r="C3088" s="26" t="s">
        <v>12</v>
      </c>
      <c r="D3088" s="28" t="s">
        <v>20</v>
      </c>
      <c r="E3088" s="41"/>
      <c r="F3088" s="41">
        <v>500</v>
      </c>
      <c r="G3088" s="19">
        <f t="shared" si="48"/>
        <v>2893638</v>
      </c>
      <c r="H3088" s="17" t="s">
        <v>3054</v>
      </c>
      <c r="I3088" s="26" t="s">
        <v>531</v>
      </c>
      <c r="J3088" s="27" t="s">
        <v>1823</v>
      </c>
      <c r="K3088" s="37" t="s">
        <v>377</v>
      </c>
      <c r="L3088" s="26"/>
      <c r="M3088" s="26">
        <v>3078</v>
      </c>
    </row>
    <row r="3089" spans="1:13" s="31" customFormat="1" ht="15.6" customHeight="1" x14ac:dyDescent="0.3">
      <c r="A3089" s="34">
        <v>42593</v>
      </c>
      <c r="B3089" s="26" t="s">
        <v>2061</v>
      </c>
      <c r="C3089" s="26" t="s">
        <v>12</v>
      </c>
      <c r="D3089" s="28" t="s">
        <v>13</v>
      </c>
      <c r="E3089" s="41"/>
      <c r="F3089" s="41">
        <v>2000</v>
      </c>
      <c r="G3089" s="19">
        <f t="shared" si="48"/>
        <v>2891638</v>
      </c>
      <c r="H3089" s="26" t="s">
        <v>14</v>
      </c>
      <c r="I3089" s="26" t="s">
        <v>531</v>
      </c>
      <c r="J3089" s="26" t="s">
        <v>1823</v>
      </c>
      <c r="K3089" s="37" t="s">
        <v>377</v>
      </c>
      <c r="L3089" s="26"/>
      <c r="M3089" s="31">
        <v>3079</v>
      </c>
    </row>
    <row r="3090" spans="1:13" s="31" customFormat="1" ht="15.6" customHeight="1" x14ac:dyDescent="0.3">
      <c r="A3090" s="34">
        <v>42593</v>
      </c>
      <c r="B3090" s="26" t="s">
        <v>842</v>
      </c>
      <c r="C3090" s="26" t="s">
        <v>12</v>
      </c>
      <c r="D3090" s="26" t="s">
        <v>18</v>
      </c>
      <c r="E3090" s="41"/>
      <c r="F3090" s="41">
        <v>1000</v>
      </c>
      <c r="G3090" s="19">
        <f t="shared" si="48"/>
        <v>2890638</v>
      </c>
      <c r="H3090" s="31" t="s">
        <v>795</v>
      </c>
      <c r="I3090" s="26" t="s">
        <v>531</v>
      </c>
      <c r="J3090" s="26" t="s">
        <v>1823</v>
      </c>
      <c r="K3090" s="37" t="s">
        <v>377</v>
      </c>
      <c r="L3090" s="26" t="s">
        <v>1824</v>
      </c>
      <c r="M3090" s="31">
        <v>3080</v>
      </c>
    </row>
    <row r="3091" spans="1:13" s="31" customFormat="1" ht="15.6" customHeight="1" x14ac:dyDescent="0.3">
      <c r="A3091" s="34">
        <v>42593</v>
      </c>
      <c r="B3091" s="26" t="s">
        <v>2062</v>
      </c>
      <c r="C3091" s="26" t="s">
        <v>12</v>
      </c>
      <c r="D3091" s="26" t="s">
        <v>18</v>
      </c>
      <c r="E3091" s="41"/>
      <c r="F3091" s="41">
        <v>1000</v>
      </c>
      <c r="G3091" s="19">
        <f t="shared" si="48"/>
        <v>2889638</v>
      </c>
      <c r="H3091" s="31" t="s">
        <v>795</v>
      </c>
      <c r="I3091" s="26" t="s">
        <v>531</v>
      </c>
      <c r="J3091" s="26" t="s">
        <v>1823</v>
      </c>
      <c r="K3091" s="37" t="s">
        <v>377</v>
      </c>
      <c r="L3091" s="26" t="s">
        <v>1824</v>
      </c>
      <c r="M3091" s="26">
        <v>3081</v>
      </c>
    </row>
    <row r="3092" spans="1:13" s="31" customFormat="1" ht="15.6" customHeight="1" x14ac:dyDescent="0.3">
      <c r="A3092" s="34">
        <v>42593</v>
      </c>
      <c r="B3092" s="26" t="s">
        <v>2063</v>
      </c>
      <c r="C3092" s="26" t="s">
        <v>12</v>
      </c>
      <c r="D3092" s="26" t="s">
        <v>18</v>
      </c>
      <c r="E3092" s="41"/>
      <c r="F3092" s="41">
        <v>700</v>
      </c>
      <c r="G3092" s="19">
        <f t="shared" si="48"/>
        <v>2888938</v>
      </c>
      <c r="H3092" s="31" t="s">
        <v>795</v>
      </c>
      <c r="I3092" s="26" t="s">
        <v>531</v>
      </c>
      <c r="J3092" s="26" t="s">
        <v>1823</v>
      </c>
      <c r="K3092" s="37" t="s">
        <v>377</v>
      </c>
      <c r="L3092" s="26" t="s">
        <v>1824</v>
      </c>
      <c r="M3092" s="26">
        <v>3082</v>
      </c>
    </row>
    <row r="3093" spans="1:13" s="31" customFormat="1" ht="13.9" customHeight="1" x14ac:dyDescent="0.25">
      <c r="A3093" s="34">
        <v>42593</v>
      </c>
      <c r="B3093" s="26" t="s">
        <v>999</v>
      </c>
      <c r="C3093" s="26" t="s">
        <v>12</v>
      </c>
      <c r="D3093" s="26" t="s">
        <v>18</v>
      </c>
      <c r="E3093" s="41"/>
      <c r="F3093" s="41">
        <v>300</v>
      </c>
      <c r="G3093" s="19">
        <f t="shared" si="48"/>
        <v>2888638</v>
      </c>
      <c r="H3093" s="26" t="s">
        <v>1418</v>
      </c>
      <c r="I3093" s="26" t="s">
        <v>1870</v>
      </c>
      <c r="J3093" s="26" t="s">
        <v>1823</v>
      </c>
      <c r="K3093" s="37" t="s">
        <v>377</v>
      </c>
      <c r="L3093" s="26"/>
      <c r="M3093" s="26">
        <v>3083</v>
      </c>
    </row>
    <row r="3094" spans="1:13" s="31" customFormat="1" ht="13.9" customHeight="1" x14ac:dyDescent="0.25">
      <c r="A3094" s="34">
        <v>42593</v>
      </c>
      <c r="B3094" s="26" t="s">
        <v>2020</v>
      </c>
      <c r="C3094" s="31" t="s">
        <v>35</v>
      </c>
      <c r="D3094" s="26" t="s">
        <v>18</v>
      </c>
      <c r="E3094" s="41"/>
      <c r="F3094" s="41">
        <v>1000</v>
      </c>
      <c r="G3094" s="19">
        <f t="shared" si="48"/>
        <v>2887638</v>
      </c>
      <c r="H3094" s="26" t="s">
        <v>1418</v>
      </c>
      <c r="I3094" s="26" t="s">
        <v>1906</v>
      </c>
      <c r="J3094" s="26" t="s">
        <v>1823</v>
      </c>
      <c r="K3094" s="37" t="s">
        <v>377</v>
      </c>
      <c r="L3094" s="26" t="s">
        <v>1824</v>
      </c>
      <c r="M3094" s="26">
        <v>3084</v>
      </c>
    </row>
    <row r="3095" spans="1:13" s="31" customFormat="1" ht="13.9" customHeight="1" x14ac:dyDescent="0.25">
      <c r="A3095" s="34">
        <v>42593</v>
      </c>
      <c r="B3095" s="26" t="s">
        <v>1000</v>
      </c>
      <c r="C3095" s="26" t="s">
        <v>12</v>
      </c>
      <c r="D3095" s="26" t="s">
        <v>18</v>
      </c>
      <c r="E3095" s="41"/>
      <c r="F3095" s="41">
        <v>300</v>
      </c>
      <c r="G3095" s="19">
        <f t="shared" si="48"/>
        <v>2887338</v>
      </c>
      <c r="H3095" s="26" t="s">
        <v>1418</v>
      </c>
      <c r="I3095" s="26" t="s">
        <v>1870</v>
      </c>
      <c r="J3095" s="26" t="s">
        <v>1823</v>
      </c>
      <c r="K3095" s="37" t="s">
        <v>377</v>
      </c>
      <c r="L3095" s="26"/>
      <c r="M3095" s="26">
        <v>3085</v>
      </c>
    </row>
    <row r="3096" spans="1:13" s="31" customFormat="1" x14ac:dyDescent="0.3">
      <c r="A3096" s="34">
        <v>42593</v>
      </c>
      <c r="B3096" s="26" t="s">
        <v>584</v>
      </c>
      <c r="C3096" s="26" t="s">
        <v>12</v>
      </c>
      <c r="D3096" s="28" t="s">
        <v>20</v>
      </c>
      <c r="E3096" s="41"/>
      <c r="F3096" s="41">
        <v>1000</v>
      </c>
      <c r="G3096" s="19">
        <f t="shared" si="48"/>
        <v>2886338</v>
      </c>
      <c r="H3096" s="26" t="s">
        <v>933</v>
      </c>
      <c r="I3096" s="27" t="s">
        <v>531</v>
      </c>
      <c r="J3096" s="27" t="s">
        <v>1823</v>
      </c>
      <c r="K3096" s="37" t="s">
        <v>377</v>
      </c>
      <c r="L3096" s="26"/>
      <c r="M3096" s="26">
        <v>3086</v>
      </c>
    </row>
    <row r="3097" spans="1:13" s="31" customFormat="1" x14ac:dyDescent="0.3">
      <c r="A3097" s="34">
        <v>42593</v>
      </c>
      <c r="B3097" s="35" t="s">
        <v>329</v>
      </c>
      <c r="C3097" s="31" t="s">
        <v>35</v>
      </c>
      <c r="D3097" s="28" t="s">
        <v>20</v>
      </c>
      <c r="E3097" s="41"/>
      <c r="F3097" s="41">
        <v>1500</v>
      </c>
      <c r="G3097" s="19">
        <f t="shared" si="48"/>
        <v>2884838</v>
      </c>
      <c r="H3097" s="26" t="s">
        <v>933</v>
      </c>
      <c r="I3097" s="27" t="s">
        <v>531</v>
      </c>
      <c r="J3097" s="27" t="s">
        <v>1823</v>
      </c>
      <c r="K3097" s="37" t="s">
        <v>377</v>
      </c>
      <c r="L3097" s="27" t="s">
        <v>1824</v>
      </c>
      <c r="M3097" s="31">
        <v>3087</v>
      </c>
    </row>
    <row r="3098" spans="1:13" s="31" customFormat="1" x14ac:dyDescent="0.3">
      <c r="A3098" s="34">
        <v>42593</v>
      </c>
      <c r="B3098" s="35" t="s">
        <v>967</v>
      </c>
      <c r="C3098" s="26" t="s">
        <v>12</v>
      </c>
      <c r="D3098" s="28" t="s">
        <v>20</v>
      </c>
      <c r="E3098" s="41"/>
      <c r="F3098" s="41">
        <v>1000</v>
      </c>
      <c r="G3098" s="19">
        <f t="shared" si="48"/>
        <v>2883838</v>
      </c>
      <c r="H3098" s="26" t="s">
        <v>933</v>
      </c>
      <c r="I3098" s="27" t="s">
        <v>531</v>
      </c>
      <c r="J3098" s="27" t="s">
        <v>1823</v>
      </c>
      <c r="K3098" s="37" t="s">
        <v>377</v>
      </c>
      <c r="L3098" s="26"/>
      <c r="M3098" s="31">
        <v>3088</v>
      </c>
    </row>
    <row r="3099" spans="1:13" s="31" customFormat="1" x14ac:dyDescent="0.3">
      <c r="A3099" s="34">
        <v>42593</v>
      </c>
      <c r="B3099" s="26" t="s">
        <v>999</v>
      </c>
      <c r="C3099" s="26" t="s">
        <v>12</v>
      </c>
      <c r="D3099" s="26" t="s">
        <v>18</v>
      </c>
      <c r="E3099" s="41"/>
      <c r="F3099" s="41">
        <v>150</v>
      </c>
      <c r="G3099" s="19">
        <f t="shared" si="48"/>
        <v>2883688</v>
      </c>
      <c r="H3099" s="26" t="s">
        <v>1772</v>
      </c>
      <c r="I3099" s="26" t="s">
        <v>531</v>
      </c>
      <c r="J3099" s="26" t="s">
        <v>1823</v>
      </c>
      <c r="K3099" s="37" t="s">
        <v>377</v>
      </c>
      <c r="L3099" s="26"/>
      <c r="M3099" s="26">
        <v>3089</v>
      </c>
    </row>
    <row r="3100" spans="1:13" s="31" customFormat="1" x14ac:dyDescent="0.3">
      <c r="A3100" s="34">
        <v>42593</v>
      </c>
      <c r="B3100" s="26" t="s">
        <v>1875</v>
      </c>
      <c r="C3100" s="31" t="s">
        <v>35</v>
      </c>
      <c r="D3100" s="26" t="s">
        <v>18</v>
      </c>
      <c r="E3100" s="41"/>
      <c r="F3100" s="41">
        <v>1000</v>
      </c>
      <c r="G3100" s="19">
        <f t="shared" si="48"/>
        <v>2882688</v>
      </c>
      <c r="H3100" s="26" t="s">
        <v>1772</v>
      </c>
      <c r="I3100" s="26" t="s">
        <v>531</v>
      </c>
      <c r="J3100" s="26" t="s">
        <v>1823</v>
      </c>
      <c r="K3100" s="37" t="s">
        <v>377</v>
      </c>
      <c r="L3100" s="26" t="s">
        <v>1824</v>
      </c>
      <c r="M3100" s="26">
        <v>3090</v>
      </c>
    </row>
    <row r="3101" spans="1:13" s="31" customFormat="1" x14ac:dyDescent="0.3">
      <c r="A3101" s="34">
        <v>42593</v>
      </c>
      <c r="B3101" s="26" t="s">
        <v>2064</v>
      </c>
      <c r="C3101" s="26" t="s">
        <v>12</v>
      </c>
      <c r="D3101" s="26" t="s">
        <v>18</v>
      </c>
      <c r="E3101" s="41"/>
      <c r="F3101" s="41">
        <v>150</v>
      </c>
      <c r="G3101" s="19">
        <f t="shared" si="48"/>
        <v>2882538</v>
      </c>
      <c r="H3101" s="26" t="s">
        <v>1772</v>
      </c>
      <c r="I3101" s="26" t="s">
        <v>531</v>
      </c>
      <c r="J3101" s="26" t="s">
        <v>1823</v>
      </c>
      <c r="K3101" s="37" t="s">
        <v>377</v>
      </c>
      <c r="L3101" s="26"/>
      <c r="M3101" s="26">
        <v>3091</v>
      </c>
    </row>
    <row r="3102" spans="1:13" s="31" customFormat="1" ht="13.9" x14ac:dyDescent="0.25">
      <c r="A3102" s="34">
        <v>42593</v>
      </c>
      <c r="B3102" s="26" t="s">
        <v>2065</v>
      </c>
      <c r="C3102" s="26" t="s">
        <v>12</v>
      </c>
      <c r="D3102" s="28" t="s">
        <v>20</v>
      </c>
      <c r="E3102" s="41"/>
      <c r="F3102" s="41">
        <v>20000</v>
      </c>
      <c r="G3102" s="19">
        <f t="shared" si="48"/>
        <v>2862538</v>
      </c>
      <c r="H3102" s="17" t="s">
        <v>3054</v>
      </c>
      <c r="I3102" s="26" t="s">
        <v>229</v>
      </c>
      <c r="J3102" s="27" t="s">
        <v>1823</v>
      </c>
      <c r="K3102" s="37" t="s">
        <v>377</v>
      </c>
      <c r="L3102" s="26" t="s">
        <v>1824</v>
      </c>
      <c r="M3102" s="26">
        <v>3092</v>
      </c>
    </row>
    <row r="3103" spans="1:13" s="31" customFormat="1" x14ac:dyDescent="0.3">
      <c r="A3103" s="34">
        <v>42593</v>
      </c>
      <c r="B3103" s="26" t="s">
        <v>2066</v>
      </c>
      <c r="C3103" s="32" t="s">
        <v>17</v>
      </c>
      <c r="D3103" s="28" t="s">
        <v>20</v>
      </c>
      <c r="E3103" s="41"/>
      <c r="F3103" s="41">
        <v>120000</v>
      </c>
      <c r="G3103" s="19">
        <f t="shared" si="48"/>
        <v>2742538</v>
      </c>
      <c r="H3103" s="17" t="s">
        <v>3054</v>
      </c>
      <c r="I3103" s="26" t="s">
        <v>229</v>
      </c>
      <c r="J3103" s="27" t="s">
        <v>1823</v>
      </c>
      <c r="K3103" s="37" t="s">
        <v>377</v>
      </c>
      <c r="L3103" s="26" t="s">
        <v>1824</v>
      </c>
      <c r="M3103" s="26">
        <v>3093</v>
      </c>
    </row>
    <row r="3104" spans="1:13" s="31" customFormat="1" ht="13.9" x14ac:dyDescent="0.25">
      <c r="A3104" s="34">
        <v>42593</v>
      </c>
      <c r="B3104" s="26" t="s">
        <v>2067</v>
      </c>
      <c r="C3104" s="32" t="s">
        <v>17</v>
      </c>
      <c r="D3104" s="28" t="s">
        <v>20</v>
      </c>
      <c r="E3104" s="41"/>
      <c r="F3104" s="41">
        <v>29000</v>
      </c>
      <c r="G3104" s="19">
        <f t="shared" si="48"/>
        <v>2713538</v>
      </c>
      <c r="H3104" s="17" t="s">
        <v>3054</v>
      </c>
      <c r="I3104" s="26" t="s">
        <v>787</v>
      </c>
      <c r="J3104" s="27" t="s">
        <v>1823</v>
      </c>
      <c r="K3104" s="37" t="s">
        <v>377</v>
      </c>
      <c r="L3104" s="26" t="s">
        <v>1824</v>
      </c>
      <c r="M3104" s="26">
        <v>3094</v>
      </c>
    </row>
    <row r="3105" spans="1:13" s="31" customFormat="1" ht="13.9" x14ac:dyDescent="0.25">
      <c r="A3105" s="34">
        <v>42593</v>
      </c>
      <c r="B3105" s="26" t="s">
        <v>2068</v>
      </c>
      <c r="C3105" s="28" t="s">
        <v>36</v>
      </c>
      <c r="D3105" s="28" t="s">
        <v>10</v>
      </c>
      <c r="E3105" s="41"/>
      <c r="F3105" s="41">
        <v>5000</v>
      </c>
      <c r="G3105" s="19">
        <f t="shared" si="48"/>
        <v>2708538</v>
      </c>
      <c r="H3105" s="17" t="s">
        <v>3054</v>
      </c>
      <c r="I3105" s="26" t="s">
        <v>787</v>
      </c>
      <c r="J3105" s="27" t="s">
        <v>1823</v>
      </c>
      <c r="K3105" s="37" t="s">
        <v>377</v>
      </c>
      <c r="L3105" s="26" t="s">
        <v>1824</v>
      </c>
      <c r="M3105" s="31">
        <v>3095</v>
      </c>
    </row>
    <row r="3106" spans="1:13" s="31" customFormat="1" x14ac:dyDescent="0.3">
      <c r="A3106" s="34">
        <v>42593</v>
      </c>
      <c r="B3106" s="26" t="s">
        <v>2069</v>
      </c>
      <c r="C3106" s="26" t="s">
        <v>12</v>
      </c>
      <c r="D3106" s="28" t="s">
        <v>20</v>
      </c>
      <c r="E3106" s="41"/>
      <c r="F3106" s="41">
        <v>3000</v>
      </c>
      <c r="G3106" s="19">
        <f t="shared" si="48"/>
        <v>2705538</v>
      </c>
      <c r="H3106" s="17" t="s">
        <v>3054</v>
      </c>
      <c r="I3106" s="26" t="s">
        <v>531</v>
      </c>
      <c r="J3106" s="27" t="s">
        <v>1823</v>
      </c>
      <c r="K3106" s="37" t="s">
        <v>377</v>
      </c>
      <c r="L3106" s="26"/>
      <c r="M3106" s="31">
        <v>3096</v>
      </c>
    </row>
    <row r="3107" spans="1:13" s="31" customFormat="1" ht="15.6" customHeight="1" x14ac:dyDescent="0.3">
      <c r="A3107" s="34">
        <v>42594</v>
      </c>
      <c r="B3107" s="26" t="s">
        <v>2070</v>
      </c>
      <c r="C3107" s="26" t="s">
        <v>12</v>
      </c>
      <c r="D3107" s="26" t="s">
        <v>18</v>
      </c>
      <c r="E3107" s="41"/>
      <c r="F3107" s="41">
        <v>1000</v>
      </c>
      <c r="G3107" s="19">
        <f t="shared" si="48"/>
        <v>2704538</v>
      </c>
      <c r="H3107" s="31" t="s">
        <v>795</v>
      </c>
      <c r="I3107" s="26" t="s">
        <v>531</v>
      </c>
      <c r="J3107" s="26" t="s">
        <v>1823</v>
      </c>
      <c r="K3107" s="37" t="s">
        <v>377</v>
      </c>
      <c r="L3107" s="26" t="s">
        <v>1824</v>
      </c>
      <c r="M3107" s="26">
        <v>3097</v>
      </c>
    </row>
    <row r="3108" spans="1:13" s="31" customFormat="1" ht="15.6" customHeight="1" x14ac:dyDescent="0.3">
      <c r="A3108" s="34">
        <v>42594</v>
      </c>
      <c r="B3108" s="26" t="s">
        <v>2071</v>
      </c>
      <c r="C3108" s="26" t="s">
        <v>12</v>
      </c>
      <c r="D3108" s="26" t="s">
        <v>18</v>
      </c>
      <c r="E3108" s="41"/>
      <c r="F3108" s="41">
        <v>1000</v>
      </c>
      <c r="G3108" s="19">
        <f t="shared" si="48"/>
        <v>2703538</v>
      </c>
      <c r="H3108" s="31" t="s">
        <v>795</v>
      </c>
      <c r="I3108" s="26" t="s">
        <v>531</v>
      </c>
      <c r="J3108" s="26" t="s">
        <v>1823</v>
      </c>
      <c r="K3108" s="37" t="s">
        <v>377</v>
      </c>
      <c r="L3108" s="26" t="s">
        <v>1824</v>
      </c>
      <c r="M3108" s="26">
        <v>3098</v>
      </c>
    </row>
    <row r="3109" spans="1:13" s="31" customFormat="1" ht="15.6" customHeight="1" x14ac:dyDescent="0.3">
      <c r="A3109" s="34">
        <v>42594</v>
      </c>
      <c r="B3109" s="26" t="s">
        <v>2072</v>
      </c>
      <c r="C3109" s="27" t="s">
        <v>1509</v>
      </c>
      <c r="D3109" s="26" t="s">
        <v>18</v>
      </c>
      <c r="E3109" s="41"/>
      <c r="F3109" s="41">
        <v>97800</v>
      </c>
      <c r="G3109" s="19">
        <f t="shared" si="48"/>
        <v>2605738</v>
      </c>
      <c r="H3109" s="31" t="s">
        <v>795</v>
      </c>
      <c r="I3109" s="26" t="s">
        <v>531</v>
      </c>
      <c r="J3109" s="26" t="s">
        <v>1823</v>
      </c>
      <c r="K3109" s="37" t="s">
        <v>377</v>
      </c>
      <c r="L3109" s="26" t="s">
        <v>1824</v>
      </c>
      <c r="M3109" s="26">
        <v>3099</v>
      </c>
    </row>
    <row r="3110" spans="1:13" s="31" customFormat="1" ht="14.45" customHeight="1" x14ac:dyDescent="0.3">
      <c r="A3110" s="34">
        <v>42594</v>
      </c>
      <c r="B3110" s="26" t="s">
        <v>944</v>
      </c>
      <c r="C3110" s="26" t="s">
        <v>12</v>
      </c>
      <c r="D3110" s="26" t="s">
        <v>821</v>
      </c>
      <c r="E3110" s="41"/>
      <c r="F3110" s="41">
        <v>1000</v>
      </c>
      <c r="G3110" s="19">
        <f t="shared" si="48"/>
        <v>2604738</v>
      </c>
      <c r="H3110" s="26" t="s">
        <v>1697</v>
      </c>
      <c r="I3110" s="26" t="s">
        <v>531</v>
      </c>
      <c r="J3110" s="36" t="s">
        <v>1823</v>
      </c>
      <c r="K3110" s="37" t="s">
        <v>377</v>
      </c>
      <c r="L3110" s="26"/>
      <c r="M3110" s="26">
        <v>3100</v>
      </c>
    </row>
    <row r="3111" spans="1:13" s="31" customFormat="1" x14ac:dyDescent="0.3">
      <c r="A3111" s="34">
        <v>42594</v>
      </c>
      <c r="B3111" s="26" t="s">
        <v>999</v>
      </c>
      <c r="C3111" s="26" t="s">
        <v>12</v>
      </c>
      <c r="D3111" s="26" t="s">
        <v>18</v>
      </c>
      <c r="E3111" s="41"/>
      <c r="F3111" s="41">
        <v>150</v>
      </c>
      <c r="G3111" s="19">
        <f t="shared" si="48"/>
        <v>2604588</v>
      </c>
      <c r="H3111" s="26" t="s">
        <v>1772</v>
      </c>
      <c r="I3111" s="26" t="s">
        <v>531</v>
      </c>
      <c r="J3111" s="26" t="s">
        <v>1823</v>
      </c>
      <c r="K3111" s="37" t="s">
        <v>377</v>
      </c>
      <c r="L3111" s="26"/>
      <c r="M3111" s="26">
        <v>3101</v>
      </c>
    </row>
    <row r="3112" spans="1:13" s="31" customFormat="1" x14ac:dyDescent="0.3">
      <c r="A3112" s="34">
        <v>42594</v>
      </c>
      <c r="B3112" s="26" t="s">
        <v>1875</v>
      </c>
      <c r="C3112" s="31" t="s">
        <v>35</v>
      </c>
      <c r="D3112" s="26" t="s">
        <v>18</v>
      </c>
      <c r="E3112" s="41"/>
      <c r="F3112" s="41">
        <v>1000</v>
      </c>
      <c r="G3112" s="19">
        <f t="shared" si="48"/>
        <v>2603588</v>
      </c>
      <c r="H3112" s="26" t="s">
        <v>1772</v>
      </c>
      <c r="I3112" s="26" t="s">
        <v>531</v>
      </c>
      <c r="J3112" s="26" t="s">
        <v>1823</v>
      </c>
      <c r="K3112" s="37" t="s">
        <v>377</v>
      </c>
      <c r="L3112" s="26" t="s">
        <v>1824</v>
      </c>
      <c r="M3112" s="26">
        <v>3102</v>
      </c>
    </row>
    <row r="3113" spans="1:13" s="31" customFormat="1" x14ac:dyDescent="0.3">
      <c r="A3113" s="34">
        <v>42594</v>
      </c>
      <c r="B3113" s="26" t="s">
        <v>2073</v>
      </c>
      <c r="C3113" s="26" t="s">
        <v>12</v>
      </c>
      <c r="D3113" s="26" t="s">
        <v>18</v>
      </c>
      <c r="E3113" s="41"/>
      <c r="F3113" s="41">
        <v>1000</v>
      </c>
      <c r="G3113" s="19">
        <f t="shared" si="48"/>
        <v>2602588</v>
      </c>
      <c r="H3113" s="26" t="s">
        <v>1772</v>
      </c>
      <c r="I3113" s="26" t="s">
        <v>531</v>
      </c>
      <c r="J3113" s="26" t="s">
        <v>1823</v>
      </c>
      <c r="K3113" s="37" t="s">
        <v>377</v>
      </c>
      <c r="L3113" s="26"/>
      <c r="M3113" s="31">
        <v>3103</v>
      </c>
    </row>
    <row r="3114" spans="1:13" s="31" customFormat="1" ht="13.9" x14ac:dyDescent="0.25">
      <c r="A3114" s="34">
        <v>42594</v>
      </c>
      <c r="B3114" s="26" t="s">
        <v>1892</v>
      </c>
      <c r="C3114" s="26" t="s">
        <v>12</v>
      </c>
      <c r="D3114" s="26" t="s">
        <v>18</v>
      </c>
      <c r="E3114" s="41"/>
      <c r="F3114" s="41">
        <v>10000</v>
      </c>
      <c r="G3114" s="19">
        <f t="shared" si="48"/>
        <v>2592588</v>
      </c>
      <c r="H3114" s="26" t="s">
        <v>1772</v>
      </c>
      <c r="I3114" s="26" t="s">
        <v>787</v>
      </c>
      <c r="J3114" s="26" t="s">
        <v>1823</v>
      </c>
      <c r="K3114" s="37" t="s">
        <v>377</v>
      </c>
      <c r="L3114" s="26" t="s">
        <v>1824</v>
      </c>
      <c r="M3114" s="31">
        <v>3104</v>
      </c>
    </row>
    <row r="3115" spans="1:13" s="31" customFormat="1" x14ac:dyDescent="0.3">
      <c r="A3115" s="34">
        <v>42594</v>
      </c>
      <c r="B3115" s="26" t="s">
        <v>2074</v>
      </c>
      <c r="C3115" s="26" t="s">
        <v>12</v>
      </c>
      <c r="D3115" s="26" t="s">
        <v>18</v>
      </c>
      <c r="E3115" s="41"/>
      <c r="F3115" s="41">
        <v>1000</v>
      </c>
      <c r="G3115" s="19">
        <f t="shared" si="48"/>
        <v>2591588</v>
      </c>
      <c r="H3115" s="26" t="s">
        <v>1772</v>
      </c>
      <c r="I3115" s="26" t="s">
        <v>531</v>
      </c>
      <c r="J3115" s="26" t="s">
        <v>1823</v>
      </c>
      <c r="K3115" s="37" t="s">
        <v>377</v>
      </c>
      <c r="L3115" s="26"/>
      <c r="M3115" s="26">
        <v>3105</v>
      </c>
    </row>
    <row r="3116" spans="1:13" s="31" customFormat="1" x14ac:dyDescent="0.3">
      <c r="A3116" s="34">
        <v>42594</v>
      </c>
      <c r="B3116" s="26" t="s">
        <v>1000</v>
      </c>
      <c r="C3116" s="26" t="s">
        <v>12</v>
      </c>
      <c r="D3116" s="26" t="s">
        <v>18</v>
      </c>
      <c r="E3116" s="41"/>
      <c r="F3116" s="41">
        <v>150</v>
      </c>
      <c r="G3116" s="19">
        <f t="shared" si="48"/>
        <v>2591438</v>
      </c>
      <c r="H3116" s="26" t="s">
        <v>1772</v>
      </c>
      <c r="I3116" s="26" t="s">
        <v>531</v>
      </c>
      <c r="J3116" s="26" t="s">
        <v>1823</v>
      </c>
      <c r="K3116" s="37" t="s">
        <v>377</v>
      </c>
      <c r="L3116" s="26"/>
      <c r="M3116" s="26">
        <v>3106</v>
      </c>
    </row>
    <row r="3117" spans="1:13" s="31" customFormat="1" x14ac:dyDescent="0.3">
      <c r="A3117" s="34">
        <v>42598</v>
      </c>
      <c r="B3117" s="26" t="s">
        <v>2075</v>
      </c>
      <c r="C3117" s="26" t="s">
        <v>9</v>
      </c>
      <c r="D3117" s="26" t="s">
        <v>10</v>
      </c>
      <c r="E3117" s="43"/>
      <c r="F3117" s="41">
        <v>5945</v>
      </c>
      <c r="G3117" s="19">
        <f t="shared" si="48"/>
        <v>2585493</v>
      </c>
      <c r="H3117" s="26" t="s">
        <v>11</v>
      </c>
      <c r="I3117" s="26">
        <v>99</v>
      </c>
      <c r="J3117" s="26" t="s">
        <v>1099</v>
      </c>
      <c r="K3117" s="37" t="s">
        <v>377</v>
      </c>
      <c r="L3117" s="26" t="s">
        <v>1824</v>
      </c>
      <c r="M3117" s="26">
        <v>3107</v>
      </c>
    </row>
    <row r="3118" spans="1:13" s="31" customFormat="1" ht="15.6" customHeight="1" x14ac:dyDescent="0.3">
      <c r="A3118" s="34">
        <v>42598</v>
      </c>
      <c r="B3118" s="26" t="s">
        <v>1555</v>
      </c>
      <c r="C3118" s="26" t="s">
        <v>12</v>
      </c>
      <c r="D3118" s="28" t="s">
        <v>13</v>
      </c>
      <c r="E3118" s="41"/>
      <c r="F3118" s="41">
        <v>2000</v>
      </c>
      <c r="G3118" s="19">
        <f t="shared" si="48"/>
        <v>2583493</v>
      </c>
      <c r="H3118" s="26" t="s">
        <v>14</v>
      </c>
      <c r="I3118" s="26" t="s">
        <v>531</v>
      </c>
      <c r="J3118" s="26" t="s">
        <v>1823</v>
      </c>
      <c r="K3118" s="37" t="s">
        <v>377</v>
      </c>
      <c r="L3118" s="26"/>
      <c r="M3118" s="26">
        <v>3108</v>
      </c>
    </row>
    <row r="3119" spans="1:13" s="31" customFormat="1" ht="15.6" customHeight="1" x14ac:dyDescent="0.3">
      <c r="A3119" s="34">
        <v>42598</v>
      </c>
      <c r="B3119" s="26" t="s">
        <v>2076</v>
      </c>
      <c r="C3119" s="26" t="s">
        <v>12</v>
      </c>
      <c r="D3119" s="26" t="s">
        <v>18</v>
      </c>
      <c r="E3119" s="41"/>
      <c r="F3119" s="41">
        <v>1000</v>
      </c>
      <c r="G3119" s="19">
        <f t="shared" si="48"/>
        <v>2582493</v>
      </c>
      <c r="H3119" s="31" t="s">
        <v>795</v>
      </c>
      <c r="I3119" s="26" t="s">
        <v>531</v>
      </c>
      <c r="J3119" s="26" t="s">
        <v>1823</v>
      </c>
      <c r="K3119" s="37" t="s">
        <v>377</v>
      </c>
      <c r="L3119" s="26" t="s">
        <v>1824</v>
      </c>
      <c r="M3119" s="26">
        <v>3109</v>
      </c>
    </row>
    <row r="3120" spans="1:13" s="31" customFormat="1" ht="15.6" customHeight="1" x14ac:dyDescent="0.3">
      <c r="A3120" s="34">
        <v>42598</v>
      </c>
      <c r="B3120" s="26" t="s">
        <v>2077</v>
      </c>
      <c r="C3120" s="26" t="s">
        <v>12</v>
      </c>
      <c r="D3120" s="26" t="s">
        <v>18</v>
      </c>
      <c r="E3120" s="41"/>
      <c r="F3120" s="41">
        <v>1000</v>
      </c>
      <c r="G3120" s="19">
        <f t="shared" si="48"/>
        <v>2581493</v>
      </c>
      <c r="H3120" s="31" t="s">
        <v>795</v>
      </c>
      <c r="I3120" s="26" t="s">
        <v>531</v>
      </c>
      <c r="J3120" s="26" t="s">
        <v>1823</v>
      </c>
      <c r="K3120" s="37" t="s">
        <v>377</v>
      </c>
      <c r="L3120" s="26" t="s">
        <v>1824</v>
      </c>
      <c r="M3120" s="26">
        <v>3110</v>
      </c>
    </row>
    <row r="3121" spans="1:13" s="31" customFormat="1" ht="15.6" customHeight="1" x14ac:dyDescent="0.3">
      <c r="A3121" s="34">
        <v>42598</v>
      </c>
      <c r="B3121" s="26" t="s">
        <v>2078</v>
      </c>
      <c r="C3121" s="26" t="s">
        <v>12</v>
      </c>
      <c r="D3121" s="26" t="s">
        <v>18</v>
      </c>
      <c r="E3121" s="41"/>
      <c r="F3121" s="41">
        <v>1000</v>
      </c>
      <c r="G3121" s="19">
        <f t="shared" si="48"/>
        <v>2580493</v>
      </c>
      <c r="H3121" s="31" t="s">
        <v>795</v>
      </c>
      <c r="I3121" s="26" t="s">
        <v>531</v>
      </c>
      <c r="J3121" s="26" t="s">
        <v>1823</v>
      </c>
      <c r="K3121" s="37" t="s">
        <v>377</v>
      </c>
      <c r="L3121" s="26" t="s">
        <v>1824</v>
      </c>
      <c r="M3121" s="31">
        <v>3111</v>
      </c>
    </row>
    <row r="3122" spans="1:13" s="31" customFormat="1" ht="15.6" customHeight="1" x14ac:dyDescent="0.3">
      <c r="A3122" s="34">
        <v>42598</v>
      </c>
      <c r="B3122" s="26" t="s">
        <v>2009</v>
      </c>
      <c r="C3122" s="26" t="s">
        <v>12</v>
      </c>
      <c r="D3122" s="26" t="s">
        <v>18</v>
      </c>
      <c r="E3122" s="41"/>
      <c r="F3122" s="41">
        <v>1000</v>
      </c>
      <c r="G3122" s="19">
        <f t="shared" si="48"/>
        <v>2579493</v>
      </c>
      <c r="H3122" s="31" t="s">
        <v>795</v>
      </c>
      <c r="I3122" s="26" t="s">
        <v>531</v>
      </c>
      <c r="J3122" s="26" t="s">
        <v>1823</v>
      </c>
      <c r="K3122" s="37" t="s">
        <v>377</v>
      </c>
      <c r="L3122" s="26" t="s">
        <v>1824</v>
      </c>
      <c r="M3122" s="31">
        <v>3112</v>
      </c>
    </row>
    <row r="3123" spans="1:13" s="31" customFormat="1" ht="15.6" customHeight="1" x14ac:dyDescent="0.3">
      <c r="A3123" s="34">
        <v>42598</v>
      </c>
      <c r="B3123" s="26" t="s">
        <v>2010</v>
      </c>
      <c r="C3123" s="26" t="s">
        <v>12</v>
      </c>
      <c r="D3123" s="26" t="s">
        <v>18</v>
      </c>
      <c r="E3123" s="41"/>
      <c r="F3123" s="41">
        <v>1000</v>
      </c>
      <c r="G3123" s="19">
        <f t="shared" si="48"/>
        <v>2578493</v>
      </c>
      <c r="H3123" s="31" t="s">
        <v>795</v>
      </c>
      <c r="I3123" s="26" t="s">
        <v>531</v>
      </c>
      <c r="J3123" s="26" t="s">
        <v>1823</v>
      </c>
      <c r="K3123" s="37" t="s">
        <v>377</v>
      </c>
      <c r="L3123" s="26" t="s">
        <v>1824</v>
      </c>
      <c r="M3123" s="26">
        <v>3113</v>
      </c>
    </row>
    <row r="3124" spans="1:13" s="31" customFormat="1" ht="15.6" customHeight="1" x14ac:dyDescent="0.3">
      <c r="A3124" s="34">
        <v>42598</v>
      </c>
      <c r="B3124" s="26" t="s">
        <v>2079</v>
      </c>
      <c r="C3124" s="26" t="s">
        <v>12</v>
      </c>
      <c r="D3124" s="26" t="s">
        <v>18</v>
      </c>
      <c r="E3124" s="41"/>
      <c r="F3124" s="41">
        <v>1000</v>
      </c>
      <c r="G3124" s="19">
        <f t="shared" si="48"/>
        <v>2577493</v>
      </c>
      <c r="H3124" s="31" t="s">
        <v>795</v>
      </c>
      <c r="I3124" s="26" t="s">
        <v>531</v>
      </c>
      <c r="J3124" s="26" t="s">
        <v>1823</v>
      </c>
      <c r="K3124" s="37" t="s">
        <v>377</v>
      </c>
      <c r="L3124" s="26" t="s">
        <v>1824</v>
      </c>
      <c r="M3124" s="26">
        <v>3114</v>
      </c>
    </row>
    <row r="3125" spans="1:13" s="31" customFormat="1" ht="15.6" customHeight="1" x14ac:dyDescent="0.3">
      <c r="A3125" s="34">
        <v>42598</v>
      </c>
      <c r="B3125" s="26" t="s">
        <v>2080</v>
      </c>
      <c r="C3125" s="26" t="s">
        <v>12</v>
      </c>
      <c r="D3125" s="26" t="s">
        <v>18</v>
      </c>
      <c r="E3125" s="41"/>
      <c r="F3125" s="41">
        <v>1000</v>
      </c>
      <c r="G3125" s="19">
        <f t="shared" si="48"/>
        <v>2576493</v>
      </c>
      <c r="H3125" s="31" t="s">
        <v>795</v>
      </c>
      <c r="I3125" s="26" t="s">
        <v>531</v>
      </c>
      <c r="J3125" s="26" t="s">
        <v>1823</v>
      </c>
      <c r="K3125" s="37" t="s">
        <v>377</v>
      </c>
      <c r="L3125" s="26" t="s">
        <v>1824</v>
      </c>
      <c r="M3125" s="26">
        <v>3115</v>
      </c>
    </row>
    <row r="3126" spans="1:13" s="31" customFormat="1" ht="15.6" customHeight="1" x14ac:dyDescent="0.3">
      <c r="A3126" s="34">
        <v>42598</v>
      </c>
      <c r="B3126" s="26" t="s">
        <v>1993</v>
      </c>
      <c r="C3126" s="26" t="s">
        <v>12</v>
      </c>
      <c r="D3126" s="26" t="s">
        <v>18</v>
      </c>
      <c r="E3126" s="41"/>
      <c r="F3126" s="41">
        <v>1000</v>
      </c>
      <c r="G3126" s="19">
        <f t="shared" si="48"/>
        <v>2575493</v>
      </c>
      <c r="H3126" s="31" t="s">
        <v>795</v>
      </c>
      <c r="I3126" s="26" t="s">
        <v>531</v>
      </c>
      <c r="J3126" s="26" t="s">
        <v>1823</v>
      </c>
      <c r="K3126" s="37" t="s">
        <v>377</v>
      </c>
      <c r="L3126" s="26" t="s">
        <v>1824</v>
      </c>
      <c r="M3126" s="26">
        <v>3116</v>
      </c>
    </row>
    <row r="3127" spans="1:13" s="31" customFormat="1" ht="15.6" customHeight="1" x14ac:dyDescent="0.3">
      <c r="A3127" s="34">
        <v>42598</v>
      </c>
      <c r="B3127" s="26" t="s">
        <v>1971</v>
      </c>
      <c r="C3127" s="32" t="s">
        <v>17</v>
      </c>
      <c r="D3127" s="26" t="s">
        <v>18</v>
      </c>
      <c r="E3127" s="41"/>
      <c r="F3127" s="41">
        <v>5000</v>
      </c>
      <c r="G3127" s="19">
        <f t="shared" si="48"/>
        <v>2570493</v>
      </c>
      <c r="H3127" s="31" t="s">
        <v>795</v>
      </c>
      <c r="I3127" s="26" t="s">
        <v>531</v>
      </c>
      <c r="J3127" s="26" t="s">
        <v>1823</v>
      </c>
      <c r="K3127" s="37" t="s">
        <v>377</v>
      </c>
      <c r="L3127" s="26" t="s">
        <v>1824</v>
      </c>
      <c r="M3127" s="26">
        <v>3117</v>
      </c>
    </row>
    <row r="3128" spans="1:13" s="31" customFormat="1" ht="13.9" customHeight="1" x14ac:dyDescent="0.25">
      <c r="A3128" s="34">
        <v>42598</v>
      </c>
      <c r="B3128" s="26" t="s">
        <v>999</v>
      </c>
      <c r="C3128" s="26" t="s">
        <v>12</v>
      </c>
      <c r="D3128" s="26" t="s">
        <v>18</v>
      </c>
      <c r="E3128" s="41"/>
      <c r="F3128" s="41">
        <v>300</v>
      </c>
      <c r="G3128" s="19">
        <f t="shared" si="48"/>
        <v>2570193</v>
      </c>
      <c r="H3128" s="26" t="s">
        <v>1418</v>
      </c>
      <c r="I3128" s="26" t="s">
        <v>1870</v>
      </c>
      <c r="J3128" s="26" t="s">
        <v>1823</v>
      </c>
      <c r="K3128" s="37" t="s">
        <v>377</v>
      </c>
      <c r="L3128" s="26"/>
      <c r="M3128" s="26">
        <v>3118</v>
      </c>
    </row>
    <row r="3129" spans="1:13" s="31" customFormat="1" ht="13.9" customHeight="1" x14ac:dyDescent="0.25">
      <c r="A3129" s="34">
        <v>42598</v>
      </c>
      <c r="B3129" s="26" t="s">
        <v>2020</v>
      </c>
      <c r="C3129" s="31" t="s">
        <v>35</v>
      </c>
      <c r="D3129" s="26" t="s">
        <v>18</v>
      </c>
      <c r="E3129" s="41"/>
      <c r="F3129" s="41">
        <v>300</v>
      </c>
      <c r="G3129" s="19">
        <f t="shared" si="48"/>
        <v>2569893</v>
      </c>
      <c r="H3129" s="26" t="s">
        <v>1418</v>
      </c>
      <c r="I3129" s="26" t="s">
        <v>1906</v>
      </c>
      <c r="J3129" s="26" t="s">
        <v>1823</v>
      </c>
      <c r="K3129" s="37" t="s">
        <v>377</v>
      </c>
      <c r="L3129" s="26" t="s">
        <v>1824</v>
      </c>
      <c r="M3129" s="31">
        <v>3119</v>
      </c>
    </row>
    <row r="3130" spans="1:13" s="31" customFormat="1" ht="13.9" customHeight="1" x14ac:dyDescent="0.25">
      <c r="A3130" s="34">
        <v>42598</v>
      </c>
      <c r="B3130" s="26" t="s">
        <v>1000</v>
      </c>
      <c r="C3130" s="26" t="s">
        <v>12</v>
      </c>
      <c r="D3130" s="26" t="s">
        <v>18</v>
      </c>
      <c r="E3130" s="41"/>
      <c r="F3130" s="41">
        <v>300</v>
      </c>
      <c r="G3130" s="19">
        <f t="shared" si="48"/>
        <v>2569593</v>
      </c>
      <c r="H3130" s="26" t="s">
        <v>1418</v>
      </c>
      <c r="I3130" s="26" t="s">
        <v>1870</v>
      </c>
      <c r="J3130" s="26" t="s">
        <v>1823</v>
      </c>
      <c r="K3130" s="37" t="s">
        <v>377</v>
      </c>
      <c r="L3130" s="26"/>
      <c r="M3130" s="31">
        <v>3120</v>
      </c>
    </row>
    <row r="3131" spans="1:13" s="31" customFormat="1" x14ac:dyDescent="0.3">
      <c r="A3131" s="34">
        <v>42598</v>
      </c>
      <c r="B3131" s="26" t="s">
        <v>584</v>
      </c>
      <c r="C3131" s="26" t="s">
        <v>12</v>
      </c>
      <c r="D3131" s="28" t="s">
        <v>20</v>
      </c>
      <c r="E3131" s="41"/>
      <c r="F3131" s="41">
        <v>1000</v>
      </c>
      <c r="G3131" s="19">
        <f t="shared" si="48"/>
        <v>2568593</v>
      </c>
      <c r="H3131" s="26" t="s">
        <v>933</v>
      </c>
      <c r="I3131" s="27" t="s">
        <v>531</v>
      </c>
      <c r="J3131" s="27" t="s">
        <v>1823</v>
      </c>
      <c r="K3131" s="37" t="s">
        <v>377</v>
      </c>
      <c r="L3131" s="26"/>
      <c r="M3131" s="26">
        <v>3121</v>
      </c>
    </row>
    <row r="3132" spans="1:13" s="31" customFormat="1" x14ac:dyDescent="0.3">
      <c r="A3132" s="34">
        <v>42598</v>
      </c>
      <c r="B3132" s="35" t="s">
        <v>329</v>
      </c>
      <c r="C3132" s="31" t="s">
        <v>35</v>
      </c>
      <c r="D3132" s="28" t="s">
        <v>20</v>
      </c>
      <c r="E3132" s="41"/>
      <c r="F3132" s="41">
        <v>1500</v>
      </c>
      <c r="G3132" s="19">
        <f t="shared" si="48"/>
        <v>2567093</v>
      </c>
      <c r="H3132" s="26" t="s">
        <v>933</v>
      </c>
      <c r="I3132" s="27" t="s">
        <v>531</v>
      </c>
      <c r="J3132" s="27" t="s">
        <v>1823</v>
      </c>
      <c r="K3132" s="37" t="s">
        <v>377</v>
      </c>
      <c r="L3132" s="27" t="s">
        <v>1824</v>
      </c>
      <c r="M3132" s="26">
        <v>3122</v>
      </c>
    </row>
    <row r="3133" spans="1:13" s="31" customFormat="1" x14ac:dyDescent="0.3">
      <c r="A3133" s="34">
        <v>42598</v>
      </c>
      <c r="B3133" s="35" t="s">
        <v>967</v>
      </c>
      <c r="C3133" s="26" t="s">
        <v>12</v>
      </c>
      <c r="D3133" s="28" t="s">
        <v>20</v>
      </c>
      <c r="E3133" s="41"/>
      <c r="F3133" s="41">
        <v>1000</v>
      </c>
      <c r="G3133" s="19">
        <f t="shared" si="48"/>
        <v>2566093</v>
      </c>
      <c r="H3133" s="26" t="s">
        <v>933</v>
      </c>
      <c r="I3133" s="27" t="s">
        <v>531</v>
      </c>
      <c r="J3133" s="27" t="s">
        <v>1823</v>
      </c>
      <c r="K3133" s="37" t="s">
        <v>377</v>
      </c>
      <c r="L3133" s="26"/>
      <c r="M3133" s="26">
        <v>3123</v>
      </c>
    </row>
    <row r="3134" spans="1:13" s="31" customFormat="1" ht="14.45" customHeight="1" x14ac:dyDescent="0.3">
      <c r="A3134" s="34">
        <v>42598</v>
      </c>
      <c r="B3134" s="26" t="s">
        <v>944</v>
      </c>
      <c r="C3134" s="26" t="s">
        <v>12</v>
      </c>
      <c r="D3134" s="26" t="s">
        <v>821</v>
      </c>
      <c r="E3134" s="41"/>
      <c r="F3134" s="41">
        <v>1000</v>
      </c>
      <c r="G3134" s="19">
        <f t="shared" si="48"/>
        <v>2565093</v>
      </c>
      <c r="H3134" s="26" t="s">
        <v>1697</v>
      </c>
      <c r="I3134" s="26" t="s">
        <v>531</v>
      </c>
      <c r="J3134" s="36" t="s">
        <v>1823</v>
      </c>
      <c r="K3134" s="37" t="s">
        <v>377</v>
      </c>
      <c r="L3134" s="26"/>
      <c r="M3134" s="26">
        <v>3124</v>
      </c>
    </row>
    <row r="3135" spans="1:13" s="31" customFormat="1" x14ac:dyDescent="0.3">
      <c r="A3135" s="34">
        <v>42598</v>
      </c>
      <c r="B3135" s="26" t="s">
        <v>1912</v>
      </c>
      <c r="C3135" s="26" t="s">
        <v>12</v>
      </c>
      <c r="D3135" s="26" t="s">
        <v>18</v>
      </c>
      <c r="E3135" s="41"/>
      <c r="F3135" s="41">
        <v>1000</v>
      </c>
      <c r="G3135" s="19">
        <f t="shared" si="48"/>
        <v>2564093</v>
      </c>
      <c r="H3135" s="26" t="s">
        <v>1772</v>
      </c>
      <c r="I3135" s="26" t="s">
        <v>531</v>
      </c>
      <c r="J3135" s="26" t="s">
        <v>1823</v>
      </c>
      <c r="K3135" s="37" t="s">
        <v>377</v>
      </c>
      <c r="L3135" s="26"/>
      <c r="M3135" s="26">
        <v>3125</v>
      </c>
    </row>
    <row r="3136" spans="1:13" s="31" customFormat="1" x14ac:dyDescent="0.3">
      <c r="A3136" s="34">
        <v>42598</v>
      </c>
      <c r="B3136" s="26" t="s">
        <v>2081</v>
      </c>
      <c r="C3136" s="26" t="s">
        <v>12</v>
      </c>
      <c r="D3136" s="26" t="s">
        <v>18</v>
      </c>
      <c r="E3136" s="41"/>
      <c r="F3136" s="41">
        <v>500</v>
      </c>
      <c r="G3136" s="19">
        <f t="shared" si="48"/>
        <v>2563593</v>
      </c>
      <c r="H3136" s="26" t="s">
        <v>1772</v>
      </c>
      <c r="I3136" s="26" t="s">
        <v>531</v>
      </c>
      <c r="J3136" s="26" t="s">
        <v>1823</v>
      </c>
      <c r="K3136" s="37" t="s">
        <v>377</v>
      </c>
      <c r="L3136" s="26"/>
      <c r="M3136" s="26">
        <v>3126</v>
      </c>
    </row>
    <row r="3137" spans="1:13" s="31" customFormat="1" ht="15.6" customHeight="1" x14ac:dyDescent="0.25">
      <c r="A3137" s="34">
        <v>42599</v>
      </c>
      <c r="B3137" s="26" t="s">
        <v>2082</v>
      </c>
      <c r="C3137" s="27" t="s">
        <v>16</v>
      </c>
      <c r="D3137" s="28" t="s">
        <v>10</v>
      </c>
      <c r="E3137" s="41"/>
      <c r="F3137" s="41">
        <v>1400</v>
      </c>
      <c r="G3137" s="19">
        <f t="shared" si="48"/>
        <v>2562193</v>
      </c>
      <c r="H3137" s="26" t="s">
        <v>14</v>
      </c>
      <c r="I3137" s="26" t="s">
        <v>2083</v>
      </c>
      <c r="J3137" s="26" t="s">
        <v>1823</v>
      </c>
      <c r="K3137" s="37" t="s">
        <v>377</v>
      </c>
      <c r="L3137" s="26"/>
      <c r="M3137" s="31">
        <v>3127</v>
      </c>
    </row>
    <row r="3138" spans="1:13" s="31" customFormat="1" ht="15.6" customHeight="1" x14ac:dyDescent="0.3">
      <c r="A3138" s="34">
        <v>42599</v>
      </c>
      <c r="B3138" s="26" t="s">
        <v>2084</v>
      </c>
      <c r="C3138" s="26" t="s">
        <v>12</v>
      </c>
      <c r="D3138" s="26" t="s">
        <v>18</v>
      </c>
      <c r="E3138" s="41"/>
      <c r="F3138" s="41">
        <v>1000</v>
      </c>
      <c r="G3138" s="19">
        <f t="shared" si="48"/>
        <v>2561193</v>
      </c>
      <c r="H3138" s="31" t="s">
        <v>795</v>
      </c>
      <c r="I3138" s="26" t="s">
        <v>531</v>
      </c>
      <c r="J3138" s="26" t="s">
        <v>1823</v>
      </c>
      <c r="K3138" s="37" t="s">
        <v>377</v>
      </c>
      <c r="L3138" s="26" t="s">
        <v>1824</v>
      </c>
      <c r="M3138" s="31">
        <v>3128</v>
      </c>
    </row>
    <row r="3139" spans="1:13" s="31" customFormat="1" ht="15.6" customHeight="1" x14ac:dyDescent="0.3">
      <c r="A3139" s="34">
        <v>42599</v>
      </c>
      <c r="B3139" s="26" t="s">
        <v>2085</v>
      </c>
      <c r="C3139" s="26" t="s">
        <v>12</v>
      </c>
      <c r="D3139" s="26" t="s">
        <v>18</v>
      </c>
      <c r="E3139" s="41"/>
      <c r="F3139" s="41">
        <v>1000</v>
      </c>
      <c r="G3139" s="19">
        <f t="shared" si="48"/>
        <v>2560193</v>
      </c>
      <c r="H3139" s="31" t="s">
        <v>795</v>
      </c>
      <c r="I3139" s="26" t="s">
        <v>531</v>
      </c>
      <c r="J3139" s="26" t="s">
        <v>1823</v>
      </c>
      <c r="K3139" s="37" t="s">
        <v>377</v>
      </c>
      <c r="L3139" s="26" t="s">
        <v>1824</v>
      </c>
      <c r="M3139" s="26">
        <v>3129</v>
      </c>
    </row>
    <row r="3140" spans="1:13" s="31" customFormat="1" ht="15.6" customHeight="1" x14ac:dyDescent="0.3">
      <c r="A3140" s="34">
        <v>42599</v>
      </c>
      <c r="B3140" s="26" t="s">
        <v>2086</v>
      </c>
      <c r="C3140" s="26" t="s">
        <v>12</v>
      </c>
      <c r="D3140" s="26" t="s">
        <v>18</v>
      </c>
      <c r="E3140" s="41"/>
      <c r="F3140" s="41">
        <v>1000</v>
      </c>
      <c r="G3140" s="19">
        <f t="shared" si="48"/>
        <v>2559193</v>
      </c>
      <c r="H3140" s="31" t="s">
        <v>795</v>
      </c>
      <c r="I3140" s="26" t="s">
        <v>531</v>
      </c>
      <c r="J3140" s="26" t="s">
        <v>1823</v>
      </c>
      <c r="K3140" s="37" t="s">
        <v>377</v>
      </c>
      <c r="L3140" s="26" t="s">
        <v>1824</v>
      </c>
      <c r="M3140" s="26">
        <v>3130</v>
      </c>
    </row>
    <row r="3141" spans="1:13" s="31" customFormat="1" ht="15.6" customHeight="1" x14ac:dyDescent="0.3">
      <c r="A3141" s="34">
        <v>42599</v>
      </c>
      <c r="B3141" s="26" t="s">
        <v>2087</v>
      </c>
      <c r="C3141" s="26" t="s">
        <v>12</v>
      </c>
      <c r="D3141" s="26" t="s">
        <v>18</v>
      </c>
      <c r="E3141" s="41"/>
      <c r="F3141" s="41">
        <v>1000</v>
      </c>
      <c r="G3141" s="19">
        <f t="shared" si="48"/>
        <v>2558193</v>
      </c>
      <c r="H3141" s="31" t="s">
        <v>795</v>
      </c>
      <c r="I3141" s="26" t="s">
        <v>531</v>
      </c>
      <c r="J3141" s="26" t="s">
        <v>1823</v>
      </c>
      <c r="K3141" s="37" t="s">
        <v>377</v>
      </c>
      <c r="L3141" s="26" t="s">
        <v>1824</v>
      </c>
      <c r="M3141" s="26">
        <v>3131</v>
      </c>
    </row>
    <row r="3142" spans="1:13" s="31" customFormat="1" ht="15.6" customHeight="1" x14ac:dyDescent="0.3">
      <c r="A3142" s="34">
        <v>42599</v>
      </c>
      <c r="B3142" s="26" t="s">
        <v>2088</v>
      </c>
      <c r="C3142" s="26" t="s">
        <v>12</v>
      </c>
      <c r="D3142" s="26" t="s">
        <v>18</v>
      </c>
      <c r="E3142" s="41"/>
      <c r="F3142" s="41">
        <v>1000</v>
      </c>
      <c r="G3142" s="19">
        <f t="shared" si="48"/>
        <v>2557193</v>
      </c>
      <c r="H3142" s="31" t="s">
        <v>795</v>
      </c>
      <c r="I3142" s="26" t="s">
        <v>531</v>
      </c>
      <c r="J3142" s="26" t="s">
        <v>1823</v>
      </c>
      <c r="K3142" s="37" t="s">
        <v>377</v>
      </c>
      <c r="L3142" s="26" t="s">
        <v>1824</v>
      </c>
      <c r="M3142" s="26">
        <v>3132</v>
      </c>
    </row>
    <row r="3143" spans="1:13" s="31" customFormat="1" ht="15.6" customHeight="1" x14ac:dyDescent="0.3">
      <c r="A3143" s="34">
        <v>42599</v>
      </c>
      <c r="B3143" s="26" t="s">
        <v>1971</v>
      </c>
      <c r="C3143" s="32" t="s">
        <v>17</v>
      </c>
      <c r="D3143" s="26" t="s">
        <v>18</v>
      </c>
      <c r="E3143" s="41"/>
      <c r="F3143" s="41">
        <v>5000</v>
      </c>
      <c r="G3143" s="19">
        <f t="shared" si="48"/>
        <v>2552193</v>
      </c>
      <c r="H3143" s="31" t="s">
        <v>795</v>
      </c>
      <c r="I3143" s="26" t="s">
        <v>531</v>
      </c>
      <c r="J3143" s="26" t="s">
        <v>1823</v>
      </c>
      <c r="K3143" s="37" t="s">
        <v>377</v>
      </c>
      <c r="L3143" s="26" t="s">
        <v>1824</v>
      </c>
      <c r="M3143" s="26">
        <v>3133</v>
      </c>
    </row>
    <row r="3144" spans="1:13" s="31" customFormat="1" ht="15.6" customHeight="1" x14ac:dyDescent="0.3">
      <c r="A3144" s="34">
        <v>42599</v>
      </c>
      <c r="B3144" s="26" t="s">
        <v>2089</v>
      </c>
      <c r="C3144" s="32" t="s">
        <v>17</v>
      </c>
      <c r="D3144" s="26" t="s">
        <v>18</v>
      </c>
      <c r="E3144" s="41"/>
      <c r="F3144" s="41">
        <v>20000</v>
      </c>
      <c r="G3144" s="19">
        <f t="shared" si="48"/>
        <v>2532193</v>
      </c>
      <c r="H3144" s="31" t="s">
        <v>795</v>
      </c>
      <c r="I3144" s="26" t="s">
        <v>531</v>
      </c>
      <c r="J3144" s="26" t="s">
        <v>1823</v>
      </c>
      <c r="K3144" s="37" t="s">
        <v>377</v>
      </c>
      <c r="L3144" s="26" t="s">
        <v>1824</v>
      </c>
      <c r="M3144" s="26">
        <v>3134</v>
      </c>
    </row>
    <row r="3145" spans="1:13" s="31" customFormat="1" ht="15.6" customHeight="1" x14ac:dyDescent="0.3">
      <c r="A3145" s="34">
        <v>42599</v>
      </c>
      <c r="B3145" s="26" t="s">
        <v>2039</v>
      </c>
      <c r="C3145" s="26" t="s">
        <v>12</v>
      </c>
      <c r="D3145" s="26" t="s">
        <v>18</v>
      </c>
      <c r="E3145" s="41"/>
      <c r="F3145" s="41">
        <v>1000</v>
      </c>
      <c r="G3145" s="19">
        <f t="shared" si="48"/>
        <v>2531193</v>
      </c>
      <c r="H3145" s="31" t="s">
        <v>795</v>
      </c>
      <c r="I3145" s="26" t="s">
        <v>531</v>
      </c>
      <c r="J3145" s="26" t="s">
        <v>1823</v>
      </c>
      <c r="K3145" s="37" t="s">
        <v>377</v>
      </c>
      <c r="L3145" s="26" t="s">
        <v>1824</v>
      </c>
      <c r="M3145" s="31">
        <v>3135</v>
      </c>
    </row>
    <row r="3146" spans="1:13" s="31" customFormat="1" ht="13.9" customHeight="1" x14ac:dyDescent="0.25">
      <c r="A3146" s="34">
        <v>42599</v>
      </c>
      <c r="B3146" s="26" t="s">
        <v>999</v>
      </c>
      <c r="C3146" s="26" t="s">
        <v>12</v>
      </c>
      <c r="D3146" s="26" t="s">
        <v>18</v>
      </c>
      <c r="E3146" s="41"/>
      <c r="F3146" s="41">
        <v>300</v>
      </c>
      <c r="G3146" s="19">
        <f t="shared" si="48"/>
        <v>2530893</v>
      </c>
      <c r="H3146" s="26" t="s">
        <v>1418</v>
      </c>
      <c r="I3146" s="26" t="s">
        <v>1870</v>
      </c>
      <c r="J3146" s="26" t="s">
        <v>1823</v>
      </c>
      <c r="K3146" s="37" t="s">
        <v>377</v>
      </c>
      <c r="L3146" s="26"/>
      <c r="M3146" s="31">
        <v>3136</v>
      </c>
    </row>
    <row r="3147" spans="1:13" s="31" customFormat="1" ht="13.9" customHeight="1" x14ac:dyDescent="0.25">
      <c r="A3147" s="34">
        <v>42599</v>
      </c>
      <c r="B3147" s="26" t="s">
        <v>2020</v>
      </c>
      <c r="C3147" s="31" t="s">
        <v>35</v>
      </c>
      <c r="D3147" s="26" t="s">
        <v>18</v>
      </c>
      <c r="E3147" s="41"/>
      <c r="F3147" s="41">
        <v>1000</v>
      </c>
      <c r="G3147" s="19">
        <f t="shared" si="48"/>
        <v>2529893</v>
      </c>
      <c r="H3147" s="26" t="s">
        <v>1418</v>
      </c>
      <c r="I3147" s="26" t="s">
        <v>1906</v>
      </c>
      <c r="J3147" s="26" t="s">
        <v>1823</v>
      </c>
      <c r="K3147" s="37" t="s">
        <v>377</v>
      </c>
      <c r="L3147" s="26" t="s">
        <v>1824</v>
      </c>
      <c r="M3147" s="26">
        <v>3137</v>
      </c>
    </row>
    <row r="3148" spans="1:13" s="31" customFormat="1" ht="13.9" customHeight="1" x14ac:dyDescent="0.3">
      <c r="A3148" s="34">
        <v>42599</v>
      </c>
      <c r="B3148" s="26" t="s">
        <v>2090</v>
      </c>
      <c r="C3148" s="26" t="s">
        <v>12</v>
      </c>
      <c r="D3148" s="26" t="s">
        <v>18</v>
      </c>
      <c r="E3148" s="41"/>
      <c r="F3148" s="41">
        <v>4500</v>
      </c>
      <c r="G3148" s="19">
        <f t="shared" si="48"/>
        <v>2525393</v>
      </c>
      <c r="H3148" s="26" t="s">
        <v>1418</v>
      </c>
      <c r="I3148" s="26" t="s">
        <v>1870</v>
      </c>
      <c r="J3148" s="26" t="s">
        <v>1823</v>
      </c>
      <c r="K3148" s="37" t="s">
        <v>377</v>
      </c>
      <c r="L3148" s="26"/>
      <c r="M3148" s="26">
        <v>3138</v>
      </c>
    </row>
    <row r="3149" spans="1:13" s="31" customFormat="1" ht="13.9" customHeight="1" x14ac:dyDescent="0.25">
      <c r="A3149" s="34">
        <v>42599</v>
      </c>
      <c r="B3149" s="26" t="s">
        <v>1000</v>
      </c>
      <c r="C3149" s="26" t="s">
        <v>12</v>
      </c>
      <c r="D3149" s="26" t="s">
        <v>18</v>
      </c>
      <c r="E3149" s="41"/>
      <c r="F3149" s="41">
        <v>300</v>
      </c>
      <c r="G3149" s="19">
        <f t="shared" ref="G3149:G3212" si="49">+G3148+E3149-F3149</f>
        <v>2525093</v>
      </c>
      <c r="H3149" s="26" t="s">
        <v>1418</v>
      </c>
      <c r="I3149" s="26" t="s">
        <v>1870</v>
      </c>
      <c r="J3149" s="26" t="s">
        <v>1823</v>
      </c>
      <c r="K3149" s="37" t="s">
        <v>377</v>
      </c>
      <c r="L3149" s="26"/>
      <c r="M3149" s="26">
        <v>3139</v>
      </c>
    </row>
    <row r="3150" spans="1:13" s="30" customFormat="1" x14ac:dyDescent="0.3">
      <c r="A3150" s="34">
        <v>42599</v>
      </c>
      <c r="B3150" s="26" t="s">
        <v>584</v>
      </c>
      <c r="C3150" s="26" t="s">
        <v>12</v>
      </c>
      <c r="D3150" s="28" t="s">
        <v>20</v>
      </c>
      <c r="E3150" s="41"/>
      <c r="F3150" s="41">
        <v>1000</v>
      </c>
      <c r="G3150" s="19">
        <f t="shared" si="49"/>
        <v>2524093</v>
      </c>
      <c r="H3150" s="26" t="s">
        <v>933</v>
      </c>
      <c r="I3150" s="27" t="s">
        <v>531</v>
      </c>
      <c r="J3150" s="27" t="s">
        <v>1823</v>
      </c>
      <c r="K3150" s="37" t="s">
        <v>377</v>
      </c>
      <c r="L3150" s="27"/>
      <c r="M3150" s="26">
        <v>3140</v>
      </c>
    </row>
    <row r="3151" spans="1:13" s="30" customFormat="1" x14ac:dyDescent="0.3">
      <c r="A3151" s="34">
        <v>42599</v>
      </c>
      <c r="B3151" s="27" t="s">
        <v>2091</v>
      </c>
      <c r="C3151" s="26" t="s">
        <v>12</v>
      </c>
      <c r="D3151" s="28" t="s">
        <v>20</v>
      </c>
      <c r="E3151" s="41"/>
      <c r="F3151" s="41">
        <v>4500</v>
      </c>
      <c r="G3151" s="19">
        <f t="shared" si="49"/>
        <v>2519593</v>
      </c>
      <c r="H3151" s="26" t="s">
        <v>933</v>
      </c>
      <c r="I3151" s="27" t="s">
        <v>531</v>
      </c>
      <c r="J3151" s="27" t="s">
        <v>1823</v>
      </c>
      <c r="K3151" s="37" t="s">
        <v>377</v>
      </c>
      <c r="L3151" s="27"/>
      <c r="M3151" s="26">
        <v>3141</v>
      </c>
    </row>
    <row r="3152" spans="1:13" s="30" customFormat="1" x14ac:dyDescent="0.3">
      <c r="A3152" s="34">
        <v>42599</v>
      </c>
      <c r="B3152" s="35" t="s">
        <v>329</v>
      </c>
      <c r="C3152" s="31" t="s">
        <v>35</v>
      </c>
      <c r="D3152" s="28" t="s">
        <v>20</v>
      </c>
      <c r="E3152" s="41"/>
      <c r="F3152" s="41">
        <v>1500</v>
      </c>
      <c r="G3152" s="19">
        <f t="shared" si="49"/>
        <v>2518093</v>
      </c>
      <c r="H3152" s="26" t="s">
        <v>933</v>
      </c>
      <c r="I3152" s="27" t="s">
        <v>531</v>
      </c>
      <c r="J3152" s="27" t="s">
        <v>1823</v>
      </c>
      <c r="K3152" s="37" t="s">
        <v>377</v>
      </c>
      <c r="L3152" s="27" t="s">
        <v>1824</v>
      </c>
      <c r="M3152" s="26">
        <v>3142</v>
      </c>
    </row>
    <row r="3153" spans="1:13" s="30" customFormat="1" x14ac:dyDescent="0.3">
      <c r="A3153" s="34">
        <v>42599</v>
      </c>
      <c r="B3153" s="35" t="s">
        <v>967</v>
      </c>
      <c r="C3153" s="26" t="s">
        <v>12</v>
      </c>
      <c r="D3153" s="28" t="s">
        <v>20</v>
      </c>
      <c r="E3153" s="41"/>
      <c r="F3153" s="41">
        <v>1000</v>
      </c>
      <c r="G3153" s="19">
        <f t="shared" si="49"/>
        <v>2517093</v>
      </c>
      <c r="H3153" s="26" t="s">
        <v>933</v>
      </c>
      <c r="I3153" s="27" t="s">
        <v>531</v>
      </c>
      <c r="J3153" s="27" t="s">
        <v>1823</v>
      </c>
      <c r="K3153" s="37" t="s">
        <v>377</v>
      </c>
      <c r="L3153" s="27"/>
      <c r="M3153" s="31">
        <v>3143</v>
      </c>
    </row>
    <row r="3154" spans="1:13" s="31" customFormat="1" ht="14.45" customHeight="1" x14ac:dyDescent="0.3">
      <c r="A3154" s="34">
        <v>42599</v>
      </c>
      <c r="B3154" s="26" t="s">
        <v>2092</v>
      </c>
      <c r="C3154" s="26" t="s">
        <v>12</v>
      </c>
      <c r="D3154" s="26" t="s">
        <v>821</v>
      </c>
      <c r="E3154" s="41"/>
      <c r="F3154" s="41">
        <v>1000</v>
      </c>
      <c r="G3154" s="19">
        <f t="shared" si="49"/>
        <v>2516093</v>
      </c>
      <c r="H3154" s="26" t="s">
        <v>1697</v>
      </c>
      <c r="I3154" s="26" t="s">
        <v>531</v>
      </c>
      <c r="J3154" s="36" t="s">
        <v>1823</v>
      </c>
      <c r="K3154" s="37" t="s">
        <v>377</v>
      </c>
      <c r="L3154" s="26"/>
      <c r="M3154" s="31">
        <v>3144</v>
      </c>
    </row>
    <row r="3155" spans="1:13" s="31" customFormat="1" ht="14.45" customHeight="1" x14ac:dyDescent="0.3">
      <c r="A3155" s="34">
        <v>42599</v>
      </c>
      <c r="B3155" s="26" t="s">
        <v>2093</v>
      </c>
      <c r="C3155" s="26" t="s">
        <v>12</v>
      </c>
      <c r="D3155" s="26" t="s">
        <v>821</v>
      </c>
      <c r="E3155" s="41"/>
      <c r="F3155" s="41">
        <v>1000</v>
      </c>
      <c r="G3155" s="19">
        <f t="shared" si="49"/>
        <v>2515093</v>
      </c>
      <c r="H3155" s="26" t="s">
        <v>1697</v>
      </c>
      <c r="I3155" s="26" t="s">
        <v>531</v>
      </c>
      <c r="J3155" s="36" t="s">
        <v>1823</v>
      </c>
      <c r="K3155" s="37" t="s">
        <v>377</v>
      </c>
      <c r="L3155" s="26"/>
      <c r="M3155" s="26">
        <v>3145</v>
      </c>
    </row>
    <row r="3156" spans="1:13" s="31" customFormat="1" ht="14.45" customHeight="1" x14ac:dyDescent="0.3">
      <c r="A3156" s="34">
        <v>42599</v>
      </c>
      <c r="B3156" s="26" t="s">
        <v>944</v>
      </c>
      <c r="C3156" s="26" t="s">
        <v>12</v>
      </c>
      <c r="D3156" s="26" t="s">
        <v>821</v>
      </c>
      <c r="E3156" s="41"/>
      <c r="F3156" s="41">
        <v>1000</v>
      </c>
      <c r="G3156" s="19">
        <f t="shared" si="49"/>
        <v>2514093</v>
      </c>
      <c r="H3156" s="26" t="s">
        <v>1697</v>
      </c>
      <c r="I3156" s="26" t="s">
        <v>531</v>
      </c>
      <c r="J3156" s="36" t="s">
        <v>1823</v>
      </c>
      <c r="K3156" s="37" t="s">
        <v>377</v>
      </c>
      <c r="L3156" s="26"/>
      <c r="M3156" s="26">
        <v>3146</v>
      </c>
    </row>
    <row r="3157" spans="1:13" s="31" customFormat="1" x14ac:dyDescent="0.3">
      <c r="A3157" s="34">
        <v>42599</v>
      </c>
      <c r="B3157" s="26" t="s">
        <v>2094</v>
      </c>
      <c r="C3157" s="26" t="s">
        <v>12</v>
      </c>
      <c r="D3157" s="26" t="s">
        <v>18</v>
      </c>
      <c r="E3157" s="41"/>
      <c r="F3157" s="41">
        <v>500</v>
      </c>
      <c r="G3157" s="19">
        <f t="shared" si="49"/>
        <v>2513593</v>
      </c>
      <c r="H3157" s="26" t="s">
        <v>1772</v>
      </c>
      <c r="I3157" s="26" t="s">
        <v>531</v>
      </c>
      <c r="J3157" s="26" t="s">
        <v>1823</v>
      </c>
      <c r="K3157" s="37" t="s">
        <v>377</v>
      </c>
      <c r="L3157" s="26"/>
      <c r="M3157" s="26">
        <v>3147</v>
      </c>
    </row>
    <row r="3158" spans="1:13" s="31" customFormat="1" x14ac:dyDescent="0.3">
      <c r="A3158" s="34">
        <v>42599</v>
      </c>
      <c r="B3158" s="26" t="s">
        <v>2095</v>
      </c>
      <c r="C3158" s="26" t="s">
        <v>12</v>
      </c>
      <c r="D3158" s="26" t="s">
        <v>18</v>
      </c>
      <c r="E3158" s="41"/>
      <c r="F3158" s="41">
        <v>500</v>
      </c>
      <c r="G3158" s="19">
        <f t="shared" si="49"/>
        <v>2513093</v>
      </c>
      <c r="H3158" s="26" t="s">
        <v>1772</v>
      </c>
      <c r="I3158" s="26" t="s">
        <v>531</v>
      </c>
      <c r="J3158" s="26" t="s">
        <v>1823</v>
      </c>
      <c r="K3158" s="37" t="s">
        <v>377</v>
      </c>
      <c r="L3158" s="26"/>
      <c r="M3158" s="26">
        <v>3148</v>
      </c>
    </row>
    <row r="3159" spans="1:13" s="31" customFormat="1" x14ac:dyDescent="0.3">
      <c r="A3159" s="34">
        <v>42599</v>
      </c>
      <c r="B3159" s="26" t="s">
        <v>2096</v>
      </c>
      <c r="C3159" s="26" t="s">
        <v>12</v>
      </c>
      <c r="D3159" s="26" t="s">
        <v>18</v>
      </c>
      <c r="E3159" s="41"/>
      <c r="F3159" s="41">
        <v>500</v>
      </c>
      <c r="G3159" s="19">
        <f t="shared" si="49"/>
        <v>2512593</v>
      </c>
      <c r="H3159" s="26" t="s">
        <v>1772</v>
      </c>
      <c r="I3159" s="26" t="s">
        <v>531</v>
      </c>
      <c r="J3159" s="26" t="s">
        <v>1823</v>
      </c>
      <c r="K3159" s="37" t="s">
        <v>377</v>
      </c>
      <c r="L3159" s="26"/>
      <c r="M3159" s="26">
        <v>3149</v>
      </c>
    </row>
    <row r="3160" spans="1:13" s="31" customFormat="1" x14ac:dyDescent="0.3">
      <c r="A3160" s="34">
        <v>42599</v>
      </c>
      <c r="B3160" s="26" t="s">
        <v>1983</v>
      </c>
      <c r="C3160" s="26" t="s">
        <v>12</v>
      </c>
      <c r="D3160" s="26" t="s">
        <v>18</v>
      </c>
      <c r="E3160" s="41"/>
      <c r="F3160" s="41">
        <v>500</v>
      </c>
      <c r="G3160" s="19">
        <f t="shared" si="49"/>
        <v>2512093</v>
      </c>
      <c r="H3160" s="26" t="s">
        <v>1772</v>
      </c>
      <c r="I3160" s="26" t="s">
        <v>531</v>
      </c>
      <c r="J3160" s="26" t="s">
        <v>1823</v>
      </c>
      <c r="K3160" s="37" t="s">
        <v>377</v>
      </c>
      <c r="L3160" s="26"/>
      <c r="M3160" s="26">
        <v>3150</v>
      </c>
    </row>
    <row r="3161" spans="1:13" s="31" customFormat="1" x14ac:dyDescent="0.3">
      <c r="A3161" s="34">
        <v>42599</v>
      </c>
      <c r="B3161" s="26" t="s">
        <v>2097</v>
      </c>
      <c r="C3161" s="26" t="s">
        <v>12</v>
      </c>
      <c r="D3161" s="26" t="s">
        <v>18</v>
      </c>
      <c r="E3161" s="41"/>
      <c r="F3161" s="41">
        <v>500</v>
      </c>
      <c r="G3161" s="19">
        <f t="shared" si="49"/>
        <v>2511593</v>
      </c>
      <c r="H3161" s="26" t="s">
        <v>1772</v>
      </c>
      <c r="I3161" s="26" t="s">
        <v>531</v>
      </c>
      <c r="J3161" s="26" t="s">
        <v>1823</v>
      </c>
      <c r="K3161" s="37" t="s">
        <v>377</v>
      </c>
      <c r="L3161" s="26"/>
      <c r="M3161" s="31">
        <v>3151</v>
      </c>
    </row>
    <row r="3162" spans="1:13" s="31" customFormat="1" x14ac:dyDescent="0.3">
      <c r="A3162" s="34">
        <v>42599</v>
      </c>
      <c r="B3162" s="26" t="s">
        <v>2098</v>
      </c>
      <c r="C3162" s="26" t="s">
        <v>12</v>
      </c>
      <c r="D3162" s="26" t="s">
        <v>18</v>
      </c>
      <c r="E3162" s="41"/>
      <c r="F3162" s="41">
        <v>500</v>
      </c>
      <c r="G3162" s="19">
        <f t="shared" si="49"/>
        <v>2511093</v>
      </c>
      <c r="H3162" s="26" t="s">
        <v>1772</v>
      </c>
      <c r="I3162" s="26" t="s">
        <v>531</v>
      </c>
      <c r="J3162" s="26" t="s">
        <v>1823</v>
      </c>
      <c r="K3162" s="37" t="s">
        <v>377</v>
      </c>
      <c r="L3162" s="26"/>
      <c r="M3162" s="31">
        <v>3152</v>
      </c>
    </row>
    <row r="3163" spans="1:13" s="31" customFormat="1" x14ac:dyDescent="0.3">
      <c r="A3163" s="34">
        <v>42600</v>
      </c>
      <c r="B3163" s="26" t="s">
        <v>2099</v>
      </c>
      <c r="C3163" s="26" t="s">
        <v>12</v>
      </c>
      <c r="D3163" s="28" t="s">
        <v>20</v>
      </c>
      <c r="E3163" s="41"/>
      <c r="F3163" s="41">
        <v>1000</v>
      </c>
      <c r="G3163" s="19">
        <f t="shared" si="49"/>
        <v>2510093</v>
      </c>
      <c r="H3163" s="17" t="s">
        <v>3054</v>
      </c>
      <c r="I3163" s="26" t="s">
        <v>531</v>
      </c>
      <c r="J3163" s="27" t="s">
        <v>1823</v>
      </c>
      <c r="K3163" s="37" t="s">
        <v>377</v>
      </c>
      <c r="L3163" s="26"/>
      <c r="M3163" s="26">
        <v>3153</v>
      </c>
    </row>
    <row r="3164" spans="1:13" s="31" customFormat="1" x14ac:dyDescent="0.3">
      <c r="A3164" s="34">
        <v>42600</v>
      </c>
      <c r="B3164" s="26" t="s">
        <v>2100</v>
      </c>
      <c r="C3164" s="26" t="s">
        <v>12</v>
      </c>
      <c r="D3164" s="28" t="s">
        <v>20</v>
      </c>
      <c r="E3164" s="41"/>
      <c r="F3164" s="41">
        <v>1000</v>
      </c>
      <c r="G3164" s="19">
        <f t="shared" si="49"/>
        <v>2509093</v>
      </c>
      <c r="H3164" s="17" t="s">
        <v>3054</v>
      </c>
      <c r="I3164" s="26" t="s">
        <v>531</v>
      </c>
      <c r="J3164" s="27" t="s">
        <v>1823</v>
      </c>
      <c r="K3164" s="37" t="s">
        <v>377</v>
      </c>
      <c r="L3164" s="26"/>
      <c r="M3164" s="26">
        <v>3154</v>
      </c>
    </row>
    <row r="3165" spans="1:13" s="31" customFormat="1" x14ac:dyDescent="0.3">
      <c r="A3165" s="34">
        <v>42600</v>
      </c>
      <c r="B3165" s="26" t="s">
        <v>2101</v>
      </c>
      <c r="C3165" s="26" t="s">
        <v>12</v>
      </c>
      <c r="D3165" s="28" t="s">
        <v>20</v>
      </c>
      <c r="E3165" s="41"/>
      <c r="F3165" s="41">
        <v>1000</v>
      </c>
      <c r="G3165" s="19">
        <f t="shared" si="49"/>
        <v>2508093</v>
      </c>
      <c r="H3165" s="17" t="s">
        <v>3054</v>
      </c>
      <c r="I3165" s="26" t="s">
        <v>531</v>
      </c>
      <c r="J3165" s="27" t="s">
        <v>1823</v>
      </c>
      <c r="K3165" s="37" t="s">
        <v>377</v>
      </c>
      <c r="L3165" s="26"/>
      <c r="M3165" s="26">
        <v>3155</v>
      </c>
    </row>
    <row r="3166" spans="1:13" s="31" customFormat="1" x14ac:dyDescent="0.3">
      <c r="A3166" s="34">
        <v>42600</v>
      </c>
      <c r="B3166" s="26" t="s">
        <v>2102</v>
      </c>
      <c r="C3166" s="26" t="s">
        <v>12</v>
      </c>
      <c r="D3166" s="28" t="s">
        <v>20</v>
      </c>
      <c r="E3166" s="41"/>
      <c r="F3166" s="41">
        <v>1000</v>
      </c>
      <c r="G3166" s="19">
        <f t="shared" si="49"/>
        <v>2507093</v>
      </c>
      <c r="H3166" s="17" t="s">
        <v>3054</v>
      </c>
      <c r="I3166" s="26" t="s">
        <v>531</v>
      </c>
      <c r="J3166" s="27" t="s">
        <v>1823</v>
      </c>
      <c r="K3166" s="37" t="s">
        <v>377</v>
      </c>
      <c r="L3166" s="26"/>
      <c r="M3166" s="26">
        <v>3156</v>
      </c>
    </row>
    <row r="3167" spans="1:13" s="31" customFormat="1" ht="15.6" customHeight="1" x14ac:dyDescent="0.3">
      <c r="A3167" s="34">
        <v>42600</v>
      </c>
      <c r="B3167" s="26" t="s">
        <v>1555</v>
      </c>
      <c r="C3167" s="26" t="s">
        <v>12</v>
      </c>
      <c r="D3167" s="28" t="s">
        <v>13</v>
      </c>
      <c r="E3167" s="41"/>
      <c r="F3167" s="41">
        <v>2000</v>
      </c>
      <c r="G3167" s="19">
        <f t="shared" si="49"/>
        <v>2505093</v>
      </c>
      <c r="H3167" s="26" t="s">
        <v>14</v>
      </c>
      <c r="I3167" s="26" t="s">
        <v>531</v>
      </c>
      <c r="J3167" s="26" t="s">
        <v>1823</v>
      </c>
      <c r="K3167" s="37" t="s">
        <v>377</v>
      </c>
      <c r="L3167" s="26"/>
      <c r="M3167" s="26">
        <v>3157</v>
      </c>
    </row>
    <row r="3168" spans="1:13" s="31" customFormat="1" ht="15.6" customHeight="1" x14ac:dyDescent="0.25">
      <c r="A3168" s="34">
        <v>42600</v>
      </c>
      <c r="B3168" s="26" t="s">
        <v>2082</v>
      </c>
      <c r="C3168" s="27" t="s">
        <v>16</v>
      </c>
      <c r="D3168" s="28" t="s">
        <v>10</v>
      </c>
      <c r="E3168" s="41"/>
      <c r="F3168" s="41">
        <v>9315</v>
      </c>
      <c r="G3168" s="19">
        <f t="shared" si="49"/>
        <v>2495778</v>
      </c>
      <c r="H3168" s="26" t="s">
        <v>14</v>
      </c>
      <c r="I3168" s="26" t="s">
        <v>2103</v>
      </c>
      <c r="J3168" s="26" t="s">
        <v>1823</v>
      </c>
      <c r="K3168" s="37" t="s">
        <v>377</v>
      </c>
      <c r="L3168" s="26"/>
      <c r="M3168" s="26">
        <v>3158</v>
      </c>
    </row>
    <row r="3169" spans="1:13" s="31" customFormat="1" ht="13.9" customHeight="1" x14ac:dyDescent="0.25">
      <c r="A3169" s="34">
        <v>42600</v>
      </c>
      <c r="B3169" s="26" t="s">
        <v>999</v>
      </c>
      <c r="C3169" s="26" t="s">
        <v>12</v>
      </c>
      <c r="D3169" s="26" t="s">
        <v>18</v>
      </c>
      <c r="E3169" s="41"/>
      <c r="F3169" s="41">
        <v>700</v>
      </c>
      <c r="G3169" s="19">
        <f t="shared" si="49"/>
        <v>2495078</v>
      </c>
      <c r="H3169" s="26" t="s">
        <v>1418</v>
      </c>
      <c r="I3169" s="26" t="s">
        <v>1870</v>
      </c>
      <c r="J3169" s="26" t="s">
        <v>1823</v>
      </c>
      <c r="K3169" s="37" t="s">
        <v>377</v>
      </c>
      <c r="L3169" s="26"/>
      <c r="M3169" s="31">
        <v>3159</v>
      </c>
    </row>
    <row r="3170" spans="1:13" s="31" customFormat="1" ht="13.9" customHeight="1" x14ac:dyDescent="0.3">
      <c r="A3170" s="34">
        <v>42600</v>
      </c>
      <c r="B3170" s="26" t="s">
        <v>2104</v>
      </c>
      <c r="C3170" s="26" t="s">
        <v>12</v>
      </c>
      <c r="D3170" s="26" t="s">
        <v>18</v>
      </c>
      <c r="E3170" s="41"/>
      <c r="F3170" s="41">
        <v>4500</v>
      </c>
      <c r="G3170" s="19">
        <f t="shared" si="49"/>
        <v>2490578</v>
      </c>
      <c r="H3170" s="26" t="s">
        <v>1418</v>
      </c>
      <c r="I3170" s="26" t="s">
        <v>1870</v>
      </c>
      <c r="J3170" s="26" t="s">
        <v>1823</v>
      </c>
      <c r="K3170" s="37" t="s">
        <v>377</v>
      </c>
      <c r="L3170" s="26"/>
      <c r="M3170" s="31">
        <v>3160</v>
      </c>
    </row>
    <row r="3171" spans="1:13" s="31" customFormat="1" ht="13.9" customHeight="1" x14ac:dyDescent="0.25">
      <c r="A3171" s="34">
        <v>42600</v>
      </c>
      <c r="B3171" s="26" t="s">
        <v>2020</v>
      </c>
      <c r="C3171" s="31" t="s">
        <v>35</v>
      </c>
      <c r="D3171" s="26" t="s">
        <v>18</v>
      </c>
      <c r="E3171" s="41"/>
      <c r="F3171" s="41">
        <v>1000</v>
      </c>
      <c r="G3171" s="19">
        <f t="shared" si="49"/>
        <v>2489578</v>
      </c>
      <c r="H3171" s="26" t="s">
        <v>1418</v>
      </c>
      <c r="I3171" s="26" t="s">
        <v>1906</v>
      </c>
      <c r="J3171" s="26" t="s">
        <v>1823</v>
      </c>
      <c r="K3171" s="37" t="s">
        <v>377</v>
      </c>
      <c r="L3171" s="26" t="s">
        <v>1824</v>
      </c>
      <c r="M3171" s="26">
        <v>3161</v>
      </c>
    </row>
    <row r="3172" spans="1:13" s="31" customFormat="1" ht="13.9" customHeight="1" x14ac:dyDescent="0.25">
      <c r="A3172" s="34">
        <v>42600</v>
      </c>
      <c r="B3172" s="26" t="s">
        <v>1000</v>
      </c>
      <c r="C3172" s="26" t="s">
        <v>12</v>
      </c>
      <c r="D3172" s="26" t="s">
        <v>18</v>
      </c>
      <c r="E3172" s="41"/>
      <c r="F3172" s="41">
        <v>300</v>
      </c>
      <c r="G3172" s="19">
        <f t="shared" si="49"/>
        <v>2489278</v>
      </c>
      <c r="H3172" s="26" t="s">
        <v>1418</v>
      </c>
      <c r="I3172" s="26" t="s">
        <v>1870</v>
      </c>
      <c r="J3172" s="26" t="s">
        <v>1823</v>
      </c>
      <c r="K3172" s="37" t="s">
        <v>377</v>
      </c>
      <c r="L3172" s="26"/>
      <c r="M3172" s="26">
        <v>3162</v>
      </c>
    </row>
    <row r="3173" spans="1:13" s="30" customFormat="1" x14ac:dyDescent="0.3">
      <c r="A3173" s="34">
        <v>42600</v>
      </c>
      <c r="B3173" s="26" t="s">
        <v>584</v>
      </c>
      <c r="C3173" s="26" t="s">
        <v>12</v>
      </c>
      <c r="D3173" s="28" t="s">
        <v>20</v>
      </c>
      <c r="E3173" s="41"/>
      <c r="F3173" s="41">
        <v>1000</v>
      </c>
      <c r="G3173" s="19">
        <f t="shared" si="49"/>
        <v>2488278</v>
      </c>
      <c r="H3173" s="26" t="s">
        <v>933</v>
      </c>
      <c r="I3173" s="27" t="s">
        <v>531</v>
      </c>
      <c r="J3173" s="27" t="s">
        <v>1823</v>
      </c>
      <c r="K3173" s="37" t="s">
        <v>377</v>
      </c>
      <c r="L3173" s="27"/>
      <c r="M3173" s="26">
        <v>3163</v>
      </c>
    </row>
    <row r="3174" spans="1:13" s="30" customFormat="1" x14ac:dyDescent="0.3">
      <c r="A3174" s="34">
        <v>42600</v>
      </c>
      <c r="B3174" s="35" t="s">
        <v>329</v>
      </c>
      <c r="C3174" s="31" t="s">
        <v>35</v>
      </c>
      <c r="D3174" s="28" t="s">
        <v>20</v>
      </c>
      <c r="E3174" s="41"/>
      <c r="F3174" s="41">
        <v>1500</v>
      </c>
      <c r="G3174" s="19">
        <f t="shared" si="49"/>
        <v>2486778</v>
      </c>
      <c r="H3174" s="26" t="s">
        <v>933</v>
      </c>
      <c r="I3174" s="27" t="s">
        <v>531</v>
      </c>
      <c r="J3174" s="27" t="s">
        <v>1823</v>
      </c>
      <c r="K3174" s="37" t="s">
        <v>377</v>
      </c>
      <c r="L3174" s="27" t="s">
        <v>1824</v>
      </c>
      <c r="M3174" s="26">
        <v>3164</v>
      </c>
    </row>
    <row r="3175" spans="1:13" s="30" customFormat="1" x14ac:dyDescent="0.3">
      <c r="A3175" s="34">
        <v>42600</v>
      </c>
      <c r="B3175" s="35" t="s">
        <v>967</v>
      </c>
      <c r="C3175" s="26" t="s">
        <v>12</v>
      </c>
      <c r="D3175" s="28" t="s">
        <v>20</v>
      </c>
      <c r="E3175" s="41"/>
      <c r="F3175" s="41">
        <v>1000</v>
      </c>
      <c r="G3175" s="19">
        <f t="shared" si="49"/>
        <v>2485778</v>
      </c>
      <c r="H3175" s="26" t="s">
        <v>933</v>
      </c>
      <c r="I3175" s="27" t="s">
        <v>531</v>
      </c>
      <c r="J3175" s="27" t="s">
        <v>1823</v>
      </c>
      <c r="K3175" s="37" t="s">
        <v>377</v>
      </c>
      <c r="L3175" s="27"/>
      <c r="M3175" s="26">
        <v>3165</v>
      </c>
    </row>
    <row r="3176" spans="1:13" s="31" customFormat="1" ht="14.45" customHeight="1" x14ac:dyDescent="0.3">
      <c r="A3176" s="34">
        <v>42600</v>
      </c>
      <c r="B3176" s="26" t="s">
        <v>2105</v>
      </c>
      <c r="C3176" s="26" t="s">
        <v>12</v>
      </c>
      <c r="D3176" s="26" t="s">
        <v>18</v>
      </c>
      <c r="E3176" s="41"/>
      <c r="F3176" s="41">
        <v>2500</v>
      </c>
      <c r="G3176" s="19">
        <f t="shared" si="49"/>
        <v>2483278</v>
      </c>
      <c r="H3176" s="26" t="s">
        <v>903</v>
      </c>
      <c r="I3176" s="26" t="s">
        <v>531</v>
      </c>
      <c r="J3176" s="26" t="s">
        <v>1823</v>
      </c>
      <c r="K3176" s="37" t="s">
        <v>377</v>
      </c>
      <c r="L3176" s="26"/>
      <c r="M3176" s="26">
        <v>3166</v>
      </c>
    </row>
    <row r="3177" spans="1:13" s="31" customFormat="1" ht="14.45" customHeight="1" x14ac:dyDescent="0.3">
      <c r="A3177" s="34">
        <v>42600</v>
      </c>
      <c r="B3177" s="26" t="s">
        <v>944</v>
      </c>
      <c r="C3177" s="26" t="s">
        <v>12</v>
      </c>
      <c r="D3177" s="26" t="s">
        <v>821</v>
      </c>
      <c r="E3177" s="41"/>
      <c r="F3177" s="41">
        <v>1000</v>
      </c>
      <c r="G3177" s="19">
        <f t="shared" si="49"/>
        <v>2482278</v>
      </c>
      <c r="H3177" s="26" t="s">
        <v>1697</v>
      </c>
      <c r="I3177" s="26" t="s">
        <v>531</v>
      </c>
      <c r="J3177" s="36" t="s">
        <v>1823</v>
      </c>
      <c r="K3177" s="37" t="s">
        <v>377</v>
      </c>
      <c r="L3177" s="26"/>
      <c r="M3177" s="31">
        <v>3167</v>
      </c>
    </row>
    <row r="3178" spans="1:13" s="31" customFormat="1" x14ac:dyDescent="0.3">
      <c r="A3178" s="34">
        <v>42600</v>
      </c>
      <c r="B3178" s="26" t="s">
        <v>2106</v>
      </c>
      <c r="C3178" s="26" t="s">
        <v>12</v>
      </c>
      <c r="D3178" s="26" t="s">
        <v>18</v>
      </c>
      <c r="E3178" s="41"/>
      <c r="F3178" s="41">
        <v>500</v>
      </c>
      <c r="G3178" s="19">
        <f t="shared" si="49"/>
        <v>2481778</v>
      </c>
      <c r="H3178" s="26" t="s">
        <v>1772</v>
      </c>
      <c r="I3178" s="26" t="s">
        <v>531</v>
      </c>
      <c r="J3178" s="26" t="s">
        <v>1823</v>
      </c>
      <c r="K3178" s="37" t="s">
        <v>377</v>
      </c>
      <c r="L3178" s="26"/>
      <c r="M3178" s="31">
        <v>3168</v>
      </c>
    </row>
    <row r="3179" spans="1:13" s="31" customFormat="1" ht="13.9" x14ac:dyDescent="0.25">
      <c r="A3179" s="34">
        <v>42600</v>
      </c>
      <c r="B3179" s="26" t="s">
        <v>2107</v>
      </c>
      <c r="C3179" s="26" t="s">
        <v>2018</v>
      </c>
      <c r="D3179" s="26" t="s">
        <v>18</v>
      </c>
      <c r="E3179" s="41"/>
      <c r="F3179" s="41">
        <v>35000</v>
      </c>
      <c r="G3179" s="19">
        <f t="shared" si="49"/>
        <v>2446778</v>
      </c>
      <c r="H3179" s="26" t="s">
        <v>1772</v>
      </c>
      <c r="I3179" s="26" t="s">
        <v>787</v>
      </c>
      <c r="J3179" s="26" t="s">
        <v>1823</v>
      </c>
      <c r="K3179" s="37" t="s">
        <v>377</v>
      </c>
      <c r="L3179" s="26" t="s">
        <v>1824</v>
      </c>
      <c r="M3179" s="26">
        <v>3169</v>
      </c>
    </row>
    <row r="3180" spans="1:13" s="31" customFormat="1" x14ac:dyDescent="0.3">
      <c r="A3180" s="34">
        <v>42600</v>
      </c>
      <c r="B3180" s="26" t="s">
        <v>2108</v>
      </c>
      <c r="C3180" s="26" t="s">
        <v>12</v>
      </c>
      <c r="D3180" s="26" t="s">
        <v>18</v>
      </c>
      <c r="E3180" s="41"/>
      <c r="F3180" s="41">
        <v>500</v>
      </c>
      <c r="G3180" s="19">
        <f t="shared" si="49"/>
        <v>2446278</v>
      </c>
      <c r="H3180" s="26" t="s">
        <v>1772</v>
      </c>
      <c r="I3180" s="26" t="s">
        <v>531</v>
      </c>
      <c r="J3180" s="26" t="s">
        <v>1823</v>
      </c>
      <c r="K3180" s="37" t="s">
        <v>377</v>
      </c>
      <c r="L3180" s="26"/>
      <c r="M3180" s="26">
        <v>3170</v>
      </c>
    </row>
    <row r="3181" spans="1:13" s="31" customFormat="1" x14ac:dyDescent="0.3">
      <c r="A3181" s="34">
        <v>42600</v>
      </c>
      <c r="B3181" s="26" t="s">
        <v>2109</v>
      </c>
      <c r="C3181" s="31" t="s">
        <v>24</v>
      </c>
      <c r="D3181" s="31" t="s">
        <v>10</v>
      </c>
      <c r="E3181" s="41"/>
      <c r="F3181" s="41">
        <v>500</v>
      </c>
      <c r="G3181" s="19">
        <f t="shared" si="49"/>
        <v>2445778</v>
      </c>
      <c r="H3181" s="26" t="s">
        <v>1772</v>
      </c>
      <c r="I3181" s="26" t="s">
        <v>531</v>
      </c>
      <c r="J3181" s="26" t="s">
        <v>1823</v>
      </c>
      <c r="K3181" s="37" t="s">
        <v>377</v>
      </c>
      <c r="L3181" s="26" t="s">
        <v>1824</v>
      </c>
      <c r="M3181" s="26">
        <v>3171</v>
      </c>
    </row>
    <row r="3182" spans="1:13" s="31" customFormat="1" x14ac:dyDescent="0.3">
      <c r="A3182" s="34">
        <v>42600</v>
      </c>
      <c r="B3182" s="26" t="s">
        <v>2110</v>
      </c>
      <c r="C3182" s="26" t="s">
        <v>12</v>
      </c>
      <c r="D3182" s="26" t="s">
        <v>18</v>
      </c>
      <c r="E3182" s="41"/>
      <c r="F3182" s="41">
        <v>500</v>
      </c>
      <c r="G3182" s="19">
        <f t="shared" si="49"/>
        <v>2445278</v>
      </c>
      <c r="H3182" s="26" t="s">
        <v>1772</v>
      </c>
      <c r="I3182" s="26" t="s">
        <v>531</v>
      </c>
      <c r="J3182" s="26" t="s">
        <v>1823</v>
      </c>
      <c r="K3182" s="37" t="s">
        <v>377</v>
      </c>
      <c r="L3182" s="26"/>
      <c r="M3182" s="26">
        <v>3172</v>
      </c>
    </row>
    <row r="3183" spans="1:13" s="31" customFormat="1" x14ac:dyDescent="0.3">
      <c r="A3183" s="34">
        <v>42600</v>
      </c>
      <c r="B3183" s="26" t="s">
        <v>2111</v>
      </c>
      <c r="C3183" s="26" t="s">
        <v>12</v>
      </c>
      <c r="D3183" s="26" t="s">
        <v>18</v>
      </c>
      <c r="E3183" s="41"/>
      <c r="F3183" s="41">
        <v>500</v>
      </c>
      <c r="G3183" s="19">
        <f t="shared" si="49"/>
        <v>2444778</v>
      </c>
      <c r="H3183" s="26" t="s">
        <v>1772</v>
      </c>
      <c r="I3183" s="26" t="s">
        <v>531</v>
      </c>
      <c r="J3183" s="26" t="s">
        <v>1823</v>
      </c>
      <c r="K3183" s="37" t="s">
        <v>377</v>
      </c>
      <c r="L3183" s="26"/>
      <c r="M3183" s="26">
        <v>3173</v>
      </c>
    </row>
    <row r="3184" spans="1:13" s="31" customFormat="1" x14ac:dyDescent="0.3">
      <c r="A3184" s="34">
        <v>42600</v>
      </c>
      <c r="B3184" s="26" t="s">
        <v>2112</v>
      </c>
      <c r="C3184" s="26" t="s">
        <v>12</v>
      </c>
      <c r="D3184" s="26" t="s">
        <v>18</v>
      </c>
      <c r="E3184" s="41"/>
      <c r="F3184" s="41">
        <v>500</v>
      </c>
      <c r="G3184" s="19">
        <f t="shared" si="49"/>
        <v>2444278</v>
      </c>
      <c r="H3184" s="26" t="s">
        <v>1772</v>
      </c>
      <c r="I3184" s="26" t="s">
        <v>531</v>
      </c>
      <c r="J3184" s="26" t="s">
        <v>1823</v>
      </c>
      <c r="K3184" s="37" t="s">
        <v>377</v>
      </c>
      <c r="L3184" s="26"/>
      <c r="M3184" s="26">
        <v>3174</v>
      </c>
    </row>
    <row r="3185" spans="1:13" s="31" customFormat="1" x14ac:dyDescent="0.3">
      <c r="A3185" s="34">
        <v>42600</v>
      </c>
      <c r="B3185" s="26" t="s">
        <v>1937</v>
      </c>
      <c r="C3185" s="26" t="s">
        <v>12</v>
      </c>
      <c r="D3185" s="26" t="s">
        <v>18</v>
      </c>
      <c r="E3185" s="41"/>
      <c r="F3185" s="41">
        <v>500</v>
      </c>
      <c r="G3185" s="19">
        <f t="shared" si="49"/>
        <v>2443778</v>
      </c>
      <c r="H3185" s="26" t="s">
        <v>1772</v>
      </c>
      <c r="I3185" s="26" t="s">
        <v>531</v>
      </c>
      <c r="J3185" s="26" t="s">
        <v>1823</v>
      </c>
      <c r="K3185" s="37" t="s">
        <v>377</v>
      </c>
      <c r="L3185" s="26"/>
      <c r="M3185" s="31">
        <v>3175</v>
      </c>
    </row>
    <row r="3186" spans="1:13" s="31" customFormat="1" ht="13.9" customHeight="1" x14ac:dyDescent="0.25">
      <c r="A3186" s="34">
        <v>42601</v>
      </c>
      <c r="B3186" s="26" t="s">
        <v>999</v>
      </c>
      <c r="C3186" s="26" t="s">
        <v>12</v>
      </c>
      <c r="D3186" s="26" t="s">
        <v>18</v>
      </c>
      <c r="E3186" s="41"/>
      <c r="F3186" s="41">
        <v>700</v>
      </c>
      <c r="G3186" s="19">
        <f t="shared" si="49"/>
        <v>2443078</v>
      </c>
      <c r="H3186" s="26" t="s">
        <v>1418</v>
      </c>
      <c r="I3186" s="26" t="s">
        <v>1870</v>
      </c>
      <c r="J3186" s="26" t="s">
        <v>1823</v>
      </c>
      <c r="K3186" s="37" t="s">
        <v>377</v>
      </c>
      <c r="L3186" s="26"/>
      <c r="M3186" s="31">
        <v>3176</v>
      </c>
    </row>
    <row r="3187" spans="1:13" s="31" customFormat="1" ht="13.9" customHeight="1" x14ac:dyDescent="0.25">
      <c r="A3187" s="34">
        <v>42601</v>
      </c>
      <c r="B3187" s="26" t="s">
        <v>2020</v>
      </c>
      <c r="C3187" s="31" t="s">
        <v>35</v>
      </c>
      <c r="D3187" s="26" t="s">
        <v>18</v>
      </c>
      <c r="E3187" s="41"/>
      <c r="F3187" s="41">
        <v>1000</v>
      </c>
      <c r="G3187" s="19">
        <f t="shared" si="49"/>
        <v>2442078</v>
      </c>
      <c r="H3187" s="26" t="s">
        <v>1418</v>
      </c>
      <c r="I3187" s="26" t="s">
        <v>1906</v>
      </c>
      <c r="J3187" s="26" t="s">
        <v>1823</v>
      </c>
      <c r="K3187" s="37" t="s">
        <v>377</v>
      </c>
      <c r="L3187" s="26" t="s">
        <v>1824</v>
      </c>
      <c r="M3187" s="26">
        <v>3177</v>
      </c>
    </row>
    <row r="3188" spans="1:13" s="31" customFormat="1" ht="13.9" customHeight="1" x14ac:dyDescent="0.25">
      <c r="A3188" s="34">
        <v>42601</v>
      </c>
      <c r="B3188" s="26" t="s">
        <v>1000</v>
      </c>
      <c r="C3188" s="26" t="s">
        <v>12</v>
      </c>
      <c r="D3188" s="26" t="s">
        <v>18</v>
      </c>
      <c r="E3188" s="41"/>
      <c r="F3188" s="41">
        <v>300</v>
      </c>
      <c r="G3188" s="19">
        <f t="shared" si="49"/>
        <v>2441778</v>
      </c>
      <c r="H3188" s="26" t="s">
        <v>1418</v>
      </c>
      <c r="I3188" s="26" t="s">
        <v>1870</v>
      </c>
      <c r="J3188" s="26" t="s">
        <v>1823</v>
      </c>
      <c r="K3188" s="37" t="s">
        <v>377</v>
      </c>
      <c r="L3188" s="26"/>
      <c r="M3188" s="26">
        <v>3178</v>
      </c>
    </row>
    <row r="3189" spans="1:13" s="30" customFormat="1" x14ac:dyDescent="0.3">
      <c r="A3189" s="34">
        <v>42601</v>
      </c>
      <c r="B3189" s="27" t="s">
        <v>2113</v>
      </c>
      <c r="C3189" s="26" t="s">
        <v>12</v>
      </c>
      <c r="D3189" s="28" t="s">
        <v>20</v>
      </c>
      <c r="E3189" s="41"/>
      <c r="F3189" s="41">
        <v>2500</v>
      </c>
      <c r="G3189" s="19">
        <f t="shared" si="49"/>
        <v>2439278</v>
      </c>
      <c r="H3189" s="26" t="s">
        <v>933</v>
      </c>
      <c r="I3189" s="27" t="s">
        <v>531</v>
      </c>
      <c r="J3189" s="27" t="s">
        <v>1823</v>
      </c>
      <c r="K3189" s="37" t="s">
        <v>377</v>
      </c>
      <c r="L3189" s="27"/>
      <c r="M3189" s="26">
        <v>3179</v>
      </c>
    </row>
    <row r="3190" spans="1:13" s="30" customFormat="1" x14ac:dyDescent="0.3">
      <c r="A3190" s="34">
        <v>42601</v>
      </c>
      <c r="B3190" s="27" t="s">
        <v>2114</v>
      </c>
      <c r="C3190" s="26" t="s">
        <v>12</v>
      </c>
      <c r="D3190" s="28" t="s">
        <v>20</v>
      </c>
      <c r="E3190" s="41"/>
      <c r="F3190" s="41">
        <v>1000</v>
      </c>
      <c r="G3190" s="19">
        <f t="shared" si="49"/>
        <v>2438278</v>
      </c>
      <c r="H3190" s="26" t="s">
        <v>933</v>
      </c>
      <c r="I3190" s="27" t="s">
        <v>531</v>
      </c>
      <c r="J3190" s="27" t="s">
        <v>1823</v>
      </c>
      <c r="K3190" s="37" t="s">
        <v>377</v>
      </c>
      <c r="L3190" s="27"/>
      <c r="M3190" s="26">
        <v>3180</v>
      </c>
    </row>
    <row r="3191" spans="1:13" s="31" customFormat="1" ht="14.45" customHeight="1" x14ac:dyDescent="0.3">
      <c r="A3191" s="34">
        <v>42601</v>
      </c>
      <c r="B3191" s="26" t="s">
        <v>944</v>
      </c>
      <c r="C3191" s="26" t="s">
        <v>12</v>
      </c>
      <c r="D3191" s="26" t="s">
        <v>821</v>
      </c>
      <c r="E3191" s="41"/>
      <c r="F3191" s="41">
        <v>1000</v>
      </c>
      <c r="G3191" s="19">
        <f t="shared" si="49"/>
        <v>2437278</v>
      </c>
      <c r="H3191" s="26" t="s">
        <v>1697</v>
      </c>
      <c r="I3191" s="26" t="s">
        <v>531</v>
      </c>
      <c r="J3191" s="36" t="s">
        <v>1823</v>
      </c>
      <c r="K3191" s="37" t="s">
        <v>377</v>
      </c>
      <c r="L3191" s="26"/>
      <c r="M3191" s="26">
        <v>3181</v>
      </c>
    </row>
    <row r="3192" spans="1:13" s="31" customFormat="1" ht="14.45" customHeight="1" x14ac:dyDescent="0.3">
      <c r="A3192" s="34">
        <v>42601</v>
      </c>
      <c r="B3192" s="26" t="s">
        <v>2115</v>
      </c>
      <c r="C3192" s="26" t="s">
        <v>12</v>
      </c>
      <c r="D3192" s="26" t="s">
        <v>821</v>
      </c>
      <c r="E3192" s="41"/>
      <c r="F3192" s="41">
        <v>1000</v>
      </c>
      <c r="G3192" s="19">
        <f t="shared" si="49"/>
        <v>2436278</v>
      </c>
      <c r="H3192" s="26" t="s">
        <v>1697</v>
      </c>
      <c r="I3192" s="26" t="s">
        <v>531</v>
      </c>
      <c r="J3192" s="36" t="s">
        <v>1823</v>
      </c>
      <c r="K3192" s="37" t="s">
        <v>377</v>
      </c>
      <c r="L3192" s="26"/>
      <c r="M3192" s="26">
        <v>3182</v>
      </c>
    </row>
    <row r="3193" spans="1:13" s="31" customFormat="1" ht="14.45" customHeight="1" x14ac:dyDescent="0.3">
      <c r="A3193" s="34">
        <v>42601</v>
      </c>
      <c r="B3193" s="26" t="s">
        <v>2116</v>
      </c>
      <c r="C3193" s="26" t="s">
        <v>12</v>
      </c>
      <c r="D3193" s="26" t="s">
        <v>821</v>
      </c>
      <c r="E3193" s="41"/>
      <c r="F3193" s="41">
        <v>1000</v>
      </c>
      <c r="G3193" s="19">
        <f t="shared" si="49"/>
        <v>2435278</v>
      </c>
      <c r="H3193" s="26" t="s">
        <v>1697</v>
      </c>
      <c r="I3193" s="26" t="s">
        <v>531</v>
      </c>
      <c r="J3193" s="36" t="s">
        <v>1823</v>
      </c>
      <c r="K3193" s="37" t="s">
        <v>377</v>
      </c>
      <c r="L3193" s="26"/>
      <c r="M3193" s="31">
        <v>3183</v>
      </c>
    </row>
    <row r="3194" spans="1:13" s="31" customFormat="1" ht="14.45" customHeight="1" x14ac:dyDescent="0.3">
      <c r="A3194" s="34">
        <v>42601</v>
      </c>
      <c r="B3194" s="26" t="s">
        <v>2117</v>
      </c>
      <c r="C3194" s="26" t="s">
        <v>12</v>
      </c>
      <c r="D3194" s="26" t="s">
        <v>821</v>
      </c>
      <c r="E3194" s="41"/>
      <c r="F3194" s="41">
        <v>1000</v>
      </c>
      <c r="G3194" s="19">
        <f t="shared" si="49"/>
        <v>2434278</v>
      </c>
      <c r="H3194" s="26" t="s">
        <v>1697</v>
      </c>
      <c r="I3194" s="26" t="s">
        <v>531</v>
      </c>
      <c r="J3194" s="36" t="s">
        <v>1823</v>
      </c>
      <c r="K3194" s="37" t="s">
        <v>377</v>
      </c>
      <c r="L3194" s="26"/>
      <c r="M3194" s="31">
        <v>3184</v>
      </c>
    </row>
    <row r="3195" spans="1:13" s="31" customFormat="1" x14ac:dyDescent="0.3">
      <c r="A3195" s="34">
        <v>42601</v>
      </c>
      <c r="B3195" s="26" t="s">
        <v>2106</v>
      </c>
      <c r="C3195" s="26" t="s">
        <v>12</v>
      </c>
      <c r="D3195" s="26" t="s">
        <v>18</v>
      </c>
      <c r="E3195" s="41"/>
      <c r="F3195" s="41">
        <v>500</v>
      </c>
      <c r="G3195" s="19">
        <f t="shared" si="49"/>
        <v>2433778</v>
      </c>
      <c r="H3195" s="26" t="s">
        <v>1772</v>
      </c>
      <c r="I3195" s="26" t="s">
        <v>531</v>
      </c>
      <c r="J3195" s="26" t="s">
        <v>1823</v>
      </c>
      <c r="K3195" s="37" t="s">
        <v>377</v>
      </c>
      <c r="L3195" s="26"/>
      <c r="M3195" s="26">
        <v>3185</v>
      </c>
    </row>
    <row r="3196" spans="1:13" s="31" customFormat="1" x14ac:dyDescent="0.3">
      <c r="A3196" s="34">
        <v>42601</v>
      </c>
      <c r="B3196" s="26" t="s">
        <v>1937</v>
      </c>
      <c r="C3196" s="26" t="s">
        <v>12</v>
      </c>
      <c r="D3196" s="26" t="s">
        <v>18</v>
      </c>
      <c r="E3196" s="41"/>
      <c r="F3196" s="41">
        <v>500</v>
      </c>
      <c r="G3196" s="19">
        <f t="shared" si="49"/>
        <v>2433278</v>
      </c>
      <c r="H3196" s="26" t="s">
        <v>1772</v>
      </c>
      <c r="I3196" s="26" t="s">
        <v>531</v>
      </c>
      <c r="J3196" s="26" t="s">
        <v>1823</v>
      </c>
      <c r="K3196" s="37" t="s">
        <v>377</v>
      </c>
      <c r="L3196" s="26"/>
      <c r="M3196" s="26">
        <v>3186</v>
      </c>
    </row>
    <row r="3197" spans="1:13" s="31" customFormat="1" x14ac:dyDescent="0.3">
      <c r="A3197" s="34">
        <v>42601</v>
      </c>
      <c r="B3197" s="26" t="s">
        <v>2118</v>
      </c>
      <c r="C3197" s="26" t="s">
        <v>2018</v>
      </c>
      <c r="D3197" s="26" t="s">
        <v>18</v>
      </c>
      <c r="E3197" s="41"/>
      <c r="F3197" s="41">
        <v>10000</v>
      </c>
      <c r="G3197" s="19">
        <f t="shared" si="49"/>
        <v>2423278</v>
      </c>
      <c r="H3197" s="26" t="s">
        <v>1772</v>
      </c>
      <c r="I3197" s="26" t="s">
        <v>531</v>
      </c>
      <c r="J3197" s="26" t="s">
        <v>1823</v>
      </c>
      <c r="K3197" s="37" t="s">
        <v>377</v>
      </c>
      <c r="L3197" s="26" t="s">
        <v>1824</v>
      </c>
      <c r="M3197" s="26">
        <v>3187</v>
      </c>
    </row>
    <row r="3198" spans="1:13" s="31" customFormat="1" x14ac:dyDescent="0.3">
      <c r="A3198" s="34">
        <v>42601</v>
      </c>
      <c r="B3198" s="26" t="s">
        <v>2119</v>
      </c>
      <c r="C3198" s="26" t="s">
        <v>12</v>
      </c>
      <c r="D3198" s="28" t="s">
        <v>20</v>
      </c>
      <c r="E3198" s="41"/>
      <c r="F3198" s="41">
        <v>1000</v>
      </c>
      <c r="G3198" s="19">
        <f t="shared" si="49"/>
        <v>2422278</v>
      </c>
      <c r="H3198" s="17" t="s">
        <v>3054</v>
      </c>
      <c r="I3198" s="26" t="s">
        <v>531</v>
      </c>
      <c r="J3198" s="27" t="s">
        <v>1823</v>
      </c>
      <c r="K3198" s="37" t="s">
        <v>377</v>
      </c>
      <c r="L3198" s="26"/>
      <c r="M3198" s="26">
        <v>3188</v>
      </c>
    </row>
    <row r="3199" spans="1:13" s="31" customFormat="1" x14ac:dyDescent="0.3">
      <c r="A3199" s="34">
        <v>42601</v>
      </c>
      <c r="B3199" s="26" t="s">
        <v>3835</v>
      </c>
      <c r="C3199" s="28" t="s">
        <v>24</v>
      </c>
      <c r="D3199" s="28" t="s">
        <v>10</v>
      </c>
      <c r="E3199" s="41"/>
      <c r="F3199" s="41">
        <v>2000</v>
      </c>
      <c r="G3199" s="19">
        <f t="shared" si="49"/>
        <v>2420278</v>
      </c>
      <c r="H3199" s="17" t="s">
        <v>3054</v>
      </c>
      <c r="I3199" s="26" t="s">
        <v>531</v>
      </c>
      <c r="J3199" s="27" t="s">
        <v>1823</v>
      </c>
      <c r="K3199" s="37" t="s">
        <v>377</v>
      </c>
      <c r="L3199" s="26" t="s">
        <v>1824</v>
      </c>
      <c r="M3199" s="26">
        <v>3189</v>
      </c>
    </row>
    <row r="3200" spans="1:13" s="31" customFormat="1" x14ac:dyDescent="0.3">
      <c r="A3200" s="34">
        <v>42601</v>
      </c>
      <c r="B3200" s="26" t="s">
        <v>2120</v>
      </c>
      <c r="C3200" s="26" t="s">
        <v>12</v>
      </c>
      <c r="D3200" s="28" t="s">
        <v>20</v>
      </c>
      <c r="E3200" s="41"/>
      <c r="F3200" s="41">
        <v>1000</v>
      </c>
      <c r="G3200" s="19">
        <f t="shared" si="49"/>
        <v>2419278</v>
      </c>
      <c r="H3200" s="17" t="s">
        <v>3054</v>
      </c>
      <c r="I3200" s="26" t="s">
        <v>531</v>
      </c>
      <c r="J3200" s="27" t="s">
        <v>1823</v>
      </c>
      <c r="K3200" s="37" t="s">
        <v>377</v>
      </c>
      <c r="L3200" s="26"/>
      <c r="M3200" s="26">
        <v>3190</v>
      </c>
    </row>
    <row r="3201" spans="1:13" s="31" customFormat="1" ht="15.6" customHeight="1" x14ac:dyDescent="0.25">
      <c r="A3201" s="34">
        <v>42602</v>
      </c>
      <c r="B3201" s="26" t="s">
        <v>2082</v>
      </c>
      <c r="C3201" s="27" t="s">
        <v>16</v>
      </c>
      <c r="D3201" s="28" t="s">
        <v>10</v>
      </c>
      <c r="E3201" s="41"/>
      <c r="F3201" s="41">
        <v>800</v>
      </c>
      <c r="G3201" s="19">
        <f t="shared" si="49"/>
        <v>2418478</v>
      </c>
      <c r="H3201" s="26" t="s">
        <v>14</v>
      </c>
      <c r="I3201" s="26" t="s">
        <v>2121</v>
      </c>
      <c r="J3201" s="26" t="s">
        <v>1823</v>
      </c>
      <c r="K3201" s="37" t="s">
        <v>377</v>
      </c>
      <c r="L3201" s="26"/>
      <c r="M3201" s="31">
        <v>3191</v>
      </c>
    </row>
    <row r="3202" spans="1:13" s="31" customFormat="1" ht="14.45" customHeight="1" x14ac:dyDescent="0.3">
      <c r="A3202" s="34">
        <v>42602</v>
      </c>
      <c r="B3202" s="26" t="s">
        <v>2122</v>
      </c>
      <c r="C3202" s="26" t="s">
        <v>12</v>
      </c>
      <c r="D3202" s="26" t="s">
        <v>18</v>
      </c>
      <c r="E3202" s="41"/>
      <c r="F3202" s="41">
        <v>2000</v>
      </c>
      <c r="G3202" s="19">
        <f t="shared" si="49"/>
        <v>2416478</v>
      </c>
      <c r="H3202" s="26" t="s">
        <v>903</v>
      </c>
      <c r="I3202" s="26" t="s">
        <v>531</v>
      </c>
      <c r="J3202" s="26" t="s">
        <v>1823</v>
      </c>
      <c r="K3202" s="37" t="s">
        <v>377</v>
      </c>
      <c r="L3202" s="26"/>
      <c r="M3202" s="31">
        <v>3192</v>
      </c>
    </row>
    <row r="3203" spans="1:13" s="31" customFormat="1" x14ac:dyDescent="0.3">
      <c r="A3203" s="34">
        <v>42602</v>
      </c>
      <c r="B3203" s="26" t="s">
        <v>2123</v>
      </c>
      <c r="C3203" s="26" t="s">
        <v>12</v>
      </c>
      <c r="D3203" s="26" t="s">
        <v>18</v>
      </c>
      <c r="E3203" s="41"/>
      <c r="F3203" s="41">
        <v>500</v>
      </c>
      <c r="G3203" s="19">
        <f t="shared" si="49"/>
        <v>2415978</v>
      </c>
      <c r="H3203" s="26" t="s">
        <v>1772</v>
      </c>
      <c r="I3203" s="26" t="s">
        <v>531</v>
      </c>
      <c r="J3203" s="26" t="s">
        <v>1823</v>
      </c>
      <c r="K3203" s="37" t="s">
        <v>377</v>
      </c>
      <c r="L3203" s="26"/>
      <c r="M3203" s="26">
        <v>3193</v>
      </c>
    </row>
    <row r="3204" spans="1:13" s="31" customFormat="1" x14ac:dyDescent="0.3">
      <c r="A3204" s="34">
        <v>42602</v>
      </c>
      <c r="B3204" s="26" t="s">
        <v>2124</v>
      </c>
      <c r="C3204" s="26" t="s">
        <v>12</v>
      </c>
      <c r="D3204" s="26" t="s">
        <v>18</v>
      </c>
      <c r="E3204" s="41"/>
      <c r="F3204" s="41">
        <v>500</v>
      </c>
      <c r="G3204" s="19">
        <f t="shared" si="49"/>
        <v>2415478</v>
      </c>
      <c r="H3204" s="26" t="s">
        <v>1772</v>
      </c>
      <c r="I3204" s="26" t="s">
        <v>531</v>
      </c>
      <c r="J3204" s="26" t="s">
        <v>1823</v>
      </c>
      <c r="K3204" s="37" t="s">
        <v>377</v>
      </c>
      <c r="L3204" s="26"/>
      <c r="M3204" s="26">
        <v>3194</v>
      </c>
    </row>
    <row r="3205" spans="1:13" s="31" customFormat="1" x14ac:dyDescent="0.3">
      <c r="A3205" s="34">
        <v>42602</v>
      </c>
      <c r="B3205" s="26" t="s">
        <v>2098</v>
      </c>
      <c r="C3205" s="26" t="s">
        <v>12</v>
      </c>
      <c r="D3205" s="26" t="s">
        <v>18</v>
      </c>
      <c r="E3205" s="41"/>
      <c r="F3205" s="41">
        <v>500</v>
      </c>
      <c r="G3205" s="19">
        <f t="shared" si="49"/>
        <v>2414978</v>
      </c>
      <c r="H3205" s="26" t="s">
        <v>1772</v>
      </c>
      <c r="I3205" s="26" t="s">
        <v>531</v>
      </c>
      <c r="J3205" s="26" t="s">
        <v>1823</v>
      </c>
      <c r="K3205" s="37" t="s">
        <v>377</v>
      </c>
      <c r="L3205" s="26"/>
      <c r="M3205" s="26">
        <v>3195</v>
      </c>
    </row>
    <row r="3206" spans="1:13" s="31" customFormat="1" x14ac:dyDescent="0.3">
      <c r="A3206" s="34">
        <v>42602</v>
      </c>
      <c r="B3206" s="26" t="s">
        <v>2125</v>
      </c>
      <c r="C3206" s="32" t="s">
        <v>17</v>
      </c>
      <c r="D3206" s="26" t="s">
        <v>18</v>
      </c>
      <c r="E3206" s="41"/>
      <c r="F3206" s="41">
        <v>50000</v>
      </c>
      <c r="G3206" s="19">
        <f t="shared" si="49"/>
        <v>2364978</v>
      </c>
      <c r="H3206" s="26" t="s">
        <v>1772</v>
      </c>
      <c r="I3206" s="26" t="s">
        <v>229</v>
      </c>
      <c r="J3206" s="26" t="s">
        <v>1823</v>
      </c>
      <c r="K3206" s="37" t="s">
        <v>377</v>
      </c>
      <c r="L3206" s="26" t="s">
        <v>1824</v>
      </c>
      <c r="M3206" s="26">
        <v>3196</v>
      </c>
    </row>
    <row r="3207" spans="1:13" s="31" customFormat="1" x14ac:dyDescent="0.3">
      <c r="A3207" s="34">
        <v>42602</v>
      </c>
      <c r="B3207" s="26" t="s">
        <v>2126</v>
      </c>
      <c r="C3207" s="27" t="s">
        <v>22</v>
      </c>
      <c r="D3207" s="26" t="s">
        <v>18</v>
      </c>
      <c r="E3207" s="41"/>
      <c r="F3207" s="41">
        <v>2000</v>
      </c>
      <c r="G3207" s="19">
        <f t="shared" si="49"/>
        <v>2362978</v>
      </c>
      <c r="H3207" s="26" t="s">
        <v>1772</v>
      </c>
      <c r="I3207" s="26" t="s">
        <v>531</v>
      </c>
      <c r="J3207" s="26" t="s">
        <v>1823</v>
      </c>
      <c r="K3207" s="37" t="s">
        <v>377</v>
      </c>
      <c r="L3207" s="26" t="s">
        <v>1824</v>
      </c>
      <c r="M3207" s="26">
        <v>3197</v>
      </c>
    </row>
    <row r="3208" spans="1:13" s="31" customFormat="1" x14ac:dyDescent="0.3">
      <c r="A3208" s="34">
        <v>42602</v>
      </c>
      <c r="B3208" s="26" t="s">
        <v>1914</v>
      </c>
      <c r="C3208" s="26" t="s">
        <v>12</v>
      </c>
      <c r="D3208" s="26" t="s">
        <v>18</v>
      </c>
      <c r="E3208" s="41"/>
      <c r="F3208" s="41">
        <v>500</v>
      </c>
      <c r="G3208" s="19">
        <f t="shared" si="49"/>
        <v>2362478</v>
      </c>
      <c r="H3208" s="26" t="s">
        <v>1772</v>
      </c>
      <c r="I3208" s="26" t="s">
        <v>531</v>
      </c>
      <c r="J3208" s="26" t="s">
        <v>1823</v>
      </c>
      <c r="K3208" s="37" t="s">
        <v>377</v>
      </c>
      <c r="L3208" s="26"/>
      <c r="M3208" s="26">
        <v>3198</v>
      </c>
    </row>
    <row r="3209" spans="1:13" s="31" customFormat="1" x14ac:dyDescent="0.3">
      <c r="A3209" s="34">
        <v>42602</v>
      </c>
      <c r="B3209" s="26" t="s">
        <v>1983</v>
      </c>
      <c r="C3209" s="26" t="s">
        <v>12</v>
      </c>
      <c r="D3209" s="26" t="s">
        <v>18</v>
      </c>
      <c r="E3209" s="41"/>
      <c r="F3209" s="41">
        <v>500</v>
      </c>
      <c r="G3209" s="19">
        <f t="shared" si="49"/>
        <v>2361978</v>
      </c>
      <c r="H3209" s="26" t="s">
        <v>1772</v>
      </c>
      <c r="I3209" s="26" t="s">
        <v>531</v>
      </c>
      <c r="J3209" s="26" t="s">
        <v>1823</v>
      </c>
      <c r="K3209" s="37" t="s">
        <v>377</v>
      </c>
      <c r="L3209" s="26"/>
      <c r="M3209" s="31">
        <v>3199</v>
      </c>
    </row>
    <row r="3210" spans="1:13" s="31" customFormat="1" x14ac:dyDescent="0.3">
      <c r="A3210" s="34">
        <v>42602</v>
      </c>
      <c r="B3210" s="26" t="s">
        <v>2127</v>
      </c>
      <c r="C3210" s="32" t="s">
        <v>17</v>
      </c>
      <c r="D3210" s="26" t="s">
        <v>18</v>
      </c>
      <c r="E3210" s="41"/>
      <c r="F3210" s="41">
        <v>90000</v>
      </c>
      <c r="G3210" s="19">
        <f t="shared" si="49"/>
        <v>2271978</v>
      </c>
      <c r="H3210" s="26" t="s">
        <v>1772</v>
      </c>
      <c r="I3210" s="26" t="s">
        <v>787</v>
      </c>
      <c r="J3210" s="26" t="s">
        <v>1823</v>
      </c>
      <c r="K3210" s="37" t="s">
        <v>377</v>
      </c>
      <c r="L3210" s="26" t="s">
        <v>1824</v>
      </c>
      <c r="M3210" s="31">
        <v>3200</v>
      </c>
    </row>
    <row r="3211" spans="1:13" s="31" customFormat="1" x14ac:dyDescent="0.3">
      <c r="A3211" s="34">
        <v>42603</v>
      </c>
      <c r="B3211" s="26" t="s">
        <v>2128</v>
      </c>
      <c r="C3211" s="26" t="s">
        <v>12</v>
      </c>
      <c r="D3211" s="26" t="s">
        <v>18</v>
      </c>
      <c r="E3211" s="41"/>
      <c r="F3211" s="41">
        <v>99000</v>
      </c>
      <c r="G3211" s="19">
        <f t="shared" si="49"/>
        <v>2172978</v>
      </c>
      <c r="H3211" s="26" t="s">
        <v>1772</v>
      </c>
      <c r="I3211" s="26" t="s">
        <v>787</v>
      </c>
      <c r="J3211" s="26" t="s">
        <v>1823</v>
      </c>
      <c r="K3211" s="37" t="s">
        <v>377</v>
      </c>
      <c r="L3211" s="26" t="s">
        <v>1824</v>
      </c>
      <c r="M3211" s="26">
        <v>3201</v>
      </c>
    </row>
    <row r="3212" spans="1:13" s="31" customFormat="1" x14ac:dyDescent="0.3">
      <c r="A3212" s="34">
        <v>42603</v>
      </c>
      <c r="B3212" s="26" t="s">
        <v>1935</v>
      </c>
      <c r="C3212" s="33" t="s">
        <v>3871</v>
      </c>
      <c r="D3212" s="26" t="s">
        <v>18</v>
      </c>
      <c r="E3212" s="41"/>
      <c r="F3212" s="41">
        <v>5000</v>
      </c>
      <c r="G3212" s="19">
        <f t="shared" si="49"/>
        <v>2167978</v>
      </c>
      <c r="H3212" s="26" t="s">
        <v>1772</v>
      </c>
      <c r="I3212" s="26" t="s">
        <v>531</v>
      </c>
      <c r="J3212" s="26" t="s">
        <v>1823</v>
      </c>
      <c r="K3212" s="37" t="s">
        <v>377</v>
      </c>
      <c r="L3212" s="26" t="s">
        <v>1824</v>
      </c>
      <c r="M3212" s="26">
        <v>3202</v>
      </c>
    </row>
    <row r="3213" spans="1:13" s="31" customFormat="1" x14ac:dyDescent="0.3">
      <c r="A3213" s="34">
        <v>42603</v>
      </c>
      <c r="B3213" s="26" t="s">
        <v>1914</v>
      </c>
      <c r="C3213" s="26" t="s">
        <v>12</v>
      </c>
      <c r="D3213" s="26" t="s">
        <v>18</v>
      </c>
      <c r="E3213" s="41"/>
      <c r="F3213" s="41">
        <v>500</v>
      </c>
      <c r="G3213" s="19">
        <f t="shared" ref="G3213:G3276" si="50">+G3212+E3213-F3213</f>
        <v>2167478</v>
      </c>
      <c r="H3213" s="26" t="s">
        <v>1772</v>
      </c>
      <c r="I3213" s="26" t="s">
        <v>531</v>
      </c>
      <c r="J3213" s="26" t="s">
        <v>1823</v>
      </c>
      <c r="K3213" s="37" t="s">
        <v>377</v>
      </c>
      <c r="L3213" s="26"/>
      <c r="M3213" s="26">
        <v>3203</v>
      </c>
    </row>
    <row r="3214" spans="1:13" s="31" customFormat="1" x14ac:dyDescent="0.3">
      <c r="A3214" s="34">
        <v>42603</v>
      </c>
      <c r="B3214" s="26" t="s">
        <v>1983</v>
      </c>
      <c r="C3214" s="26" t="s">
        <v>12</v>
      </c>
      <c r="D3214" s="26" t="s">
        <v>18</v>
      </c>
      <c r="E3214" s="41"/>
      <c r="F3214" s="41">
        <v>500</v>
      </c>
      <c r="G3214" s="19">
        <f t="shared" si="50"/>
        <v>2166978</v>
      </c>
      <c r="H3214" s="26" t="s">
        <v>1772</v>
      </c>
      <c r="I3214" s="26" t="s">
        <v>531</v>
      </c>
      <c r="J3214" s="26" t="s">
        <v>1823</v>
      </c>
      <c r="K3214" s="37" t="s">
        <v>377</v>
      </c>
      <c r="L3214" s="26"/>
      <c r="M3214" s="26">
        <v>3204</v>
      </c>
    </row>
    <row r="3215" spans="1:13" s="31" customFormat="1" x14ac:dyDescent="0.3">
      <c r="A3215" s="34">
        <v>42603</v>
      </c>
      <c r="B3215" s="26" t="s">
        <v>2106</v>
      </c>
      <c r="C3215" s="26" t="s">
        <v>12</v>
      </c>
      <c r="D3215" s="26" t="s">
        <v>18</v>
      </c>
      <c r="E3215" s="41"/>
      <c r="F3215" s="41">
        <v>500</v>
      </c>
      <c r="G3215" s="19">
        <f t="shared" si="50"/>
        <v>2166478</v>
      </c>
      <c r="H3215" s="26" t="s">
        <v>1772</v>
      </c>
      <c r="I3215" s="26" t="s">
        <v>531</v>
      </c>
      <c r="J3215" s="26" t="s">
        <v>1823</v>
      </c>
      <c r="K3215" s="37" t="s">
        <v>377</v>
      </c>
      <c r="L3215" s="26"/>
      <c r="M3215" s="26">
        <v>3205</v>
      </c>
    </row>
    <row r="3216" spans="1:13" s="31" customFormat="1" x14ac:dyDescent="0.3">
      <c r="A3216" s="34">
        <v>42603</v>
      </c>
      <c r="B3216" s="26" t="s">
        <v>1937</v>
      </c>
      <c r="C3216" s="26" t="s">
        <v>12</v>
      </c>
      <c r="D3216" s="26" t="s">
        <v>18</v>
      </c>
      <c r="E3216" s="41"/>
      <c r="F3216" s="41">
        <v>500</v>
      </c>
      <c r="G3216" s="19">
        <f t="shared" si="50"/>
        <v>2165978</v>
      </c>
      <c r="H3216" s="26" t="s">
        <v>1772</v>
      </c>
      <c r="I3216" s="26" t="s">
        <v>531</v>
      </c>
      <c r="J3216" s="26" t="s">
        <v>1823</v>
      </c>
      <c r="K3216" s="37" t="s">
        <v>377</v>
      </c>
      <c r="L3216" s="26"/>
      <c r="M3216" s="26">
        <v>3206</v>
      </c>
    </row>
    <row r="3217" spans="1:13" s="31" customFormat="1" ht="15.6" customHeight="1" x14ac:dyDescent="0.3">
      <c r="A3217" s="34">
        <v>42604</v>
      </c>
      <c r="B3217" s="36" t="s">
        <v>2129</v>
      </c>
      <c r="C3217" s="27" t="s">
        <v>34</v>
      </c>
      <c r="D3217" s="26" t="s">
        <v>18</v>
      </c>
      <c r="E3217" s="41"/>
      <c r="F3217" s="41">
        <v>10000</v>
      </c>
      <c r="G3217" s="19">
        <f t="shared" si="50"/>
        <v>2155978</v>
      </c>
      <c r="H3217" s="36" t="s">
        <v>26</v>
      </c>
      <c r="I3217" s="26">
        <v>131</v>
      </c>
      <c r="J3217" s="26" t="s">
        <v>1823</v>
      </c>
      <c r="K3217" s="37" t="s">
        <v>377</v>
      </c>
      <c r="L3217" s="26"/>
      <c r="M3217" s="31">
        <v>3207</v>
      </c>
    </row>
    <row r="3218" spans="1:13" s="31" customFormat="1" ht="15.6" customHeight="1" x14ac:dyDescent="0.3">
      <c r="A3218" s="34">
        <v>42604</v>
      </c>
      <c r="B3218" s="26" t="s">
        <v>3066</v>
      </c>
      <c r="C3218" s="26" t="s">
        <v>12</v>
      </c>
      <c r="D3218" s="26" t="s">
        <v>13</v>
      </c>
      <c r="E3218" s="41"/>
      <c r="F3218" s="41">
        <v>2000</v>
      </c>
      <c r="G3218" s="19">
        <f t="shared" si="50"/>
        <v>2153978</v>
      </c>
      <c r="H3218" s="36" t="s">
        <v>26</v>
      </c>
      <c r="I3218" s="26" t="s">
        <v>531</v>
      </c>
      <c r="J3218" s="26" t="s">
        <v>1823</v>
      </c>
      <c r="K3218" s="37" t="s">
        <v>377</v>
      </c>
      <c r="L3218" s="26"/>
      <c r="M3218" s="31">
        <v>3208</v>
      </c>
    </row>
    <row r="3219" spans="1:13" s="31" customFormat="1" ht="13.9" customHeight="1" x14ac:dyDescent="0.25">
      <c r="A3219" s="34">
        <v>42604</v>
      </c>
      <c r="B3219" s="26" t="s">
        <v>999</v>
      </c>
      <c r="C3219" s="26" t="s">
        <v>12</v>
      </c>
      <c r="D3219" s="26" t="s">
        <v>18</v>
      </c>
      <c r="E3219" s="41"/>
      <c r="F3219" s="41">
        <v>1000</v>
      </c>
      <c r="G3219" s="19">
        <f t="shared" si="50"/>
        <v>2152978</v>
      </c>
      <c r="H3219" s="26" t="s">
        <v>1418</v>
      </c>
      <c r="I3219" s="26" t="s">
        <v>1870</v>
      </c>
      <c r="J3219" s="26" t="s">
        <v>1823</v>
      </c>
      <c r="K3219" s="37" t="s">
        <v>377</v>
      </c>
      <c r="L3219" s="26"/>
      <c r="M3219" s="26">
        <v>3209</v>
      </c>
    </row>
    <row r="3220" spans="1:13" s="31" customFormat="1" ht="13.9" customHeight="1" x14ac:dyDescent="0.25">
      <c r="A3220" s="34">
        <v>42604</v>
      </c>
      <c r="B3220" s="26" t="s">
        <v>2020</v>
      </c>
      <c r="C3220" s="31" t="s">
        <v>35</v>
      </c>
      <c r="D3220" s="26" t="s">
        <v>18</v>
      </c>
      <c r="E3220" s="41"/>
      <c r="F3220" s="41">
        <v>1000</v>
      </c>
      <c r="G3220" s="19">
        <f t="shared" si="50"/>
        <v>2151978</v>
      </c>
      <c r="H3220" s="26" t="s">
        <v>1418</v>
      </c>
      <c r="I3220" s="26" t="s">
        <v>1906</v>
      </c>
      <c r="J3220" s="26" t="s">
        <v>1823</v>
      </c>
      <c r="K3220" s="37" t="s">
        <v>377</v>
      </c>
      <c r="L3220" s="26" t="s">
        <v>1824</v>
      </c>
      <c r="M3220" s="26">
        <v>3210</v>
      </c>
    </row>
    <row r="3221" spans="1:13" s="31" customFormat="1" ht="13.9" customHeight="1" x14ac:dyDescent="0.25">
      <c r="A3221" s="34">
        <v>42604</v>
      </c>
      <c r="B3221" s="26" t="s">
        <v>1000</v>
      </c>
      <c r="C3221" s="26" t="s">
        <v>12</v>
      </c>
      <c r="D3221" s="26" t="s">
        <v>18</v>
      </c>
      <c r="E3221" s="41"/>
      <c r="F3221" s="41">
        <v>500</v>
      </c>
      <c r="G3221" s="19">
        <f t="shared" si="50"/>
        <v>2151478</v>
      </c>
      <c r="H3221" s="26" t="s">
        <v>1418</v>
      </c>
      <c r="I3221" s="26" t="s">
        <v>1870</v>
      </c>
      <c r="J3221" s="26" t="s">
        <v>1823</v>
      </c>
      <c r="K3221" s="37" t="s">
        <v>377</v>
      </c>
      <c r="L3221" s="26"/>
      <c r="M3221" s="26">
        <v>3211</v>
      </c>
    </row>
    <row r="3222" spans="1:13" s="30" customFormat="1" x14ac:dyDescent="0.3">
      <c r="A3222" s="34">
        <v>42604</v>
      </c>
      <c r="B3222" s="27" t="s">
        <v>2130</v>
      </c>
      <c r="C3222" s="36" t="s">
        <v>1153</v>
      </c>
      <c r="D3222" s="28" t="s">
        <v>20</v>
      </c>
      <c r="E3222" s="41"/>
      <c r="F3222" s="41">
        <v>1500</v>
      </c>
      <c r="G3222" s="19">
        <f t="shared" si="50"/>
        <v>2149978</v>
      </c>
      <c r="H3222" s="26" t="s">
        <v>933</v>
      </c>
      <c r="I3222" s="27" t="s">
        <v>531</v>
      </c>
      <c r="J3222" s="27" t="s">
        <v>1823</v>
      </c>
      <c r="K3222" s="37" t="s">
        <v>377</v>
      </c>
      <c r="L3222" s="26" t="s">
        <v>1824</v>
      </c>
      <c r="M3222" s="26">
        <v>3212</v>
      </c>
    </row>
    <row r="3223" spans="1:13" s="30" customFormat="1" x14ac:dyDescent="0.3">
      <c r="A3223" s="34">
        <v>42604</v>
      </c>
      <c r="B3223" s="27" t="s">
        <v>2131</v>
      </c>
      <c r="C3223" s="26" t="s">
        <v>12</v>
      </c>
      <c r="D3223" s="28" t="s">
        <v>20</v>
      </c>
      <c r="E3223" s="41"/>
      <c r="F3223" s="41">
        <v>2000</v>
      </c>
      <c r="G3223" s="19">
        <f t="shared" si="50"/>
        <v>2147978</v>
      </c>
      <c r="H3223" s="26" t="s">
        <v>933</v>
      </c>
      <c r="I3223" s="27" t="s">
        <v>531</v>
      </c>
      <c r="J3223" s="27" t="s">
        <v>1823</v>
      </c>
      <c r="K3223" s="37" t="s">
        <v>377</v>
      </c>
      <c r="L3223" s="27"/>
      <c r="M3223" s="26">
        <v>3213</v>
      </c>
    </row>
    <row r="3224" spans="1:13" s="31" customFormat="1" ht="14.45" customHeight="1" x14ac:dyDescent="0.3">
      <c r="A3224" s="34">
        <v>42604</v>
      </c>
      <c r="B3224" s="26" t="s">
        <v>944</v>
      </c>
      <c r="C3224" s="26" t="s">
        <v>12</v>
      </c>
      <c r="D3224" s="26" t="s">
        <v>821</v>
      </c>
      <c r="E3224" s="41"/>
      <c r="F3224" s="41">
        <v>1000</v>
      </c>
      <c r="G3224" s="19">
        <f t="shared" si="50"/>
        <v>2146978</v>
      </c>
      <c r="H3224" s="26" t="s">
        <v>1697</v>
      </c>
      <c r="I3224" s="26" t="s">
        <v>531</v>
      </c>
      <c r="J3224" s="36" t="s">
        <v>1823</v>
      </c>
      <c r="K3224" s="37" t="s">
        <v>377</v>
      </c>
      <c r="L3224" s="26"/>
      <c r="M3224" s="26">
        <v>3214</v>
      </c>
    </row>
    <row r="3225" spans="1:13" s="31" customFormat="1" ht="13.9" x14ac:dyDescent="0.25">
      <c r="A3225" s="34">
        <v>42604</v>
      </c>
      <c r="B3225" s="26" t="s">
        <v>2132</v>
      </c>
      <c r="C3225" s="27" t="s">
        <v>1786</v>
      </c>
      <c r="D3225" s="26" t="s">
        <v>18</v>
      </c>
      <c r="E3225" s="41"/>
      <c r="F3225" s="41">
        <v>1000</v>
      </c>
      <c r="G3225" s="19">
        <f t="shared" si="50"/>
        <v>2145978</v>
      </c>
      <c r="H3225" s="26" t="s">
        <v>1772</v>
      </c>
      <c r="I3225" s="26" t="s">
        <v>787</v>
      </c>
      <c r="J3225" s="26" t="s">
        <v>1823</v>
      </c>
      <c r="K3225" s="37" t="s">
        <v>377</v>
      </c>
      <c r="L3225" s="26" t="s">
        <v>1824</v>
      </c>
      <c r="M3225" s="31">
        <v>3215</v>
      </c>
    </row>
    <row r="3226" spans="1:13" s="31" customFormat="1" x14ac:dyDescent="0.3">
      <c r="A3226" s="34">
        <v>42604</v>
      </c>
      <c r="B3226" s="26" t="s">
        <v>2133</v>
      </c>
      <c r="C3226" s="32" t="s">
        <v>17</v>
      </c>
      <c r="D3226" s="26" t="s">
        <v>18</v>
      </c>
      <c r="E3226" s="41"/>
      <c r="F3226" s="41">
        <v>35000</v>
      </c>
      <c r="G3226" s="19">
        <f t="shared" si="50"/>
        <v>2110978</v>
      </c>
      <c r="H3226" s="26" t="s">
        <v>1772</v>
      </c>
      <c r="I3226" s="26" t="s">
        <v>229</v>
      </c>
      <c r="J3226" s="26" t="s">
        <v>1823</v>
      </c>
      <c r="K3226" s="37" t="s">
        <v>377</v>
      </c>
      <c r="L3226" s="26" t="s">
        <v>1824</v>
      </c>
      <c r="M3226" s="31">
        <v>3216</v>
      </c>
    </row>
    <row r="3227" spans="1:13" s="31" customFormat="1" x14ac:dyDescent="0.3">
      <c r="A3227" s="34">
        <v>42604</v>
      </c>
      <c r="B3227" s="26" t="s">
        <v>1000</v>
      </c>
      <c r="C3227" s="26" t="s">
        <v>12</v>
      </c>
      <c r="D3227" s="26" t="s">
        <v>18</v>
      </c>
      <c r="E3227" s="41"/>
      <c r="F3227" s="41">
        <v>1000</v>
      </c>
      <c r="G3227" s="19">
        <f t="shared" si="50"/>
        <v>2109978</v>
      </c>
      <c r="H3227" s="26" t="s">
        <v>1772</v>
      </c>
      <c r="I3227" s="26" t="s">
        <v>531</v>
      </c>
      <c r="J3227" s="26" t="s">
        <v>1823</v>
      </c>
      <c r="K3227" s="37" t="s">
        <v>377</v>
      </c>
      <c r="L3227" s="26"/>
      <c r="M3227" s="26">
        <v>3217</v>
      </c>
    </row>
    <row r="3228" spans="1:13" s="31" customFormat="1" x14ac:dyDescent="0.3">
      <c r="A3228" s="34">
        <v>42604</v>
      </c>
      <c r="B3228" s="26" t="s">
        <v>1894</v>
      </c>
      <c r="C3228" s="26" t="s">
        <v>12</v>
      </c>
      <c r="D3228" s="28" t="s">
        <v>20</v>
      </c>
      <c r="E3228" s="41"/>
      <c r="F3228" s="41">
        <v>2000</v>
      </c>
      <c r="G3228" s="19">
        <f t="shared" si="50"/>
        <v>2107978</v>
      </c>
      <c r="H3228" s="17" t="s">
        <v>3054</v>
      </c>
      <c r="I3228" s="26" t="s">
        <v>531</v>
      </c>
      <c r="J3228" s="27" t="s">
        <v>1823</v>
      </c>
      <c r="K3228" s="37" t="s">
        <v>377</v>
      </c>
      <c r="L3228" s="26"/>
      <c r="M3228" s="26">
        <v>3218</v>
      </c>
    </row>
    <row r="3229" spans="1:13" s="31" customFormat="1" x14ac:dyDescent="0.3">
      <c r="A3229" s="34">
        <v>42604</v>
      </c>
      <c r="B3229" s="26" t="s">
        <v>2134</v>
      </c>
      <c r="C3229" s="26" t="s">
        <v>12</v>
      </c>
      <c r="D3229" s="28" t="s">
        <v>20</v>
      </c>
      <c r="E3229" s="41"/>
      <c r="F3229" s="41">
        <v>1000</v>
      </c>
      <c r="G3229" s="19">
        <f t="shared" si="50"/>
        <v>2106978</v>
      </c>
      <c r="H3229" s="17" t="s">
        <v>3054</v>
      </c>
      <c r="I3229" s="26" t="s">
        <v>531</v>
      </c>
      <c r="J3229" s="27" t="s">
        <v>1823</v>
      </c>
      <c r="K3229" s="37" t="s">
        <v>377</v>
      </c>
      <c r="L3229" s="26"/>
      <c r="M3229" s="26">
        <v>3219</v>
      </c>
    </row>
    <row r="3230" spans="1:13" s="31" customFormat="1" x14ac:dyDescent="0.3">
      <c r="A3230" s="34">
        <v>42604</v>
      </c>
      <c r="B3230" s="26" t="s">
        <v>2135</v>
      </c>
      <c r="C3230" s="26" t="s">
        <v>12</v>
      </c>
      <c r="D3230" s="28" t="s">
        <v>20</v>
      </c>
      <c r="E3230" s="41"/>
      <c r="F3230" s="41">
        <v>1500</v>
      </c>
      <c r="G3230" s="19">
        <f t="shared" si="50"/>
        <v>2105478</v>
      </c>
      <c r="H3230" s="17" t="s">
        <v>3054</v>
      </c>
      <c r="I3230" s="26" t="s">
        <v>531</v>
      </c>
      <c r="J3230" s="27" t="s">
        <v>1823</v>
      </c>
      <c r="K3230" s="37" t="s">
        <v>377</v>
      </c>
      <c r="L3230" s="26"/>
      <c r="M3230" s="26">
        <v>3220</v>
      </c>
    </row>
    <row r="3231" spans="1:13" s="31" customFormat="1" x14ac:dyDescent="0.3">
      <c r="A3231" s="34">
        <v>42604</v>
      </c>
      <c r="B3231" s="26" t="s">
        <v>2136</v>
      </c>
      <c r="C3231" s="26" t="s">
        <v>12</v>
      </c>
      <c r="D3231" s="28" t="s">
        <v>20</v>
      </c>
      <c r="E3231" s="41"/>
      <c r="F3231" s="41">
        <v>1000</v>
      </c>
      <c r="G3231" s="19">
        <f t="shared" si="50"/>
        <v>2104478</v>
      </c>
      <c r="H3231" s="17" t="s">
        <v>3054</v>
      </c>
      <c r="I3231" s="26" t="s">
        <v>531</v>
      </c>
      <c r="J3231" s="27" t="s">
        <v>1823</v>
      </c>
      <c r="K3231" s="37" t="s">
        <v>377</v>
      </c>
      <c r="L3231" s="26"/>
      <c r="M3231" s="26">
        <v>3221</v>
      </c>
    </row>
    <row r="3232" spans="1:13" s="31" customFormat="1" x14ac:dyDescent="0.3">
      <c r="A3232" s="34">
        <v>42604</v>
      </c>
      <c r="B3232" s="26" t="s">
        <v>2137</v>
      </c>
      <c r="C3232" s="26" t="s">
        <v>9</v>
      </c>
      <c r="D3232" s="26" t="s">
        <v>10</v>
      </c>
      <c r="E3232" s="41"/>
      <c r="F3232" s="41">
        <v>6016</v>
      </c>
      <c r="G3232" s="19">
        <f t="shared" si="50"/>
        <v>2098462</v>
      </c>
      <c r="H3232" s="26" t="s">
        <v>1744</v>
      </c>
      <c r="I3232" s="26" t="s">
        <v>1865</v>
      </c>
      <c r="J3232" s="26" t="s">
        <v>1099</v>
      </c>
      <c r="K3232" s="37" t="s">
        <v>377</v>
      </c>
      <c r="L3232" s="26" t="s">
        <v>1824</v>
      </c>
      <c r="M3232" s="26">
        <v>3222</v>
      </c>
    </row>
    <row r="3233" spans="1:13" s="31" customFormat="1" ht="15.6" customHeight="1" x14ac:dyDescent="0.3">
      <c r="A3233" s="34">
        <v>42605</v>
      </c>
      <c r="B3233" s="26" t="s">
        <v>1555</v>
      </c>
      <c r="C3233" s="26" t="s">
        <v>12</v>
      </c>
      <c r="D3233" s="28" t="s">
        <v>13</v>
      </c>
      <c r="E3233" s="41"/>
      <c r="F3233" s="41">
        <v>2000</v>
      </c>
      <c r="G3233" s="19">
        <f t="shared" si="50"/>
        <v>2096462</v>
      </c>
      <c r="H3233" s="26" t="s">
        <v>14</v>
      </c>
      <c r="I3233" s="26" t="s">
        <v>531</v>
      </c>
      <c r="J3233" s="26" t="s">
        <v>1823</v>
      </c>
      <c r="K3233" s="37" t="s">
        <v>377</v>
      </c>
      <c r="L3233" s="26"/>
      <c r="M3233" s="31">
        <v>3223</v>
      </c>
    </row>
    <row r="3234" spans="1:13" s="31" customFormat="1" ht="15.6" customHeight="1" x14ac:dyDescent="0.3">
      <c r="A3234" s="34">
        <v>42605</v>
      </c>
      <c r="B3234" s="26" t="s">
        <v>1866</v>
      </c>
      <c r="C3234" s="26" t="s">
        <v>12</v>
      </c>
      <c r="D3234" s="26" t="s">
        <v>18</v>
      </c>
      <c r="E3234" s="41"/>
      <c r="F3234" s="41">
        <v>1000</v>
      </c>
      <c r="G3234" s="19">
        <f t="shared" si="50"/>
        <v>2095462</v>
      </c>
      <c r="H3234" s="31" t="s">
        <v>795</v>
      </c>
      <c r="I3234" s="26" t="s">
        <v>531</v>
      </c>
      <c r="J3234" s="26" t="s">
        <v>1823</v>
      </c>
      <c r="K3234" s="37" t="s">
        <v>377</v>
      </c>
      <c r="L3234" s="26" t="s">
        <v>1824</v>
      </c>
      <c r="M3234" s="31">
        <v>3224</v>
      </c>
    </row>
    <row r="3235" spans="1:13" s="31" customFormat="1" ht="15.6" customHeight="1" x14ac:dyDescent="0.3">
      <c r="A3235" s="34">
        <v>42605</v>
      </c>
      <c r="B3235" s="26" t="s">
        <v>2138</v>
      </c>
      <c r="C3235" s="26" t="s">
        <v>12</v>
      </c>
      <c r="D3235" s="26" t="s">
        <v>18</v>
      </c>
      <c r="E3235" s="41"/>
      <c r="F3235" s="41">
        <v>1000</v>
      </c>
      <c r="G3235" s="19">
        <f t="shared" si="50"/>
        <v>2094462</v>
      </c>
      <c r="H3235" s="31" t="s">
        <v>795</v>
      </c>
      <c r="I3235" s="26" t="s">
        <v>531</v>
      </c>
      <c r="J3235" s="26" t="s">
        <v>1823</v>
      </c>
      <c r="K3235" s="37" t="s">
        <v>377</v>
      </c>
      <c r="L3235" s="26" t="s">
        <v>1824</v>
      </c>
      <c r="M3235" s="26">
        <v>3225</v>
      </c>
    </row>
    <row r="3236" spans="1:13" s="31" customFormat="1" ht="15.6" customHeight="1" x14ac:dyDescent="0.3">
      <c r="A3236" s="34">
        <v>42605</v>
      </c>
      <c r="B3236" s="26" t="s">
        <v>2139</v>
      </c>
      <c r="C3236" s="33" t="s">
        <v>3871</v>
      </c>
      <c r="D3236" s="26" t="s">
        <v>18</v>
      </c>
      <c r="E3236" s="41"/>
      <c r="F3236" s="41">
        <v>1900</v>
      </c>
      <c r="G3236" s="19">
        <f t="shared" si="50"/>
        <v>2092562</v>
      </c>
      <c r="H3236" s="31" t="s">
        <v>795</v>
      </c>
      <c r="I3236" s="26" t="s">
        <v>531</v>
      </c>
      <c r="J3236" s="26" t="s">
        <v>1823</v>
      </c>
      <c r="K3236" s="37" t="s">
        <v>377</v>
      </c>
      <c r="L3236" s="26" t="s">
        <v>1824</v>
      </c>
      <c r="M3236" s="26">
        <v>3226</v>
      </c>
    </row>
    <row r="3237" spans="1:13" s="31" customFormat="1" ht="13.9" customHeight="1" x14ac:dyDescent="0.25">
      <c r="A3237" s="34">
        <v>42605</v>
      </c>
      <c r="B3237" s="26" t="s">
        <v>999</v>
      </c>
      <c r="C3237" s="26" t="s">
        <v>12</v>
      </c>
      <c r="D3237" s="26" t="s">
        <v>18</v>
      </c>
      <c r="E3237" s="41"/>
      <c r="F3237" s="41">
        <v>1000</v>
      </c>
      <c r="G3237" s="19">
        <f t="shared" si="50"/>
        <v>2091562</v>
      </c>
      <c r="H3237" s="26" t="s">
        <v>1418</v>
      </c>
      <c r="I3237" s="26" t="s">
        <v>1870</v>
      </c>
      <c r="J3237" s="26" t="s">
        <v>1823</v>
      </c>
      <c r="K3237" s="37" t="s">
        <v>377</v>
      </c>
      <c r="L3237" s="26"/>
      <c r="M3237" s="26">
        <v>3227</v>
      </c>
    </row>
    <row r="3238" spans="1:13" s="31" customFormat="1" ht="13.9" customHeight="1" x14ac:dyDescent="0.25">
      <c r="A3238" s="34">
        <v>42605</v>
      </c>
      <c r="B3238" s="26" t="s">
        <v>2020</v>
      </c>
      <c r="C3238" s="31" t="s">
        <v>35</v>
      </c>
      <c r="D3238" s="26" t="s">
        <v>18</v>
      </c>
      <c r="E3238" s="41"/>
      <c r="F3238" s="41">
        <v>1000</v>
      </c>
      <c r="G3238" s="19">
        <f t="shared" si="50"/>
        <v>2090562</v>
      </c>
      <c r="H3238" s="26" t="s">
        <v>1418</v>
      </c>
      <c r="I3238" s="26" t="s">
        <v>1906</v>
      </c>
      <c r="J3238" s="26" t="s">
        <v>1823</v>
      </c>
      <c r="K3238" s="37" t="s">
        <v>377</v>
      </c>
      <c r="L3238" s="26" t="s">
        <v>1824</v>
      </c>
      <c r="M3238" s="26">
        <v>3228</v>
      </c>
    </row>
    <row r="3239" spans="1:13" s="31" customFormat="1" ht="13.9" customHeight="1" x14ac:dyDescent="0.25">
      <c r="A3239" s="34">
        <v>42605</v>
      </c>
      <c r="B3239" s="26" t="s">
        <v>1000</v>
      </c>
      <c r="C3239" s="26" t="s">
        <v>12</v>
      </c>
      <c r="D3239" s="26" t="s">
        <v>18</v>
      </c>
      <c r="E3239" s="41"/>
      <c r="F3239" s="41">
        <v>300</v>
      </c>
      <c r="G3239" s="19">
        <f t="shared" si="50"/>
        <v>2090262</v>
      </c>
      <c r="H3239" s="26" t="s">
        <v>1418</v>
      </c>
      <c r="I3239" s="26" t="s">
        <v>1870</v>
      </c>
      <c r="J3239" s="26" t="s">
        <v>1823</v>
      </c>
      <c r="K3239" s="37" t="s">
        <v>377</v>
      </c>
      <c r="L3239" s="26"/>
      <c r="M3239" s="26">
        <v>3229</v>
      </c>
    </row>
    <row r="3240" spans="1:13" s="30" customFormat="1" x14ac:dyDescent="0.3">
      <c r="A3240" s="34">
        <v>42605</v>
      </c>
      <c r="B3240" s="27" t="s">
        <v>2595</v>
      </c>
      <c r="C3240" s="26" t="s">
        <v>12</v>
      </c>
      <c r="D3240" s="28" t="s">
        <v>20</v>
      </c>
      <c r="E3240" s="41"/>
      <c r="F3240" s="41">
        <v>1000</v>
      </c>
      <c r="G3240" s="19">
        <f t="shared" si="50"/>
        <v>2089262</v>
      </c>
      <c r="H3240" s="26" t="s">
        <v>933</v>
      </c>
      <c r="I3240" s="27" t="s">
        <v>531</v>
      </c>
      <c r="J3240" s="27" t="s">
        <v>1823</v>
      </c>
      <c r="K3240" s="37" t="s">
        <v>377</v>
      </c>
      <c r="L3240" s="27"/>
      <c r="M3240" s="26">
        <v>3230</v>
      </c>
    </row>
    <row r="3241" spans="1:13" s="30" customFormat="1" x14ac:dyDescent="0.3">
      <c r="A3241" s="34">
        <v>42605</v>
      </c>
      <c r="B3241" s="27" t="s">
        <v>1435</v>
      </c>
      <c r="C3241" s="36" t="s">
        <v>1153</v>
      </c>
      <c r="D3241" s="28" t="s">
        <v>20</v>
      </c>
      <c r="E3241" s="41"/>
      <c r="F3241" s="41">
        <v>2500</v>
      </c>
      <c r="G3241" s="19">
        <f t="shared" si="50"/>
        <v>2086762</v>
      </c>
      <c r="H3241" s="26" t="s">
        <v>933</v>
      </c>
      <c r="I3241" s="27" t="s">
        <v>531</v>
      </c>
      <c r="J3241" s="27" t="s">
        <v>1823</v>
      </c>
      <c r="K3241" s="37" t="s">
        <v>377</v>
      </c>
      <c r="L3241" s="26" t="s">
        <v>1824</v>
      </c>
      <c r="M3241" s="31">
        <v>3231</v>
      </c>
    </row>
    <row r="3242" spans="1:13" s="31" customFormat="1" ht="14.45" customHeight="1" x14ac:dyDescent="0.3">
      <c r="A3242" s="34">
        <v>42605</v>
      </c>
      <c r="B3242" s="26" t="s">
        <v>944</v>
      </c>
      <c r="C3242" s="26" t="s">
        <v>12</v>
      </c>
      <c r="D3242" s="26" t="s">
        <v>821</v>
      </c>
      <c r="E3242" s="41"/>
      <c r="F3242" s="41">
        <v>1000</v>
      </c>
      <c r="G3242" s="19">
        <f t="shared" si="50"/>
        <v>2085762</v>
      </c>
      <c r="H3242" s="26" t="s">
        <v>1697</v>
      </c>
      <c r="I3242" s="26" t="s">
        <v>531</v>
      </c>
      <c r="J3242" s="36" t="s">
        <v>1823</v>
      </c>
      <c r="K3242" s="37" t="s">
        <v>377</v>
      </c>
      <c r="L3242" s="26"/>
      <c r="M3242" s="31">
        <v>3232</v>
      </c>
    </row>
    <row r="3243" spans="1:13" s="31" customFormat="1" ht="14.45" customHeight="1" x14ac:dyDescent="0.3">
      <c r="A3243" s="34">
        <v>42605</v>
      </c>
      <c r="B3243" s="26" t="s">
        <v>2115</v>
      </c>
      <c r="C3243" s="26" t="s">
        <v>12</v>
      </c>
      <c r="D3243" s="26" t="s">
        <v>821</v>
      </c>
      <c r="E3243" s="41"/>
      <c r="F3243" s="41">
        <v>1000</v>
      </c>
      <c r="G3243" s="19">
        <f t="shared" si="50"/>
        <v>2084762</v>
      </c>
      <c r="H3243" s="26" t="s">
        <v>1697</v>
      </c>
      <c r="I3243" s="26" t="s">
        <v>531</v>
      </c>
      <c r="J3243" s="36" t="s">
        <v>1823</v>
      </c>
      <c r="K3243" s="37" t="s">
        <v>377</v>
      </c>
      <c r="L3243" s="26"/>
      <c r="M3243" s="26">
        <v>3233</v>
      </c>
    </row>
    <row r="3244" spans="1:13" s="31" customFormat="1" ht="14.45" customHeight="1" x14ac:dyDescent="0.3">
      <c r="A3244" s="34">
        <v>42605</v>
      </c>
      <c r="B3244" s="26" t="s">
        <v>2116</v>
      </c>
      <c r="C3244" s="26" t="s">
        <v>12</v>
      </c>
      <c r="D3244" s="26" t="s">
        <v>821</v>
      </c>
      <c r="E3244" s="41"/>
      <c r="F3244" s="41">
        <v>1000</v>
      </c>
      <c r="G3244" s="19">
        <f t="shared" si="50"/>
        <v>2083762</v>
      </c>
      <c r="H3244" s="26" t="s">
        <v>1697</v>
      </c>
      <c r="I3244" s="26" t="s">
        <v>531</v>
      </c>
      <c r="J3244" s="36" t="s">
        <v>1823</v>
      </c>
      <c r="K3244" s="37" t="s">
        <v>377</v>
      </c>
      <c r="L3244" s="26"/>
      <c r="M3244" s="26">
        <v>3234</v>
      </c>
    </row>
    <row r="3245" spans="1:13" s="31" customFormat="1" ht="14.45" customHeight="1" x14ac:dyDescent="0.3">
      <c r="A3245" s="34">
        <v>42605</v>
      </c>
      <c r="B3245" s="26" t="s">
        <v>2140</v>
      </c>
      <c r="C3245" s="26" t="s">
        <v>12</v>
      </c>
      <c r="D3245" s="26" t="s">
        <v>821</v>
      </c>
      <c r="E3245" s="41"/>
      <c r="F3245" s="41">
        <v>1000</v>
      </c>
      <c r="G3245" s="19">
        <f t="shared" si="50"/>
        <v>2082762</v>
      </c>
      <c r="H3245" s="26" t="s">
        <v>1697</v>
      </c>
      <c r="I3245" s="26" t="s">
        <v>531</v>
      </c>
      <c r="J3245" s="36" t="s">
        <v>1823</v>
      </c>
      <c r="K3245" s="37" t="s">
        <v>377</v>
      </c>
      <c r="L3245" s="26"/>
      <c r="M3245" s="26">
        <v>3235</v>
      </c>
    </row>
    <row r="3246" spans="1:13" s="31" customFormat="1" x14ac:dyDescent="0.3">
      <c r="A3246" s="34">
        <v>42605</v>
      </c>
      <c r="B3246" s="26" t="s">
        <v>2141</v>
      </c>
      <c r="C3246" s="26" t="s">
        <v>12</v>
      </c>
      <c r="D3246" s="28" t="s">
        <v>20</v>
      </c>
      <c r="E3246" s="41"/>
      <c r="F3246" s="41">
        <v>1500</v>
      </c>
      <c r="G3246" s="19">
        <f t="shared" si="50"/>
        <v>2081262</v>
      </c>
      <c r="H3246" s="17" t="s">
        <v>3054</v>
      </c>
      <c r="I3246" s="26" t="s">
        <v>531</v>
      </c>
      <c r="J3246" s="27" t="s">
        <v>1823</v>
      </c>
      <c r="K3246" s="37" t="s">
        <v>377</v>
      </c>
      <c r="L3246" s="26"/>
      <c r="M3246" s="26">
        <v>3236</v>
      </c>
    </row>
    <row r="3247" spans="1:13" s="31" customFormat="1" x14ac:dyDescent="0.3">
      <c r="A3247" s="34">
        <v>42605</v>
      </c>
      <c r="B3247" s="26" t="s">
        <v>2142</v>
      </c>
      <c r="C3247" s="26" t="s">
        <v>12</v>
      </c>
      <c r="D3247" s="28" t="s">
        <v>20</v>
      </c>
      <c r="E3247" s="41"/>
      <c r="F3247" s="41">
        <v>1000</v>
      </c>
      <c r="G3247" s="19">
        <f t="shared" si="50"/>
        <v>2080262</v>
      </c>
      <c r="H3247" s="17" t="s">
        <v>3054</v>
      </c>
      <c r="I3247" s="26" t="s">
        <v>531</v>
      </c>
      <c r="J3247" s="27" t="s">
        <v>1823</v>
      </c>
      <c r="K3247" s="37" t="s">
        <v>377</v>
      </c>
      <c r="L3247" s="26"/>
      <c r="M3247" s="26">
        <v>3237</v>
      </c>
    </row>
    <row r="3248" spans="1:13" s="31" customFormat="1" x14ac:dyDescent="0.3">
      <c r="A3248" s="34">
        <v>42605</v>
      </c>
      <c r="B3248" s="26" t="s">
        <v>2143</v>
      </c>
      <c r="C3248" s="26" t="s">
        <v>12</v>
      </c>
      <c r="D3248" s="28" t="s">
        <v>20</v>
      </c>
      <c r="E3248" s="41"/>
      <c r="F3248" s="41">
        <v>1000</v>
      </c>
      <c r="G3248" s="19">
        <f t="shared" si="50"/>
        <v>2079262</v>
      </c>
      <c r="H3248" s="17" t="s">
        <v>3054</v>
      </c>
      <c r="I3248" s="26" t="s">
        <v>531</v>
      </c>
      <c r="J3248" s="27" t="s">
        <v>1823</v>
      </c>
      <c r="K3248" s="37" t="s">
        <v>377</v>
      </c>
      <c r="L3248" s="26"/>
      <c r="M3248" s="26">
        <v>3238</v>
      </c>
    </row>
    <row r="3249" spans="1:13" s="31" customFormat="1" ht="15.6" customHeight="1" x14ac:dyDescent="0.3">
      <c r="A3249" s="34">
        <v>42606</v>
      </c>
      <c r="B3249" s="26" t="s">
        <v>2144</v>
      </c>
      <c r="C3249" s="26" t="s">
        <v>12</v>
      </c>
      <c r="D3249" s="28" t="s">
        <v>13</v>
      </c>
      <c r="E3249" s="41"/>
      <c r="F3249" s="41">
        <v>2000</v>
      </c>
      <c r="G3249" s="19">
        <f t="shared" si="50"/>
        <v>2077262</v>
      </c>
      <c r="H3249" s="26" t="s">
        <v>14</v>
      </c>
      <c r="I3249" s="26" t="s">
        <v>531</v>
      </c>
      <c r="J3249" s="26" t="s">
        <v>1823</v>
      </c>
      <c r="K3249" s="37" t="s">
        <v>377</v>
      </c>
      <c r="L3249" s="26"/>
      <c r="M3249" s="31">
        <v>3239</v>
      </c>
    </row>
    <row r="3250" spans="1:13" s="31" customFormat="1" ht="13.9" customHeight="1" x14ac:dyDescent="0.25">
      <c r="A3250" s="34">
        <v>42606</v>
      </c>
      <c r="B3250" s="26" t="s">
        <v>999</v>
      </c>
      <c r="C3250" s="26" t="s">
        <v>12</v>
      </c>
      <c r="D3250" s="26" t="s">
        <v>18</v>
      </c>
      <c r="E3250" s="41"/>
      <c r="F3250" s="41">
        <v>1000</v>
      </c>
      <c r="G3250" s="19">
        <f t="shared" si="50"/>
        <v>2076262</v>
      </c>
      <c r="H3250" s="26" t="s">
        <v>1418</v>
      </c>
      <c r="I3250" s="26" t="s">
        <v>1870</v>
      </c>
      <c r="J3250" s="26" t="s">
        <v>1823</v>
      </c>
      <c r="K3250" s="37" t="s">
        <v>377</v>
      </c>
      <c r="L3250" s="26"/>
      <c r="M3250" s="31">
        <v>3240</v>
      </c>
    </row>
    <row r="3251" spans="1:13" s="31" customFormat="1" ht="13.9" customHeight="1" x14ac:dyDescent="0.3">
      <c r="A3251" s="34">
        <v>42606</v>
      </c>
      <c r="B3251" s="26" t="s">
        <v>1538</v>
      </c>
      <c r="C3251" s="26" t="s">
        <v>12</v>
      </c>
      <c r="D3251" s="26" t="s">
        <v>18</v>
      </c>
      <c r="E3251" s="41"/>
      <c r="F3251" s="41">
        <v>1000</v>
      </c>
      <c r="G3251" s="19">
        <f t="shared" si="50"/>
        <v>2075262</v>
      </c>
      <c r="H3251" s="26" t="s">
        <v>1418</v>
      </c>
      <c r="I3251" s="26" t="s">
        <v>1870</v>
      </c>
      <c r="J3251" s="26" t="s">
        <v>1823</v>
      </c>
      <c r="K3251" s="37" t="s">
        <v>377</v>
      </c>
      <c r="L3251" s="26"/>
      <c r="M3251" s="26">
        <v>3241</v>
      </c>
    </row>
    <row r="3252" spans="1:13" s="31" customFormat="1" ht="13.9" customHeight="1" x14ac:dyDescent="0.3">
      <c r="A3252" s="34">
        <v>42606</v>
      </c>
      <c r="B3252" s="26" t="s">
        <v>1539</v>
      </c>
      <c r="C3252" s="26" t="s">
        <v>12</v>
      </c>
      <c r="D3252" s="26" t="s">
        <v>18</v>
      </c>
      <c r="E3252" s="41"/>
      <c r="F3252" s="41">
        <v>1000</v>
      </c>
      <c r="G3252" s="19">
        <f t="shared" si="50"/>
        <v>2074262</v>
      </c>
      <c r="H3252" s="26" t="s">
        <v>1418</v>
      </c>
      <c r="I3252" s="26" t="s">
        <v>1870</v>
      </c>
      <c r="J3252" s="26" t="s">
        <v>1823</v>
      </c>
      <c r="K3252" s="37" t="s">
        <v>377</v>
      </c>
      <c r="L3252" s="26"/>
      <c r="M3252" s="26">
        <v>3242</v>
      </c>
    </row>
    <row r="3253" spans="1:13" s="31" customFormat="1" ht="13.9" customHeight="1" x14ac:dyDescent="0.25">
      <c r="A3253" s="34">
        <v>42606</v>
      </c>
      <c r="B3253" s="26" t="s">
        <v>2145</v>
      </c>
      <c r="C3253" s="26" t="s">
        <v>12</v>
      </c>
      <c r="D3253" s="26" t="s">
        <v>18</v>
      </c>
      <c r="E3253" s="41"/>
      <c r="F3253" s="41">
        <v>1000</v>
      </c>
      <c r="G3253" s="19">
        <f t="shared" si="50"/>
        <v>2073262</v>
      </c>
      <c r="H3253" s="26" t="s">
        <v>1418</v>
      </c>
      <c r="I3253" s="26" t="s">
        <v>1870</v>
      </c>
      <c r="J3253" s="26" t="s">
        <v>1823</v>
      </c>
      <c r="K3253" s="37" t="s">
        <v>377</v>
      </c>
      <c r="L3253" s="26"/>
      <c r="M3253" s="26">
        <v>3243</v>
      </c>
    </row>
    <row r="3254" spans="1:13" s="31" customFormat="1" ht="13.9" customHeight="1" x14ac:dyDescent="0.25">
      <c r="A3254" s="34">
        <v>42606</v>
      </c>
      <c r="B3254" s="26" t="s">
        <v>2146</v>
      </c>
      <c r="C3254" s="26" t="s">
        <v>12</v>
      </c>
      <c r="D3254" s="26" t="s">
        <v>18</v>
      </c>
      <c r="E3254" s="41"/>
      <c r="F3254" s="41">
        <v>1000</v>
      </c>
      <c r="G3254" s="19">
        <f t="shared" si="50"/>
        <v>2072262</v>
      </c>
      <c r="H3254" s="26" t="s">
        <v>1418</v>
      </c>
      <c r="I3254" s="26" t="s">
        <v>1870</v>
      </c>
      <c r="J3254" s="26" t="s">
        <v>1823</v>
      </c>
      <c r="K3254" s="37" t="s">
        <v>377</v>
      </c>
      <c r="L3254" s="26"/>
      <c r="M3254" s="26">
        <v>3244</v>
      </c>
    </row>
    <row r="3255" spans="1:13" s="31" customFormat="1" ht="13.9" customHeight="1" x14ac:dyDescent="0.25">
      <c r="A3255" s="34">
        <v>42606</v>
      </c>
      <c r="B3255" s="26" t="s">
        <v>2020</v>
      </c>
      <c r="C3255" s="31" t="s">
        <v>35</v>
      </c>
      <c r="D3255" s="26" t="s">
        <v>18</v>
      </c>
      <c r="E3255" s="41"/>
      <c r="F3255" s="41">
        <v>1000</v>
      </c>
      <c r="G3255" s="19">
        <f t="shared" si="50"/>
        <v>2071262</v>
      </c>
      <c r="H3255" s="26" t="s">
        <v>1418</v>
      </c>
      <c r="I3255" s="26" t="s">
        <v>1906</v>
      </c>
      <c r="J3255" s="26" t="s">
        <v>1823</v>
      </c>
      <c r="K3255" s="37" t="s">
        <v>377</v>
      </c>
      <c r="L3255" s="26" t="s">
        <v>1824</v>
      </c>
      <c r="M3255" s="26">
        <v>3245</v>
      </c>
    </row>
    <row r="3256" spans="1:13" s="31" customFormat="1" ht="13.9" customHeight="1" x14ac:dyDescent="0.25">
      <c r="A3256" s="34">
        <v>42606</v>
      </c>
      <c r="B3256" s="26" t="s">
        <v>1000</v>
      </c>
      <c r="C3256" s="26" t="s">
        <v>12</v>
      </c>
      <c r="D3256" s="26" t="s">
        <v>18</v>
      </c>
      <c r="E3256" s="41"/>
      <c r="F3256" s="41">
        <v>500</v>
      </c>
      <c r="G3256" s="19">
        <f t="shared" si="50"/>
        <v>2070762</v>
      </c>
      <c r="H3256" s="26" t="s">
        <v>1418</v>
      </c>
      <c r="I3256" s="26" t="s">
        <v>1870</v>
      </c>
      <c r="J3256" s="26" t="s">
        <v>1823</v>
      </c>
      <c r="K3256" s="37" t="s">
        <v>377</v>
      </c>
      <c r="L3256" s="26"/>
      <c r="M3256" s="26">
        <v>3246</v>
      </c>
    </row>
    <row r="3257" spans="1:13" s="51" customFormat="1" x14ac:dyDescent="0.3">
      <c r="A3257" s="34">
        <v>42606</v>
      </c>
      <c r="B3257" s="26" t="s">
        <v>2147</v>
      </c>
      <c r="C3257" s="26" t="s">
        <v>12</v>
      </c>
      <c r="D3257" s="28" t="s">
        <v>20</v>
      </c>
      <c r="E3257" s="41"/>
      <c r="F3257" s="41">
        <v>2000</v>
      </c>
      <c r="G3257" s="19">
        <f t="shared" si="50"/>
        <v>2068762</v>
      </c>
      <c r="H3257" s="26" t="s">
        <v>933</v>
      </c>
      <c r="I3257" s="27" t="s">
        <v>531</v>
      </c>
      <c r="J3257" s="27" t="s">
        <v>1823</v>
      </c>
      <c r="K3257" s="37" t="s">
        <v>377</v>
      </c>
      <c r="L3257" s="26"/>
      <c r="M3257" s="31">
        <v>3247</v>
      </c>
    </row>
    <row r="3258" spans="1:13" s="30" customFormat="1" x14ac:dyDescent="0.3">
      <c r="A3258" s="34">
        <v>42606</v>
      </c>
      <c r="B3258" s="27" t="s">
        <v>1435</v>
      </c>
      <c r="C3258" s="36" t="s">
        <v>1153</v>
      </c>
      <c r="D3258" s="28" t="s">
        <v>20</v>
      </c>
      <c r="E3258" s="41"/>
      <c r="F3258" s="41">
        <v>2000</v>
      </c>
      <c r="G3258" s="19">
        <f t="shared" si="50"/>
        <v>2066762</v>
      </c>
      <c r="H3258" s="26" t="s">
        <v>933</v>
      </c>
      <c r="I3258" s="27" t="s">
        <v>531</v>
      </c>
      <c r="J3258" s="27" t="s">
        <v>1823</v>
      </c>
      <c r="K3258" s="37" t="s">
        <v>377</v>
      </c>
      <c r="L3258" s="26" t="s">
        <v>1824</v>
      </c>
      <c r="M3258" s="31">
        <v>3248</v>
      </c>
    </row>
    <row r="3259" spans="1:13" s="31" customFormat="1" ht="14.45" customHeight="1" x14ac:dyDescent="0.3">
      <c r="A3259" s="34">
        <v>42606</v>
      </c>
      <c r="B3259" s="26" t="s">
        <v>2148</v>
      </c>
      <c r="C3259" s="26" t="s">
        <v>12</v>
      </c>
      <c r="D3259" s="26" t="s">
        <v>18</v>
      </c>
      <c r="E3259" s="41"/>
      <c r="F3259" s="41">
        <v>2000</v>
      </c>
      <c r="G3259" s="19">
        <f t="shared" si="50"/>
        <v>2064762</v>
      </c>
      <c r="H3259" s="26" t="s">
        <v>903</v>
      </c>
      <c r="I3259" s="26" t="s">
        <v>531</v>
      </c>
      <c r="J3259" s="26" t="s">
        <v>1823</v>
      </c>
      <c r="K3259" s="37" t="s">
        <v>377</v>
      </c>
      <c r="L3259" s="26"/>
      <c r="M3259" s="26">
        <v>3249</v>
      </c>
    </row>
    <row r="3260" spans="1:13" s="31" customFormat="1" ht="14.45" customHeight="1" x14ac:dyDescent="0.3">
      <c r="A3260" s="34">
        <v>42606</v>
      </c>
      <c r="B3260" s="26" t="s">
        <v>944</v>
      </c>
      <c r="C3260" s="26" t="s">
        <v>12</v>
      </c>
      <c r="D3260" s="26" t="s">
        <v>821</v>
      </c>
      <c r="E3260" s="41"/>
      <c r="F3260" s="41">
        <v>1000</v>
      </c>
      <c r="G3260" s="19">
        <f t="shared" si="50"/>
        <v>2063762</v>
      </c>
      <c r="H3260" s="26" t="s">
        <v>1697</v>
      </c>
      <c r="I3260" s="26" t="s">
        <v>531</v>
      </c>
      <c r="J3260" s="36" t="s">
        <v>1823</v>
      </c>
      <c r="K3260" s="37" t="s">
        <v>377</v>
      </c>
      <c r="L3260" s="26"/>
      <c r="M3260" s="26">
        <v>3250</v>
      </c>
    </row>
    <row r="3261" spans="1:13" s="31" customFormat="1" ht="14.45" customHeight="1" x14ac:dyDescent="0.3">
      <c r="A3261" s="34">
        <v>42606</v>
      </c>
      <c r="B3261" s="26" t="s">
        <v>1479</v>
      </c>
      <c r="C3261" s="26" t="s">
        <v>12</v>
      </c>
      <c r="D3261" s="26" t="s">
        <v>821</v>
      </c>
      <c r="E3261" s="41"/>
      <c r="F3261" s="41">
        <v>1000</v>
      </c>
      <c r="G3261" s="19">
        <f t="shared" si="50"/>
        <v>2062762</v>
      </c>
      <c r="H3261" s="26" t="s">
        <v>1697</v>
      </c>
      <c r="I3261" s="26" t="s">
        <v>531</v>
      </c>
      <c r="J3261" s="36" t="s">
        <v>1823</v>
      </c>
      <c r="K3261" s="37" t="s">
        <v>377</v>
      </c>
      <c r="L3261" s="26"/>
      <c r="M3261" s="26">
        <v>3251</v>
      </c>
    </row>
    <row r="3262" spans="1:13" s="31" customFormat="1" x14ac:dyDescent="0.3">
      <c r="A3262" s="34">
        <v>42606</v>
      </c>
      <c r="B3262" s="26" t="s">
        <v>999</v>
      </c>
      <c r="C3262" s="26" t="s">
        <v>12</v>
      </c>
      <c r="D3262" s="26" t="s">
        <v>18</v>
      </c>
      <c r="E3262" s="41"/>
      <c r="F3262" s="41">
        <v>150</v>
      </c>
      <c r="G3262" s="19">
        <f t="shared" si="50"/>
        <v>2062612</v>
      </c>
      <c r="H3262" s="26" t="s">
        <v>1772</v>
      </c>
      <c r="I3262" s="26" t="s">
        <v>531</v>
      </c>
      <c r="J3262" s="26" t="s">
        <v>1823</v>
      </c>
      <c r="K3262" s="37" t="s">
        <v>377</v>
      </c>
      <c r="L3262" s="26"/>
      <c r="M3262" s="26">
        <v>3252</v>
      </c>
    </row>
    <row r="3263" spans="1:13" s="31" customFormat="1" x14ac:dyDescent="0.3">
      <c r="A3263" s="34">
        <v>42606</v>
      </c>
      <c r="B3263" s="26" t="s">
        <v>1875</v>
      </c>
      <c r="C3263" s="31" t="s">
        <v>35</v>
      </c>
      <c r="D3263" s="26" t="s">
        <v>18</v>
      </c>
      <c r="E3263" s="41"/>
      <c r="F3263" s="41">
        <v>1000</v>
      </c>
      <c r="G3263" s="19">
        <f t="shared" si="50"/>
        <v>2061612</v>
      </c>
      <c r="H3263" s="26" t="s">
        <v>1772</v>
      </c>
      <c r="I3263" s="26" t="s">
        <v>531</v>
      </c>
      <c r="J3263" s="26" t="s">
        <v>1823</v>
      </c>
      <c r="K3263" s="37" t="s">
        <v>377</v>
      </c>
      <c r="L3263" s="26" t="s">
        <v>1824</v>
      </c>
      <c r="M3263" s="26">
        <v>3253</v>
      </c>
    </row>
    <row r="3264" spans="1:13" s="31" customFormat="1" x14ac:dyDescent="0.3">
      <c r="A3264" s="34">
        <v>42606</v>
      </c>
      <c r="B3264" s="26" t="s">
        <v>1000</v>
      </c>
      <c r="C3264" s="26" t="s">
        <v>12</v>
      </c>
      <c r="D3264" s="26" t="s">
        <v>18</v>
      </c>
      <c r="E3264" s="41"/>
      <c r="F3264" s="41">
        <v>150</v>
      </c>
      <c r="G3264" s="19">
        <f t="shared" si="50"/>
        <v>2061462</v>
      </c>
      <c r="H3264" s="26" t="s">
        <v>1772</v>
      </c>
      <c r="I3264" s="26" t="s">
        <v>531</v>
      </c>
      <c r="J3264" s="26" t="s">
        <v>1823</v>
      </c>
      <c r="K3264" s="37" t="s">
        <v>377</v>
      </c>
      <c r="L3264" s="26"/>
      <c r="M3264" s="26">
        <v>3254</v>
      </c>
    </row>
    <row r="3265" spans="1:13" s="31" customFormat="1" x14ac:dyDescent="0.3">
      <c r="A3265" s="34">
        <v>42606</v>
      </c>
      <c r="B3265" s="26" t="s">
        <v>2149</v>
      </c>
      <c r="C3265" s="26" t="s">
        <v>12</v>
      </c>
      <c r="D3265" s="28" t="s">
        <v>20</v>
      </c>
      <c r="E3265" s="41"/>
      <c r="F3265" s="41">
        <v>1000</v>
      </c>
      <c r="G3265" s="19">
        <f t="shared" si="50"/>
        <v>2060462</v>
      </c>
      <c r="H3265" s="17" t="s">
        <v>3054</v>
      </c>
      <c r="I3265" s="26" t="s">
        <v>531</v>
      </c>
      <c r="J3265" s="27" t="s">
        <v>1823</v>
      </c>
      <c r="K3265" s="37" t="s">
        <v>377</v>
      </c>
      <c r="L3265" s="26"/>
      <c r="M3265" s="31">
        <v>3255</v>
      </c>
    </row>
    <row r="3266" spans="1:13" s="31" customFormat="1" x14ac:dyDescent="0.3">
      <c r="A3266" s="34">
        <v>42606</v>
      </c>
      <c r="B3266" s="26" t="s">
        <v>2596</v>
      </c>
      <c r="C3266" s="26" t="s">
        <v>12</v>
      </c>
      <c r="D3266" s="28" t="s">
        <v>20</v>
      </c>
      <c r="E3266" s="41"/>
      <c r="F3266" s="41">
        <v>1000</v>
      </c>
      <c r="G3266" s="19">
        <f t="shared" si="50"/>
        <v>2059462</v>
      </c>
      <c r="H3266" s="17" t="s">
        <v>3054</v>
      </c>
      <c r="I3266" s="26" t="s">
        <v>531</v>
      </c>
      <c r="J3266" s="27" t="s">
        <v>1823</v>
      </c>
      <c r="K3266" s="37" t="s">
        <v>377</v>
      </c>
      <c r="L3266" s="26"/>
      <c r="M3266" s="31">
        <v>3256</v>
      </c>
    </row>
    <row r="3267" spans="1:13" s="31" customFormat="1" x14ac:dyDescent="0.3">
      <c r="A3267" s="34">
        <v>42606</v>
      </c>
      <c r="B3267" s="26" t="s">
        <v>2150</v>
      </c>
      <c r="C3267" s="26" t="s">
        <v>12</v>
      </c>
      <c r="D3267" s="28" t="s">
        <v>20</v>
      </c>
      <c r="E3267" s="41"/>
      <c r="F3267" s="41">
        <v>1000</v>
      </c>
      <c r="G3267" s="19">
        <f t="shared" si="50"/>
        <v>2058462</v>
      </c>
      <c r="H3267" s="17" t="s">
        <v>3054</v>
      </c>
      <c r="I3267" s="26" t="s">
        <v>531</v>
      </c>
      <c r="J3267" s="27" t="s">
        <v>1823</v>
      </c>
      <c r="K3267" s="37" t="s">
        <v>377</v>
      </c>
      <c r="L3267" s="26"/>
      <c r="M3267" s="26">
        <v>3257</v>
      </c>
    </row>
    <row r="3268" spans="1:13" s="31" customFormat="1" ht="13.9" customHeight="1" x14ac:dyDescent="0.25">
      <c r="A3268" s="34">
        <v>42607</v>
      </c>
      <c r="B3268" s="26" t="s">
        <v>999</v>
      </c>
      <c r="C3268" s="26" t="s">
        <v>12</v>
      </c>
      <c r="D3268" s="26" t="s">
        <v>18</v>
      </c>
      <c r="E3268" s="41"/>
      <c r="F3268" s="41">
        <v>1000</v>
      </c>
      <c r="G3268" s="19">
        <f t="shared" si="50"/>
        <v>2057462</v>
      </c>
      <c r="H3268" s="26" t="s">
        <v>1418</v>
      </c>
      <c r="I3268" s="26" t="s">
        <v>1870</v>
      </c>
      <c r="J3268" s="26" t="s">
        <v>1823</v>
      </c>
      <c r="K3268" s="37" t="s">
        <v>377</v>
      </c>
      <c r="L3268" s="26"/>
      <c r="M3268" s="26">
        <v>3258</v>
      </c>
    </row>
    <row r="3269" spans="1:13" s="31" customFormat="1" ht="13.9" customHeight="1" x14ac:dyDescent="0.25">
      <c r="A3269" s="34">
        <v>42607</v>
      </c>
      <c r="B3269" s="26" t="s">
        <v>2145</v>
      </c>
      <c r="C3269" s="26" t="s">
        <v>12</v>
      </c>
      <c r="D3269" s="26" t="s">
        <v>18</v>
      </c>
      <c r="E3269" s="41"/>
      <c r="F3269" s="41">
        <v>1000</v>
      </c>
      <c r="G3269" s="19">
        <f t="shared" si="50"/>
        <v>2056462</v>
      </c>
      <c r="H3269" s="26" t="s">
        <v>1418</v>
      </c>
      <c r="I3269" s="26" t="s">
        <v>1870</v>
      </c>
      <c r="J3269" s="26" t="s">
        <v>1823</v>
      </c>
      <c r="K3269" s="37" t="s">
        <v>377</v>
      </c>
      <c r="L3269" s="26"/>
      <c r="M3269" s="26">
        <v>3259</v>
      </c>
    </row>
    <row r="3270" spans="1:13" s="31" customFormat="1" ht="13.9" customHeight="1" x14ac:dyDescent="0.25">
      <c r="A3270" s="34">
        <v>42607</v>
      </c>
      <c r="B3270" s="26" t="s">
        <v>2146</v>
      </c>
      <c r="C3270" s="26" t="s">
        <v>12</v>
      </c>
      <c r="D3270" s="26" t="s">
        <v>18</v>
      </c>
      <c r="E3270" s="41"/>
      <c r="F3270" s="41">
        <v>1000</v>
      </c>
      <c r="G3270" s="19">
        <f t="shared" si="50"/>
        <v>2055462</v>
      </c>
      <c r="H3270" s="26" t="s">
        <v>1418</v>
      </c>
      <c r="I3270" s="26" t="s">
        <v>1870</v>
      </c>
      <c r="J3270" s="26" t="s">
        <v>1823</v>
      </c>
      <c r="K3270" s="37" t="s">
        <v>377</v>
      </c>
      <c r="L3270" s="26"/>
      <c r="M3270" s="26">
        <v>3260</v>
      </c>
    </row>
    <row r="3271" spans="1:13" s="31" customFormat="1" ht="13.9" customHeight="1" x14ac:dyDescent="0.25">
      <c r="A3271" s="34">
        <v>42607</v>
      </c>
      <c r="B3271" s="26" t="s">
        <v>2020</v>
      </c>
      <c r="C3271" s="31" t="s">
        <v>35</v>
      </c>
      <c r="D3271" s="26" t="s">
        <v>18</v>
      </c>
      <c r="E3271" s="41"/>
      <c r="F3271" s="41">
        <v>1000</v>
      </c>
      <c r="G3271" s="19">
        <f t="shared" si="50"/>
        <v>2054462</v>
      </c>
      <c r="H3271" s="26" t="s">
        <v>1418</v>
      </c>
      <c r="I3271" s="26" t="s">
        <v>1906</v>
      </c>
      <c r="J3271" s="26" t="s">
        <v>1823</v>
      </c>
      <c r="K3271" s="37" t="s">
        <v>377</v>
      </c>
      <c r="L3271" s="26" t="s">
        <v>1824</v>
      </c>
      <c r="M3271" s="26">
        <v>3261</v>
      </c>
    </row>
    <row r="3272" spans="1:13" s="31" customFormat="1" ht="13.9" customHeight="1" x14ac:dyDescent="0.3">
      <c r="A3272" s="34">
        <v>42607</v>
      </c>
      <c r="B3272" s="26" t="s">
        <v>2151</v>
      </c>
      <c r="C3272" s="26" t="s">
        <v>35</v>
      </c>
      <c r="D3272" s="26" t="s">
        <v>525</v>
      </c>
      <c r="E3272" s="41"/>
      <c r="F3272" s="41">
        <v>25300</v>
      </c>
      <c r="G3272" s="19">
        <f t="shared" si="50"/>
        <v>2029162</v>
      </c>
      <c r="H3272" s="26" t="s">
        <v>1418</v>
      </c>
      <c r="I3272" s="26" t="s">
        <v>2152</v>
      </c>
      <c r="J3272" s="26" t="s">
        <v>1823</v>
      </c>
      <c r="K3272" s="37" t="s">
        <v>377</v>
      </c>
      <c r="L3272" s="26" t="s">
        <v>1824</v>
      </c>
      <c r="M3272" s="26">
        <v>3262</v>
      </c>
    </row>
    <row r="3273" spans="1:13" s="31" customFormat="1" ht="13.9" customHeight="1" x14ac:dyDescent="0.25">
      <c r="A3273" s="34">
        <v>42607</v>
      </c>
      <c r="B3273" s="26" t="s">
        <v>1000</v>
      </c>
      <c r="C3273" s="26" t="s">
        <v>12</v>
      </c>
      <c r="D3273" s="26" t="s">
        <v>18</v>
      </c>
      <c r="E3273" s="41"/>
      <c r="F3273" s="41">
        <v>500</v>
      </c>
      <c r="G3273" s="19">
        <f t="shared" si="50"/>
        <v>2028662</v>
      </c>
      <c r="H3273" s="26" t="s">
        <v>1418</v>
      </c>
      <c r="I3273" s="26" t="s">
        <v>1870</v>
      </c>
      <c r="J3273" s="26" t="s">
        <v>1823</v>
      </c>
      <c r="K3273" s="37" t="s">
        <v>377</v>
      </c>
      <c r="L3273" s="26"/>
      <c r="M3273" s="31">
        <v>3263</v>
      </c>
    </row>
    <row r="3274" spans="1:13" s="31" customFormat="1" x14ac:dyDescent="0.3">
      <c r="A3274" s="34">
        <v>42607</v>
      </c>
      <c r="B3274" s="26" t="s">
        <v>2153</v>
      </c>
      <c r="C3274" s="26" t="s">
        <v>12</v>
      </c>
      <c r="D3274" s="28" t="s">
        <v>20</v>
      </c>
      <c r="E3274" s="41"/>
      <c r="F3274" s="41">
        <v>2000</v>
      </c>
      <c r="G3274" s="19">
        <f t="shared" si="50"/>
        <v>2026662</v>
      </c>
      <c r="H3274" s="26" t="s">
        <v>933</v>
      </c>
      <c r="I3274" s="27" t="s">
        <v>531</v>
      </c>
      <c r="J3274" s="27" t="s">
        <v>1823</v>
      </c>
      <c r="K3274" s="37" t="s">
        <v>377</v>
      </c>
      <c r="L3274" s="26"/>
      <c r="M3274" s="31">
        <v>3264</v>
      </c>
    </row>
    <row r="3275" spans="1:13" s="31" customFormat="1" x14ac:dyDescent="0.3">
      <c r="A3275" s="34">
        <v>42607</v>
      </c>
      <c r="B3275" s="26" t="s">
        <v>2154</v>
      </c>
      <c r="C3275" s="26" t="s">
        <v>12</v>
      </c>
      <c r="D3275" s="28" t="s">
        <v>20</v>
      </c>
      <c r="E3275" s="41"/>
      <c r="F3275" s="41">
        <v>2000</v>
      </c>
      <c r="G3275" s="19">
        <f t="shared" si="50"/>
        <v>2024662</v>
      </c>
      <c r="H3275" s="26" t="s">
        <v>933</v>
      </c>
      <c r="I3275" s="27" t="s">
        <v>531</v>
      </c>
      <c r="J3275" s="27" t="s">
        <v>1823</v>
      </c>
      <c r="K3275" s="37" t="s">
        <v>377</v>
      </c>
      <c r="L3275" s="26"/>
      <c r="M3275" s="26">
        <v>3265</v>
      </c>
    </row>
    <row r="3276" spans="1:13" s="31" customFormat="1" x14ac:dyDescent="0.3">
      <c r="A3276" s="34">
        <v>42607</v>
      </c>
      <c r="B3276" s="26" t="s">
        <v>1435</v>
      </c>
      <c r="C3276" s="36" t="s">
        <v>1153</v>
      </c>
      <c r="D3276" s="28" t="s">
        <v>20</v>
      </c>
      <c r="E3276" s="41"/>
      <c r="F3276" s="41">
        <v>2500</v>
      </c>
      <c r="G3276" s="19">
        <f t="shared" si="50"/>
        <v>2022162</v>
      </c>
      <c r="H3276" s="26" t="s">
        <v>933</v>
      </c>
      <c r="I3276" s="27" t="s">
        <v>531</v>
      </c>
      <c r="J3276" s="27" t="s">
        <v>1823</v>
      </c>
      <c r="K3276" s="37" t="s">
        <v>377</v>
      </c>
      <c r="L3276" s="26" t="s">
        <v>1824</v>
      </c>
      <c r="M3276" s="26">
        <v>3266</v>
      </c>
    </row>
    <row r="3277" spans="1:13" s="31" customFormat="1" ht="14.45" customHeight="1" x14ac:dyDescent="0.3">
      <c r="A3277" s="34">
        <v>42607</v>
      </c>
      <c r="B3277" s="26" t="s">
        <v>944</v>
      </c>
      <c r="C3277" s="26" t="s">
        <v>12</v>
      </c>
      <c r="D3277" s="26" t="s">
        <v>821</v>
      </c>
      <c r="E3277" s="41"/>
      <c r="F3277" s="41">
        <v>1000</v>
      </c>
      <c r="G3277" s="19">
        <f t="shared" ref="G3277:G3340" si="51">+G3276+E3277-F3277</f>
        <v>2021162</v>
      </c>
      <c r="H3277" s="26" t="s">
        <v>1697</v>
      </c>
      <c r="I3277" s="26" t="s">
        <v>531</v>
      </c>
      <c r="J3277" s="36" t="s">
        <v>1823</v>
      </c>
      <c r="K3277" s="37" t="s">
        <v>377</v>
      </c>
      <c r="L3277" s="26"/>
      <c r="M3277" s="26">
        <v>3267</v>
      </c>
    </row>
    <row r="3278" spans="1:13" s="31" customFormat="1" ht="14.45" customHeight="1" x14ac:dyDescent="0.3">
      <c r="A3278" s="34">
        <v>42607</v>
      </c>
      <c r="B3278" s="26" t="s">
        <v>1479</v>
      </c>
      <c r="C3278" s="26" t="s">
        <v>12</v>
      </c>
      <c r="D3278" s="26" t="s">
        <v>821</v>
      </c>
      <c r="E3278" s="41"/>
      <c r="F3278" s="41">
        <v>1000</v>
      </c>
      <c r="G3278" s="19">
        <f t="shared" si="51"/>
        <v>2020162</v>
      </c>
      <c r="H3278" s="26" t="s">
        <v>1697</v>
      </c>
      <c r="I3278" s="26" t="s">
        <v>531</v>
      </c>
      <c r="J3278" s="36" t="s">
        <v>1823</v>
      </c>
      <c r="K3278" s="37" t="s">
        <v>377</v>
      </c>
      <c r="L3278" s="26"/>
      <c r="M3278" s="26">
        <v>3268</v>
      </c>
    </row>
    <row r="3279" spans="1:13" s="31" customFormat="1" x14ac:dyDescent="0.3">
      <c r="A3279" s="34">
        <v>42607</v>
      </c>
      <c r="B3279" s="26" t="s">
        <v>999</v>
      </c>
      <c r="C3279" s="26" t="s">
        <v>12</v>
      </c>
      <c r="D3279" s="26" t="s">
        <v>18</v>
      </c>
      <c r="E3279" s="41"/>
      <c r="F3279" s="41">
        <v>150</v>
      </c>
      <c r="G3279" s="19">
        <f t="shared" si="51"/>
        <v>2020012</v>
      </c>
      <c r="H3279" s="26" t="s">
        <v>1772</v>
      </c>
      <c r="I3279" s="26" t="s">
        <v>531</v>
      </c>
      <c r="J3279" s="26" t="s">
        <v>1823</v>
      </c>
      <c r="K3279" s="37" t="s">
        <v>377</v>
      </c>
      <c r="L3279" s="26"/>
      <c r="M3279" s="26">
        <v>3269</v>
      </c>
    </row>
    <row r="3280" spans="1:13" s="31" customFormat="1" x14ac:dyDescent="0.3">
      <c r="A3280" s="34">
        <v>42607</v>
      </c>
      <c r="B3280" s="26" t="s">
        <v>1875</v>
      </c>
      <c r="C3280" s="31" t="s">
        <v>35</v>
      </c>
      <c r="D3280" s="26" t="s">
        <v>18</v>
      </c>
      <c r="E3280" s="41"/>
      <c r="F3280" s="41">
        <v>1000</v>
      </c>
      <c r="G3280" s="19">
        <f t="shared" si="51"/>
        <v>2019012</v>
      </c>
      <c r="H3280" s="26" t="s">
        <v>1772</v>
      </c>
      <c r="I3280" s="26" t="s">
        <v>531</v>
      </c>
      <c r="J3280" s="26" t="s">
        <v>1823</v>
      </c>
      <c r="K3280" s="37" t="s">
        <v>377</v>
      </c>
      <c r="L3280" s="26" t="s">
        <v>1824</v>
      </c>
      <c r="M3280" s="26">
        <v>3270</v>
      </c>
    </row>
    <row r="3281" spans="1:13" s="31" customFormat="1" x14ac:dyDescent="0.3">
      <c r="A3281" s="34">
        <v>42607</v>
      </c>
      <c r="B3281" s="26" t="s">
        <v>1000</v>
      </c>
      <c r="C3281" s="26" t="s">
        <v>12</v>
      </c>
      <c r="D3281" s="26" t="s">
        <v>18</v>
      </c>
      <c r="E3281" s="41"/>
      <c r="F3281" s="41">
        <v>150</v>
      </c>
      <c r="G3281" s="19">
        <f t="shared" si="51"/>
        <v>2018862</v>
      </c>
      <c r="H3281" s="26" t="s">
        <v>1772</v>
      </c>
      <c r="I3281" s="26" t="s">
        <v>531</v>
      </c>
      <c r="J3281" s="26" t="s">
        <v>1823</v>
      </c>
      <c r="K3281" s="37" t="s">
        <v>377</v>
      </c>
      <c r="L3281" s="26"/>
      <c r="M3281" s="31">
        <v>3271</v>
      </c>
    </row>
    <row r="3282" spans="1:13" s="31" customFormat="1" x14ac:dyDescent="0.3">
      <c r="A3282" s="34">
        <v>42607</v>
      </c>
      <c r="B3282" s="26" t="s">
        <v>2155</v>
      </c>
      <c r="C3282" s="26" t="s">
        <v>12</v>
      </c>
      <c r="D3282" s="28" t="s">
        <v>20</v>
      </c>
      <c r="E3282" s="41"/>
      <c r="F3282" s="41">
        <v>1500</v>
      </c>
      <c r="G3282" s="19">
        <f t="shared" si="51"/>
        <v>2017362</v>
      </c>
      <c r="H3282" s="17" t="s">
        <v>3054</v>
      </c>
      <c r="I3282" s="26" t="s">
        <v>531</v>
      </c>
      <c r="J3282" s="27" t="s">
        <v>1823</v>
      </c>
      <c r="K3282" s="37" t="s">
        <v>377</v>
      </c>
      <c r="L3282" s="26"/>
      <c r="M3282" s="31">
        <v>3272</v>
      </c>
    </row>
    <row r="3283" spans="1:13" s="31" customFormat="1" x14ac:dyDescent="0.3">
      <c r="A3283" s="34">
        <v>42607</v>
      </c>
      <c r="B3283" s="26" t="s">
        <v>2156</v>
      </c>
      <c r="C3283" s="26" t="s">
        <v>12</v>
      </c>
      <c r="D3283" s="28" t="s">
        <v>20</v>
      </c>
      <c r="E3283" s="41"/>
      <c r="F3283" s="41">
        <v>1000</v>
      </c>
      <c r="G3283" s="19">
        <f t="shared" si="51"/>
        <v>2016362</v>
      </c>
      <c r="H3283" s="17" t="s">
        <v>3054</v>
      </c>
      <c r="I3283" s="26" t="s">
        <v>531</v>
      </c>
      <c r="J3283" s="27" t="s">
        <v>1823</v>
      </c>
      <c r="K3283" s="37" t="s">
        <v>377</v>
      </c>
      <c r="L3283" s="26"/>
      <c r="M3283" s="26">
        <v>3273</v>
      </c>
    </row>
    <row r="3284" spans="1:13" s="31" customFormat="1" x14ac:dyDescent="0.3">
      <c r="A3284" s="34">
        <v>42607</v>
      </c>
      <c r="B3284" s="26" t="s">
        <v>2157</v>
      </c>
      <c r="C3284" s="26" t="s">
        <v>12</v>
      </c>
      <c r="D3284" s="28" t="s">
        <v>20</v>
      </c>
      <c r="E3284" s="41"/>
      <c r="F3284" s="41">
        <v>1000</v>
      </c>
      <c r="G3284" s="19">
        <f t="shared" si="51"/>
        <v>2015362</v>
      </c>
      <c r="H3284" s="17" t="s">
        <v>3054</v>
      </c>
      <c r="I3284" s="26" t="s">
        <v>531</v>
      </c>
      <c r="J3284" s="27" t="s">
        <v>1823</v>
      </c>
      <c r="K3284" s="37" t="s">
        <v>377</v>
      </c>
      <c r="L3284" s="26"/>
      <c r="M3284" s="26">
        <v>3274</v>
      </c>
    </row>
    <row r="3285" spans="1:13" s="31" customFormat="1" ht="15.6" customHeight="1" x14ac:dyDescent="0.3">
      <c r="A3285" s="34">
        <v>42608</v>
      </c>
      <c r="B3285" s="36" t="s">
        <v>2158</v>
      </c>
      <c r="C3285" s="31" t="s">
        <v>24</v>
      </c>
      <c r="D3285" s="31" t="s">
        <v>10</v>
      </c>
      <c r="E3285" s="41"/>
      <c r="F3285" s="41">
        <v>4000</v>
      </c>
      <c r="G3285" s="19">
        <f t="shared" si="51"/>
        <v>2011362</v>
      </c>
      <c r="H3285" s="36" t="s">
        <v>26</v>
      </c>
      <c r="I3285" s="26" t="s">
        <v>531</v>
      </c>
      <c r="J3285" s="26" t="s">
        <v>1823</v>
      </c>
      <c r="K3285" s="37" t="s">
        <v>377</v>
      </c>
      <c r="L3285" s="26"/>
      <c r="M3285" s="26">
        <v>3275</v>
      </c>
    </row>
    <row r="3286" spans="1:13" s="31" customFormat="1" ht="14.45" customHeight="1" x14ac:dyDescent="0.3">
      <c r="A3286" s="34">
        <v>42608</v>
      </c>
      <c r="B3286" s="26" t="s">
        <v>944</v>
      </c>
      <c r="C3286" s="26" t="s">
        <v>12</v>
      </c>
      <c r="D3286" s="26" t="s">
        <v>821</v>
      </c>
      <c r="E3286" s="41"/>
      <c r="F3286" s="41">
        <v>1000</v>
      </c>
      <c r="G3286" s="19">
        <f t="shared" si="51"/>
        <v>2010362</v>
      </c>
      <c r="H3286" s="26" t="s">
        <v>1697</v>
      </c>
      <c r="I3286" s="26" t="s">
        <v>531</v>
      </c>
      <c r="J3286" s="36" t="s">
        <v>1823</v>
      </c>
      <c r="K3286" s="37" t="s">
        <v>377</v>
      </c>
      <c r="L3286" s="26"/>
      <c r="M3286" s="26">
        <v>3276</v>
      </c>
    </row>
    <row r="3287" spans="1:13" s="31" customFormat="1" ht="14.45" customHeight="1" x14ac:dyDescent="0.3">
      <c r="A3287" s="34">
        <v>42608</v>
      </c>
      <c r="B3287" s="26" t="s">
        <v>1479</v>
      </c>
      <c r="C3287" s="26" t="s">
        <v>12</v>
      </c>
      <c r="D3287" s="26" t="s">
        <v>821</v>
      </c>
      <c r="E3287" s="41"/>
      <c r="F3287" s="41">
        <v>1000</v>
      </c>
      <c r="G3287" s="19">
        <f t="shared" si="51"/>
        <v>2009362</v>
      </c>
      <c r="H3287" s="26" t="s">
        <v>1697</v>
      </c>
      <c r="I3287" s="26" t="s">
        <v>531</v>
      </c>
      <c r="J3287" s="36" t="s">
        <v>1823</v>
      </c>
      <c r="K3287" s="37" t="s">
        <v>377</v>
      </c>
      <c r="L3287" s="26"/>
      <c r="M3287" s="26">
        <v>3277</v>
      </c>
    </row>
    <row r="3288" spans="1:13" s="31" customFormat="1" x14ac:dyDescent="0.3">
      <c r="A3288" s="34">
        <v>42608</v>
      </c>
      <c r="B3288" s="26" t="s">
        <v>999</v>
      </c>
      <c r="C3288" s="26" t="s">
        <v>12</v>
      </c>
      <c r="D3288" s="26" t="s">
        <v>18</v>
      </c>
      <c r="E3288" s="41"/>
      <c r="F3288" s="41">
        <v>150</v>
      </c>
      <c r="G3288" s="19">
        <f t="shared" si="51"/>
        <v>2009212</v>
      </c>
      <c r="H3288" s="26" t="s">
        <v>1772</v>
      </c>
      <c r="I3288" s="26" t="s">
        <v>531</v>
      </c>
      <c r="J3288" s="26" t="s">
        <v>1823</v>
      </c>
      <c r="K3288" s="37" t="s">
        <v>377</v>
      </c>
      <c r="L3288" s="26"/>
      <c r="M3288" s="26">
        <v>3278</v>
      </c>
    </row>
    <row r="3289" spans="1:13" s="31" customFormat="1" x14ac:dyDescent="0.3">
      <c r="A3289" s="34">
        <v>42608</v>
      </c>
      <c r="B3289" s="26" t="s">
        <v>2159</v>
      </c>
      <c r="C3289" s="26" t="s">
        <v>12</v>
      </c>
      <c r="D3289" s="26" t="s">
        <v>18</v>
      </c>
      <c r="E3289" s="41"/>
      <c r="F3289" s="41">
        <v>1000</v>
      </c>
      <c r="G3289" s="19">
        <f t="shared" si="51"/>
        <v>2008212</v>
      </c>
      <c r="H3289" s="26" t="s">
        <v>1772</v>
      </c>
      <c r="I3289" s="26" t="s">
        <v>531</v>
      </c>
      <c r="J3289" s="26" t="s">
        <v>1823</v>
      </c>
      <c r="K3289" s="37" t="s">
        <v>377</v>
      </c>
      <c r="L3289" s="26"/>
      <c r="M3289" s="31">
        <v>3279</v>
      </c>
    </row>
    <row r="3290" spans="1:13" s="31" customFormat="1" x14ac:dyDescent="0.3">
      <c r="A3290" s="34">
        <v>42608</v>
      </c>
      <c r="B3290" s="26" t="s">
        <v>2160</v>
      </c>
      <c r="C3290" s="26" t="s">
        <v>12</v>
      </c>
      <c r="D3290" s="26" t="s">
        <v>18</v>
      </c>
      <c r="E3290" s="41"/>
      <c r="F3290" s="41">
        <v>1000</v>
      </c>
      <c r="G3290" s="19">
        <f t="shared" si="51"/>
        <v>2007212</v>
      </c>
      <c r="H3290" s="26" t="s">
        <v>1772</v>
      </c>
      <c r="I3290" s="26" t="s">
        <v>531</v>
      </c>
      <c r="J3290" s="26" t="s">
        <v>1823</v>
      </c>
      <c r="K3290" s="37" t="s">
        <v>377</v>
      </c>
      <c r="L3290" s="26"/>
      <c r="M3290" s="31">
        <v>3280</v>
      </c>
    </row>
    <row r="3291" spans="1:13" s="31" customFormat="1" x14ac:dyDescent="0.3">
      <c r="A3291" s="34">
        <v>42608</v>
      </c>
      <c r="B3291" s="26" t="s">
        <v>2161</v>
      </c>
      <c r="C3291" s="26" t="s">
        <v>12</v>
      </c>
      <c r="D3291" s="26" t="s">
        <v>18</v>
      </c>
      <c r="E3291" s="41"/>
      <c r="F3291" s="41">
        <v>1000</v>
      </c>
      <c r="G3291" s="19">
        <f t="shared" si="51"/>
        <v>2006212</v>
      </c>
      <c r="H3291" s="26" t="s">
        <v>1772</v>
      </c>
      <c r="I3291" s="26" t="s">
        <v>531</v>
      </c>
      <c r="J3291" s="26" t="s">
        <v>1823</v>
      </c>
      <c r="K3291" s="37" t="s">
        <v>377</v>
      </c>
      <c r="L3291" s="26"/>
      <c r="M3291" s="26">
        <v>3281</v>
      </c>
    </row>
    <row r="3292" spans="1:13" s="31" customFormat="1" x14ac:dyDescent="0.3">
      <c r="A3292" s="34">
        <v>42608</v>
      </c>
      <c r="B3292" s="26" t="s">
        <v>1000</v>
      </c>
      <c r="C3292" s="26" t="s">
        <v>12</v>
      </c>
      <c r="D3292" s="26" t="s">
        <v>18</v>
      </c>
      <c r="E3292" s="41"/>
      <c r="F3292" s="41">
        <v>150</v>
      </c>
      <c r="G3292" s="19">
        <f t="shared" si="51"/>
        <v>2006062</v>
      </c>
      <c r="H3292" s="26" t="s">
        <v>1772</v>
      </c>
      <c r="I3292" s="26" t="s">
        <v>531</v>
      </c>
      <c r="J3292" s="26" t="s">
        <v>1823</v>
      </c>
      <c r="K3292" s="37" t="s">
        <v>377</v>
      </c>
      <c r="L3292" s="26"/>
      <c r="M3292" s="26">
        <v>3282</v>
      </c>
    </row>
    <row r="3293" spans="1:13" s="31" customFormat="1" x14ac:dyDescent="0.3">
      <c r="A3293" s="34">
        <v>42608</v>
      </c>
      <c r="B3293" s="26" t="s">
        <v>2162</v>
      </c>
      <c r="C3293" s="26" t="s">
        <v>12</v>
      </c>
      <c r="D3293" s="28" t="s">
        <v>20</v>
      </c>
      <c r="E3293" s="41"/>
      <c r="F3293" s="41">
        <v>1000</v>
      </c>
      <c r="G3293" s="19">
        <f t="shared" si="51"/>
        <v>2005062</v>
      </c>
      <c r="H3293" s="17" t="s">
        <v>3054</v>
      </c>
      <c r="I3293" s="26" t="s">
        <v>531</v>
      </c>
      <c r="J3293" s="27" t="s">
        <v>1823</v>
      </c>
      <c r="K3293" s="37" t="s">
        <v>377</v>
      </c>
      <c r="L3293" s="26"/>
      <c r="M3293" s="26">
        <v>3283</v>
      </c>
    </row>
    <row r="3294" spans="1:13" s="31" customFormat="1" x14ac:dyDescent="0.3">
      <c r="A3294" s="34">
        <v>42608</v>
      </c>
      <c r="B3294" s="26" t="s">
        <v>2163</v>
      </c>
      <c r="C3294" s="26" t="s">
        <v>12</v>
      </c>
      <c r="D3294" s="28" t="s">
        <v>20</v>
      </c>
      <c r="E3294" s="41"/>
      <c r="F3294" s="41">
        <v>1000</v>
      </c>
      <c r="G3294" s="19">
        <f t="shared" si="51"/>
        <v>2004062</v>
      </c>
      <c r="H3294" s="17" t="s">
        <v>3054</v>
      </c>
      <c r="I3294" s="26" t="s">
        <v>531</v>
      </c>
      <c r="J3294" s="27" t="s">
        <v>1823</v>
      </c>
      <c r="K3294" s="37" t="s">
        <v>377</v>
      </c>
      <c r="L3294" s="26"/>
      <c r="M3294" s="26">
        <v>3284</v>
      </c>
    </row>
    <row r="3295" spans="1:13" s="31" customFormat="1" ht="15.6" customHeight="1" x14ac:dyDescent="0.3">
      <c r="A3295" s="34">
        <v>42611</v>
      </c>
      <c r="B3295" s="26" t="s">
        <v>2164</v>
      </c>
      <c r="C3295" s="26" t="s">
        <v>12</v>
      </c>
      <c r="D3295" s="28" t="s">
        <v>13</v>
      </c>
      <c r="E3295" s="41"/>
      <c r="F3295" s="41">
        <v>2000</v>
      </c>
      <c r="G3295" s="19">
        <f t="shared" si="51"/>
        <v>2002062</v>
      </c>
      <c r="H3295" s="26" t="s">
        <v>14</v>
      </c>
      <c r="I3295" s="26" t="s">
        <v>531</v>
      </c>
      <c r="J3295" s="26" t="s">
        <v>1823</v>
      </c>
      <c r="K3295" s="37" t="s">
        <v>377</v>
      </c>
      <c r="L3295" s="26"/>
      <c r="M3295" s="26">
        <v>3285</v>
      </c>
    </row>
    <row r="3296" spans="1:13" s="31" customFormat="1" ht="14.45" customHeight="1" x14ac:dyDescent="0.3">
      <c r="A3296" s="34">
        <v>42611</v>
      </c>
      <c r="B3296" s="26" t="s">
        <v>944</v>
      </c>
      <c r="C3296" s="26" t="s">
        <v>12</v>
      </c>
      <c r="D3296" s="26" t="s">
        <v>821</v>
      </c>
      <c r="E3296" s="41"/>
      <c r="F3296" s="41">
        <v>1000</v>
      </c>
      <c r="G3296" s="19">
        <f t="shared" si="51"/>
        <v>2001062</v>
      </c>
      <c r="H3296" s="26" t="s">
        <v>1697</v>
      </c>
      <c r="I3296" s="26" t="s">
        <v>531</v>
      </c>
      <c r="J3296" s="27" t="s">
        <v>1823</v>
      </c>
      <c r="K3296" s="37" t="s">
        <v>377</v>
      </c>
      <c r="L3296" s="26"/>
      <c r="M3296" s="26">
        <v>3286</v>
      </c>
    </row>
    <row r="3297" spans="1:13" s="31" customFormat="1" ht="14.45" customHeight="1" x14ac:dyDescent="0.3">
      <c r="A3297" s="34">
        <v>42611</v>
      </c>
      <c r="B3297" s="26" t="s">
        <v>1479</v>
      </c>
      <c r="C3297" s="26" t="s">
        <v>12</v>
      </c>
      <c r="D3297" s="26" t="s">
        <v>821</v>
      </c>
      <c r="E3297" s="41"/>
      <c r="F3297" s="41">
        <v>1000</v>
      </c>
      <c r="G3297" s="19">
        <f t="shared" si="51"/>
        <v>2000062</v>
      </c>
      <c r="H3297" s="26" t="s">
        <v>1697</v>
      </c>
      <c r="I3297" s="26" t="s">
        <v>531</v>
      </c>
      <c r="J3297" s="27" t="s">
        <v>1823</v>
      </c>
      <c r="K3297" s="37" t="s">
        <v>377</v>
      </c>
      <c r="L3297" s="26"/>
      <c r="M3297" s="31">
        <v>3287</v>
      </c>
    </row>
    <row r="3298" spans="1:13" s="31" customFormat="1" x14ac:dyDescent="0.3">
      <c r="A3298" s="34">
        <v>42611</v>
      </c>
      <c r="B3298" s="26" t="s">
        <v>999</v>
      </c>
      <c r="C3298" s="26" t="s">
        <v>12</v>
      </c>
      <c r="D3298" s="26" t="s">
        <v>18</v>
      </c>
      <c r="E3298" s="41"/>
      <c r="F3298" s="41">
        <v>150</v>
      </c>
      <c r="G3298" s="19">
        <f t="shared" si="51"/>
        <v>1999912</v>
      </c>
      <c r="H3298" s="26" t="s">
        <v>1772</v>
      </c>
      <c r="I3298" s="26" t="s">
        <v>531</v>
      </c>
      <c r="J3298" s="26" t="s">
        <v>1823</v>
      </c>
      <c r="K3298" s="37" t="s">
        <v>377</v>
      </c>
      <c r="L3298" s="26"/>
      <c r="M3298" s="31">
        <v>3288</v>
      </c>
    </row>
    <row r="3299" spans="1:13" s="31" customFormat="1" x14ac:dyDescent="0.3">
      <c r="A3299" s="34">
        <v>42611</v>
      </c>
      <c r="B3299" s="26" t="s">
        <v>1875</v>
      </c>
      <c r="C3299" s="31" t="s">
        <v>35</v>
      </c>
      <c r="D3299" s="26" t="s">
        <v>18</v>
      </c>
      <c r="E3299" s="41"/>
      <c r="F3299" s="41">
        <v>1000</v>
      </c>
      <c r="G3299" s="19">
        <f t="shared" si="51"/>
        <v>1998912</v>
      </c>
      <c r="H3299" s="26" t="s">
        <v>1772</v>
      </c>
      <c r="I3299" s="26" t="s">
        <v>531</v>
      </c>
      <c r="J3299" s="26" t="s">
        <v>1823</v>
      </c>
      <c r="K3299" s="37" t="s">
        <v>377</v>
      </c>
      <c r="L3299" s="26" t="s">
        <v>1824</v>
      </c>
      <c r="M3299" s="26">
        <v>3289</v>
      </c>
    </row>
    <row r="3300" spans="1:13" s="31" customFormat="1" x14ac:dyDescent="0.3">
      <c r="A3300" s="34">
        <v>42611</v>
      </c>
      <c r="B3300" s="26" t="s">
        <v>2165</v>
      </c>
      <c r="C3300" s="26" t="s">
        <v>12</v>
      </c>
      <c r="D3300" s="26" t="s">
        <v>18</v>
      </c>
      <c r="E3300" s="41"/>
      <c r="F3300" s="41">
        <v>1000</v>
      </c>
      <c r="G3300" s="19">
        <f t="shared" si="51"/>
        <v>1997912</v>
      </c>
      <c r="H3300" s="26" t="s">
        <v>1772</v>
      </c>
      <c r="I3300" s="26" t="s">
        <v>531</v>
      </c>
      <c r="J3300" s="26" t="s">
        <v>1823</v>
      </c>
      <c r="K3300" s="37" t="s">
        <v>377</v>
      </c>
      <c r="L3300" s="26"/>
      <c r="M3300" s="26">
        <v>3290</v>
      </c>
    </row>
    <row r="3301" spans="1:13" s="31" customFormat="1" x14ac:dyDescent="0.3">
      <c r="A3301" s="34">
        <v>42611</v>
      </c>
      <c r="B3301" s="26" t="s">
        <v>1935</v>
      </c>
      <c r="C3301" s="33" t="s">
        <v>3871</v>
      </c>
      <c r="D3301" s="26" t="s">
        <v>18</v>
      </c>
      <c r="E3301" s="41"/>
      <c r="F3301" s="41">
        <v>5000</v>
      </c>
      <c r="G3301" s="19">
        <f t="shared" si="51"/>
        <v>1992912</v>
      </c>
      <c r="H3301" s="26" t="s">
        <v>1772</v>
      </c>
      <c r="I3301" s="26" t="s">
        <v>531</v>
      </c>
      <c r="J3301" s="26" t="s">
        <v>1823</v>
      </c>
      <c r="K3301" s="37" t="s">
        <v>377</v>
      </c>
      <c r="L3301" s="26" t="s">
        <v>1824</v>
      </c>
      <c r="M3301" s="26">
        <v>3291</v>
      </c>
    </row>
    <row r="3302" spans="1:13" s="31" customFormat="1" x14ac:dyDescent="0.3">
      <c r="A3302" s="34">
        <v>42611</v>
      </c>
      <c r="B3302" s="26" t="s">
        <v>2166</v>
      </c>
      <c r="C3302" s="26" t="s">
        <v>12</v>
      </c>
      <c r="D3302" s="26" t="s">
        <v>18</v>
      </c>
      <c r="E3302" s="41"/>
      <c r="F3302" s="41">
        <v>1000</v>
      </c>
      <c r="G3302" s="19">
        <f t="shared" si="51"/>
        <v>1991912</v>
      </c>
      <c r="H3302" s="26" t="s">
        <v>1772</v>
      </c>
      <c r="I3302" s="26" t="s">
        <v>531</v>
      </c>
      <c r="J3302" s="26" t="s">
        <v>1823</v>
      </c>
      <c r="K3302" s="37" t="s">
        <v>377</v>
      </c>
      <c r="L3302" s="26"/>
      <c r="M3302" s="26">
        <v>3292</v>
      </c>
    </row>
    <row r="3303" spans="1:13" s="31" customFormat="1" x14ac:dyDescent="0.3">
      <c r="A3303" s="34">
        <v>42611</v>
      </c>
      <c r="B3303" s="26" t="s">
        <v>1000</v>
      </c>
      <c r="C3303" s="26" t="s">
        <v>12</v>
      </c>
      <c r="D3303" s="26" t="s">
        <v>18</v>
      </c>
      <c r="E3303" s="41"/>
      <c r="F3303" s="41">
        <v>150</v>
      </c>
      <c r="G3303" s="19">
        <f t="shared" si="51"/>
        <v>1991762</v>
      </c>
      <c r="H3303" s="26" t="s">
        <v>1772</v>
      </c>
      <c r="I3303" s="26" t="s">
        <v>531</v>
      </c>
      <c r="J3303" s="26" t="s">
        <v>1823</v>
      </c>
      <c r="K3303" s="37" t="s">
        <v>377</v>
      </c>
      <c r="L3303" s="26"/>
      <c r="M3303" s="26">
        <v>3293</v>
      </c>
    </row>
    <row r="3304" spans="1:13" s="31" customFormat="1" x14ac:dyDescent="0.3">
      <c r="A3304" s="34">
        <v>42611</v>
      </c>
      <c r="B3304" s="26" t="s">
        <v>1858</v>
      </c>
      <c r="C3304" s="26" t="s">
        <v>12</v>
      </c>
      <c r="D3304" s="28" t="s">
        <v>20</v>
      </c>
      <c r="E3304" s="41"/>
      <c r="F3304" s="41">
        <v>1000</v>
      </c>
      <c r="G3304" s="19">
        <f t="shared" si="51"/>
        <v>1990762</v>
      </c>
      <c r="H3304" s="17" t="s">
        <v>3054</v>
      </c>
      <c r="I3304" s="26" t="s">
        <v>531</v>
      </c>
      <c r="J3304" s="27" t="s">
        <v>1823</v>
      </c>
      <c r="K3304" s="37" t="s">
        <v>377</v>
      </c>
      <c r="L3304" s="26"/>
      <c r="M3304" s="26">
        <v>3294</v>
      </c>
    </row>
    <row r="3305" spans="1:13" s="31" customFormat="1" x14ac:dyDescent="0.3">
      <c r="A3305" s="34">
        <v>42611</v>
      </c>
      <c r="B3305" s="26" t="s">
        <v>2167</v>
      </c>
      <c r="C3305" s="27" t="s">
        <v>22</v>
      </c>
      <c r="D3305" s="26" t="s">
        <v>643</v>
      </c>
      <c r="E3305" s="41"/>
      <c r="F3305" s="41">
        <v>500</v>
      </c>
      <c r="G3305" s="19">
        <f t="shared" si="51"/>
        <v>1990262</v>
      </c>
      <c r="H3305" s="17" t="s">
        <v>3054</v>
      </c>
      <c r="I3305" s="26" t="s">
        <v>531</v>
      </c>
      <c r="J3305" s="27" t="s">
        <v>1823</v>
      </c>
      <c r="K3305" s="37" t="s">
        <v>377</v>
      </c>
      <c r="L3305" s="26" t="s">
        <v>1824</v>
      </c>
      <c r="M3305" s="31">
        <v>3295</v>
      </c>
    </row>
    <row r="3306" spans="1:13" s="31" customFormat="1" x14ac:dyDescent="0.3">
      <c r="A3306" s="34">
        <v>42611</v>
      </c>
      <c r="B3306" s="26" t="s">
        <v>2168</v>
      </c>
      <c r="C3306" s="26" t="s">
        <v>12</v>
      </c>
      <c r="D3306" s="28" t="s">
        <v>20</v>
      </c>
      <c r="E3306" s="41"/>
      <c r="F3306" s="41">
        <v>1500</v>
      </c>
      <c r="G3306" s="19">
        <f t="shared" si="51"/>
        <v>1988762</v>
      </c>
      <c r="H3306" s="17" t="s">
        <v>3054</v>
      </c>
      <c r="I3306" s="26" t="s">
        <v>531</v>
      </c>
      <c r="J3306" s="27" t="s">
        <v>1823</v>
      </c>
      <c r="K3306" s="37" t="s">
        <v>377</v>
      </c>
      <c r="L3306" s="26"/>
      <c r="M3306" s="31">
        <v>3296</v>
      </c>
    </row>
    <row r="3307" spans="1:13" s="31" customFormat="1" x14ac:dyDescent="0.3">
      <c r="A3307" s="34">
        <v>42611</v>
      </c>
      <c r="B3307" s="26" t="s">
        <v>691</v>
      </c>
      <c r="C3307" s="26" t="s">
        <v>12</v>
      </c>
      <c r="D3307" s="28" t="s">
        <v>20</v>
      </c>
      <c r="E3307" s="41"/>
      <c r="F3307" s="41">
        <v>1500</v>
      </c>
      <c r="G3307" s="19">
        <f t="shared" si="51"/>
        <v>1987262</v>
      </c>
      <c r="H3307" s="17" t="s">
        <v>3054</v>
      </c>
      <c r="I3307" s="26" t="s">
        <v>531</v>
      </c>
      <c r="J3307" s="27" t="s">
        <v>1823</v>
      </c>
      <c r="K3307" s="37" t="s">
        <v>377</v>
      </c>
      <c r="L3307" s="26"/>
      <c r="M3307" s="26">
        <v>3297</v>
      </c>
    </row>
    <row r="3308" spans="1:13" s="31" customFormat="1" ht="15.6" customHeight="1" x14ac:dyDescent="0.3">
      <c r="A3308" s="34">
        <v>42612</v>
      </c>
      <c r="B3308" s="36" t="s">
        <v>2169</v>
      </c>
      <c r="C3308" s="28" t="s">
        <v>36</v>
      </c>
      <c r="D3308" s="26" t="s">
        <v>10</v>
      </c>
      <c r="E3308" s="41"/>
      <c r="F3308" s="41">
        <v>45000</v>
      </c>
      <c r="G3308" s="19">
        <f t="shared" si="51"/>
        <v>1942262</v>
      </c>
      <c r="H3308" s="36" t="s">
        <v>26</v>
      </c>
      <c r="I3308" s="26">
        <v>141</v>
      </c>
      <c r="J3308" s="26" t="s">
        <v>1823</v>
      </c>
      <c r="K3308" s="37" t="s">
        <v>377</v>
      </c>
      <c r="L3308" s="26"/>
      <c r="M3308" s="26">
        <v>3298</v>
      </c>
    </row>
    <row r="3309" spans="1:13" s="31" customFormat="1" ht="15.6" customHeight="1" x14ac:dyDescent="0.3">
      <c r="A3309" s="34">
        <v>42612</v>
      </c>
      <c r="B3309" s="36" t="s">
        <v>2597</v>
      </c>
      <c r="C3309" s="28" t="s">
        <v>36</v>
      </c>
      <c r="D3309" s="28" t="s">
        <v>10</v>
      </c>
      <c r="E3309" s="41"/>
      <c r="F3309" s="41">
        <v>96923</v>
      </c>
      <c r="G3309" s="19">
        <f t="shared" si="51"/>
        <v>1845339</v>
      </c>
      <c r="H3309" s="36" t="s">
        <v>26</v>
      </c>
      <c r="I3309" s="26" t="s">
        <v>1640</v>
      </c>
      <c r="J3309" s="26" t="s">
        <v>1823</v>
      </c>
      <c r="K3309" s="37" t="s">
        <v>377</v>
      </c>
      <c r="L3309" s="26" t="s">
        <v>1824</v>
      </c>
      <c r="M3309" s="26">
        <v>3299</v>
      </c>
    </row>
    <row r="3310" spans="1:13" s="31" customFormat="1" x14ac:dyDescent="0.3">
      <c r="A3310" s="34">
        <v>42612</v>
      </c>
      <c r="B3310" s="26" t="s">
        <v>2170</v>
      </c>
      <c r="C3310" s="26" t="s">
        <v>12</v>
      </c>
      <c r="D3310" s="28" t="s">
        <v>20</v>
      </c>
      <c r="E3310" s="41"/>
      <c r="F3310" s="41">
        <v>2000</v>
      </c>
      <c r="G3310" s="19">
        <f t="shared" si="51"/>
        <v>1843339</v>
      </c>
      <c r="H3310" s="26" t="s">
        <v>933</v>
      </c>
      <c r="I3310" s="27" t="s">
        <v>531</v>
      </c>
      <c r="J3310" s="27" t="s">
        <v>1823</v>
      </c>
      <c r="K3310" s="37" t="s">
        <v>377</v>
      </c>
      <c r="L3310" s="26"/>
      <c r="M3310" s="26">
        <v>3300</v>
      </c>
    </row>
    <row r="3311" spans="1:13" s="31" customFormat="1" ht="14.45" customHeight="1" x14ac:dyDescent="0.3">
      <c r="A3311" s="34">
        <v>42612</v>
      </c>
      <c r="B3311" s="26" t="s">
        <v>944</v>
      </c>
      <c r="C3311" s="26" t="s">
        <v>12</v>
      </c>
      <c r="D3311" s="26" t="s">
        <v>821</v>
      </c>
      <c r="E3311" s="41"/>
      <c r="F3311" s="41">
        <v>1000</v>
      </c>
      <c r="G3311" s="19">
        <f t="shared" si="51"/>
        <v>1842339</v>
      </c>
      <c r="H3311" s="26" t="s">
        <v>1697</v>
      </c>
      <c r="I3311" s="26" t="s">
        <v>531</v>
      </c>
      <c r="J3311" s="27" t="s">
        <v>1823</v>
      </c>
      <c r="K3311" s="37" t="s">
        <v>377</v>
      </c>
      <c r="L3311" s="26"/>
      <c r="M3311" s="26">
        <v>3301</v>
      </c>
    </row>
    <row r="3312" spans="1:13" s="31" customFormat="1" ht="14.45" customHeight="1" x14ac:dyDescent="0.3">
      <c r="A3312" s="34">
        <v>42612</v>
      </c>
      <c r="B3312" s="26" t="s">
        <v>1479</v>
      </c>
      <c r="C3312" s="26" t="s">
        <v>12</v>
      </c>
      <c r="D3312" s="26" t="s">
        <v>821</v>
      </c>
      <c r="E3312" s="41"/>
      <c r="F3312" s="41">
        <v>1000</v>
      </c>
      <c r="G3312" s="19">
        <f t="shared" si="51"/>
        <v>1841339</v>
      </c>
      <c r="H3312" s="26" t="s">
        <v>1697</v>
      </c>
      <c r="I3312" s="26" t="s">
        <v>531</v>
      </c>
      <c r="J3312" s="27" t="s">
        <v>1823</v>
      </c>
      <c r="K3312" s="37" t="s">
        <v>377</v>
      </c>
      <c r="L3312" s="26"/>
      <c r="M3312" s="26">
        <v>3302</v>
      </c>
    </row>
    <row r="3313" spans="1:13" s="31" customFormat="1" x14ac:dyDescent="0.3">
      <c r="A3313" s="34">
        <v>42612</v>
      </c>
      <c r="B3313" s="26" t="s">
        <v>999</v>
      </c>
      <c r="C3313" s="26" t="s">
        <v>12</v>
      </c>
      <c r="D3313" s="26" t="s">
        <v>18</v>
      </c>
      <c r="E3313" s="41"/>
      <c r="F3313" s="41">
        <v>150</v>
      </c>
      <c r="G3313" s="19">
        <f t="shared" si="51"/>
        <v>1841189</v>
      </c>
      <c r="H3313" s="26" t="s">
        <v>1772</v>
      </c>
      <c r="I3313" s="26" t="s">
        <v>531</v>
      </c>
      <c r="J3313" s="26" t="s">
        <v>1823</v>
      </c>
      <c r="K3313" s="37" t="s">
        <v>377</v>
      </c>
      <c r="L3313" s="26"/>
      <c r="M3313" s="31">
        <v>3303</v>
      </c>
    </row>
    <row r="3314" spans="1:13" s="31" customFormat="1" x14ac:dyDescent="0.3">
      <c r="A3314" s="34">
        <v>42612</v>
      </c>
      <c r="B3314" s="26" t="s">
        <v>1875</v>
      </c>
      <c r="C3314" s="31" t="s">
        <v>35</v>
      </c>
      <c r="D3314" s="26" t="s">
        <v>18</v>
      </c>
      <c r="E3314" s="41"/>
      <c r="F3314" s="41">
        <v>1000</v>
      </c>
      <c r="G3314" s="19">
        <f t="shared" si="51"/>
        <v>1840189</v>
      </c>
      <c r="H3314" s="26" t="s">
        <v>1772</v>
      </c>
      <c r="I3314" s="26" t="s">
        <v>531</v>
      </c>
      <c r="J3314" s="26" t="s">
        <v>1823</v>
      </c>
      <c r="K3314" s="37" t="s">
        <v>377</v>
      </c>
      <c r="L3314" s="26" t="s">
        <v>1824</v>
      </c>
      <c r="M3314" s="31">
        <v>3304</v>
      </c>
    </row>
    <row r="3315" spans="1:13" s="31" customFormat="1" x14ac:dyDescent="0.3">
      <c r="A3315" s="34">
        <v>42612</v>
      </c>
      <c r="B3315" s="26" t="s">
        <v>2165</v>
      </c>
      <c r="C3315" s="26" t="s">
        <v>12</v>
      </c>
      <c r="D3315" s="26" t="s">
        <v>18</v>
      </c>
      <c r="E3315" s="41"/>
      <c r="F3315" s="41">
        <v>1000</v>
      </c>
      <c r="G3315" s="19">
        <f t="shared" si="51"/>
        <v>1839189</v>
      </c>
      <c r="H3315" s="26" t="s">
        <v>1772</v>
      </c>
      <c r="I3315" s="26" t="s">
        <v>531</v>
      </c>
      <c r="J3315" s="26" t="s">
        <v>1823</v>
      </c>
      <c r="K3315" s="37" t="s">
        <v>377</v>
      </c>
      <c r="L3315" s="26"/>
      <c r="M3315" s="26">
        <v>3305</v>
      </c>
    </row>
    <row r="3316" spans="1:13" s="31" customFormat="1" x14ac:dyDescent="0.3">
      <c r="A3316" s="34">
        <v>42612</v>
      </c>
      <c r="B3316" s="26" t="s">
        <v>2166</v>
      </c>
      <c r="C3316" s="26" t="s">
        <v>12</v>
      </c>
      <c r="D3316" s="26" t="s">
        <v>18</v>
      </c>
      <c r="E3316" s="41"/>
      <c r="F3316" s="41">
        <v>1000</v>
      </c>
      <c r="G3316" s="19">
        <f t="shared" si="51"/>
        <v>1838189</v>
      </c>
      <c r="H3316" s="26" t="s">
        <v>1772</v>
      </c>
      <c r="I3316" s="26" t="s">
        <v>531</v>
      </c>
      <c r="J3316" s="26" t="s">
        <v>1823</v>
      </c>
      <c r="K3316" s="37" t="s">
        <v>377</v>
      </c>
      <c r="L3316" s="26"/>
      <c r="M3316" s="26">
        <v>3306</v>
      </c>
    </row>
    <row r="3317" spans="1:13" s="31" customFormat="1" x14ac:dyDescent="0.3">
      <c r="A3317" s="34">
        <v>42612</v>
      </c>
      <c r="B3317" s="26" t="s">
        <v>2171</v>
      </c>
      <c r="C3317" s="26" t="s">
        <v>12</v>
      </c>
      <c r="D3317" s="26" t="s">
        <v>18</v>
      </c>
      <c r="E3317" s="41"/>
      <c r="F3317" s="41">
        <v>150</v>
      </c>
      <c r="G3317" s="19">
        <f t="shared" si="51"/>
        <v>1838039</v>
      </c>
      <c r="H3317" s="26" t="s">
        <v>1772</v>
      </c>
      <c r="I3317" s="26" t="s">
        <v>531</v>
      </c>
      <c r="J3317" s="26" t="s">
        <v>1823</v>
      </c>
      <c r="K3317" s="37" t="s">
        <v>377</v>
      </c>
      <c r="L3317" s="26"/>
      <c r="M3317" s="26">
        <v>3307</v>
      </c>
    </row>
    <row r="3318" spans="1:13" s="31" customFormat="1" x14ac:dyDescent="0.3">
      <c r="A3318" s="34">
        <v>42612</v>
      </c>
      <c r="B3318" s="26" t="s">
        <v>2172</v>
      </c>
      <c r="C3318" s="26" t="s">
        <v>12</v>
      </c>
      <c r="D3318" s="26" t="s">
        <v>18</v>
      </c>
      <c r="E3318" s="41"/>
      <c r="F3318" s="41">
        <v>300</v>
      </c>
      <c r="G3318" s="19">
        <f t="shared" si="51"/>
        <v>1837739</v>
      </c>
      <c r="H3318" s="26" t="s">
        <v>1772</v>
      </c>
      <c r="I3318" s="26" t="s">
        <v>531</v>
      </c>
      <c r="J3318" s="26" t="s">
        <v>1823</v>
      </c>
      <c r="K3318" s="37" t="s">
        <v>377</v>
      </c>
      <c r="L3318" s="26"/>
      <c r="M3318" s="26">
        <v>3308</v>
      </c>
    </row>
    <row r="3319" spans="1:13" s="31" customFormat="1" x14ac:dyDescent="0.3">
      <c r="A3319" s="34">
        <v>42612</v>
      </c>
      <c r="B3319" s="26" t="s">
        <v>1000</v>
      </c>
      <c r="C3319" s="26" t="s">
        <v>12</v>
      </c>
      <c r="D3319" s="26" t="s">
        <v>18</v>
      </c>
      <c r="E3319" s="41"/>
      <c r="F3319" s="41">
        <v>150</v>
      </c>
      <c r="G3319" s="19">
        <f t="shared" si="51"/>
        <v>1837589</v>
      </c>
      <c r="H3319" s="26" t="s">
        <v>1772</v>
      </c>
      <c r="I3319" s="26" t="s">
        <v>531</v>
      </c>
      <c r="J3319" s="26" t="s">
        <v>1823</v>
      </c>
      <c r="K3319" s="37" t="s">
        <v>377</v>
      </c>
      <c r="L3319" s="26"/>
      <c r="M3319" s="26">
        <v>3309</v>
      </c>
    </row>
    <row r="3320" spans="1:13" s="31" customFormat="1" x14ac:dyDescent="0.3">
      <c r="A3320" s="34">
        <v>42612</v>
      </c>
      <c r="B3320" s="37" t="s">
        <v>2173</v>
      </c>
      <c r="C3320" s="26" t="s">
        <v>12</v>
      </c>
      <c r="D3320" s="37" t="s">
        <v>13</v>
      </c>
      <c r="E3320" s="38"/>
      <c r="F3320" s="38">
        <v>2000</v>
      </c>
      <c r="G3320" s="19">
        <f t="shared" si="51"/>
        <v>1835589</v>
      </c>
      <c r="H3320" s="37" t="s">
        <v>267</v>
      </c>
      <c r="I3320" s="37" t="s">
        <v>531</v>
      </c>
      <c r="J3320" s="27" t="s">
        <v>1823</v>
      </c>
      <c r="K3320" s="37" t="s">
        <v>377</v>
      </c>
      <c r="L3320" s="26"/>
      <c r="M3320" s="26">
        <v>3310</v>
      </c>
    </row>
    <row r="3321" spans="1:13" s="31" customFormat="1" x14ac:dyDescent="0.3">
      <c r="A3321" s="34">
        <v>42613</v>
      </c>
      <c r="B3321" s="26" t="s">
        <v>2174</v>
      </c>
      <c r="C3321" s="28" t="s">
        <v>35</v>
      </c>
      <c r="D3321" s="26" t="s">
        <v>18</v>
      </c>
      <c r="E3321" s="43"/>
      <c r="F3321" s="41">
        <v>306358.45970000001</v>
      </c>
      <c r="G3321" s="19">
        <f t="shared" si="51"/>
        <v>1529230.5403</v>
      </c>
      <c r="H3321" s="26" t="s">
        <v>11</v>
      </c>
      <c r="I3321" s="26">
        <v>99</v>
      </c>
      <c r="J3321" s="36" t="s">
        <v>1823</v>
      </c>
      <c r="K3321" s="37" t="s">
        <v>377</v>
      </c>
      <c r="L3321" s="26" t="s">
        <v>1824</v>
      </c>
      <c r="M3321" s="31">
        <v>3311</v>
      </c>
    </row>
    <row r="3322" spans="1:13" s="31" customFormat="1" x14ac:dyDescent="0.3">
      <c r="A3322" s="34">
        <v>42613</v>
      </c>
      <c r="B3322" s="26" t="s">
        <v>2175</v>
      </c>
      <c r="C3322" s="28" t="s">
        <v>35</v>
      </c>
      <c r="D3322" s="26" t="s">
        <v>18</v>
      </c>
      <c r="E3322" s="43"/>
      <c r="F3322" s="41">
        <v>79575</v>
      </c>
      <c r="G3322" s="19">
        <f t="shared" si="51"/>
        <v>1449655.5403</v>
      </c>
      <c r="H3322" s="26" t="s">
        <v>11</v>
      </c>
      <c r="I3322" s="26">
        <v>100</v>
      </c>
      <c r="J3322" s="36" t="s">
        <v>1823</v>
      </c>
      <c r="K3322" s="37" t="s">
        <v>377</v>
      </c>
      <c r="L3322" s="26" t="s">
        <v>1824</v>
      </c>
      <c r="M3322" s="31">
        <v>3312</v>
      </c>
    </row>
    <row r="3323" spans="1:13" s="31" customFormat="1" x14ac:dyDescent="0.3">
      <c r="A3323" s="34">
        <v>42613</v>
      </c>
      <c r="B3323" s="26" t="s">
        <v>2176</v>
      </c>
      <c r="C3323" s="28" t="s">
        <v>35</v>
      </c>
      <c r="D3323" s="26" t="s">
        <v>13</v>
      </c>
      <c r="E3323" s="43"/>
      <c r="F3323" s="41">
        <v>450000</v>
      </c>
      <c r="G3323" s="19">
        <f t="shared" si="51"/>
        <v>999655.54029999999</v>
      </c>
      <c r="H3323" s="26" t="s">
        <v>11</v>
      </c>
      <c r="I3323" s="26">
        <v>101</v>
      </c>
      <c r="J3323" s="36" t="s">
        <v>1823</v>
      </c>
      <c r="K3323" s="37" t="s">
        <v>377</v>
      </c>
      <c r="L3323" s="26" t="s">
        <v>1824</v>
      </c>
      <c r="M3323" s="26">
        <v>3313</v>
      </c>
    </row>
    <row r="3324" spans="1:13" s="31" customFormat="1" x14ac:dyDescent="0.3">
      <c r="A3324" s="34">
        <v>42613</v>
      </c>
      <c r="B3324" s="26" t="s">
        <v>2598</v>
      </c>
      <c r="C3324" s="28" t="s">
        <v>35</v>
      </c>
      <c r="D3324" s="28" t="s">
        <v>20</v>
      </c>
      <c r="E3324" s="43"/>
      <c r="F3324" s="41">
        <v>160000</v>
      </c>
      <c r="G3324" s="19">
        <f t="shared" si="51"/>
        <v>839655.54029999999</v>
      </c>
      <c r="H3324" s="26" t="s">
        <v>11</v>
      </c>
      <c r="I3324" s="26">
        <v>102</v>
      </c>
      <c r="J3324" s="36" t="s">
        <v>1823</v>
      </c>
      <c r="K3324" s="37" t="s">
        <v>377</v>
      </c>
      <c r="L3324" s="26" t="s">
        <v>1824</v>
      </c>
      <c r="M3324" s="26">
        <v>3314</v>
      </c>
    </row>
    <row r="3325" spans="1:13" s="31" customFormat="1" x14ac:dyDescent="0.3">
      <c r="A3325" s="34">
        <v>42613</v>
      </c>
      <c r="B3325" s="26" t="s">
        <v>2177</v>
      </c>
      <c r="C3325" s="28" t="s">
        <v>35</v>
      </c>
      <c r="D3325" s="26" t="s">
        <v>18</v>
      </c>
      <c r="E3325" s="43"/>
      <c r="F3325" s="41">
        <v>166755.459</v>
      </c>
      <c r="G3325" s="19">
        <f t="shared" si="51"/>
        <v>672900.08129999996</v>
      </c>
      <c r="H3325" s="26" t="s">
        <v>11</v>
      </c>
      <c r="I3325" s="26">
        <v>103</v>
      </c>
      <c r="J3325" s="36" t="s">
        <v>1823</v>
      </c>
      <c r="K3325" s="37" t="s">
        <v>377</v>
      </c>
      <c r="L3325" s="26" t="s">
        <v>1824</v>
      </c>
      <c r="M3325" s="26">
        <v>3315</v>
      </c>
    </row>
    <row r="3326" spans="1:13" s="31" customFormat="1" ht="13.9" x14ac:dyDescent="0.25">
      <c r="A3326" s="34">
        <v>42613</v>
      </c>
      <c r="B3326" s="26" t="s">
        <v>2178</v>
      </c>
      <c r="C3326" s="26" t="s">
        <v>9</v>
      </c>
      <c r="D3326" s="26" t="s">
        <v>10</v>
      </c>
      <c r="E3326" s="43"/>
      <c r="F3326" s="41">
        <v>7109</v>
      </c>
      <c r="G3326" s="19">
        <f t="shared" si="51"/>
        <v>665791.08129999996</v>
      </c>
      <c r="H3326" s="26" t="s">
        <v>11</v>
      </c>
      <c r="I3326" s="26">
        <v>105</v>
      </c>
      <c r="J3326" s="26" t="s">
        <v>1099</v>
      </c>
      <c r="K3326" s="37" t="s">
        <v>377</v>
      </c>
      <c r="L3326" s="26" t="s">
        <v>1824</v>
      </c>
      <c r="M3326" s="26">
        <v>3316</v>
      </c>
    </row>
    <row r="3327" spans="1:13" s="31" customFormat="1" ht="15.6" customHeight="1" x14ac:dyDescent="0.3">
      <c r="A3327" s="34">
        <v>42613</v>
      </c>
      <c r="B3327" s="26" t="s">
        <v>2179</v>
      </c>
      <c r="C3327" s="26" t="s">
        <v>12</v>
      </c>
      <c r="D3327" s="28" t="s">
        <v>13</v>
      </c>
      <c r="E3327" s="41"/>
      <c r="F3327" s="41">
        <v>1000</v>
      </c>
      <c r="G3327" s="19">
        <f t="shared" si="51"/>
        <v>664791.08129999996</v>
      </c>
      <c r="H3327" s="26" t="s">
        <v>14</v>
      </c>
      <c r="I3327" s="26" t="s">
        <v>531</v>
      </c>
      <c r="J3327" s="26" t="s">
        <v>1823</v>
      </c>
      <c r="K3327" s="37" t="s">
        <v>377</v>
      </c>
      <c r="L3327" s="26"/>
      <c r="M3327" s="26">
        <v>3317</v>
      </c>
    </row>
    <row r="3328" spans="1:13" s="31" customFormat="1" x14ac:dyDescent="0.3">
      <c r="A3328" s="34">
        <v>42613</v>
      </c>
      <c r="B3328" s="37" t="s">
        <v>2180</v>
      </c>
      <c r="C3328" s="26" t="s">
        <v>12</v>
      </c>
      <c r="D3328" s="37" t="s">
        <v>13</v>
      </c>
      <c r="E3328" s="38"/>
      <c r="F3328" s="38">
        <v>1500</v>
      </c>
      <c r="G3328" s="19">
        <f t="shared" si="51"/>
        <v>663291.08129999996</v>
      </c>
      <c r="H3328" s="37" t="s">
        <v>267</v>
      </c>
      <c r="I3328" s="37" t="s">
        <v>531</v>
      </c>
      <c r="J3328" s="27" t="s">
        <v>1823</v>
      </c>
      <c r="K3328" s="37" t="s">
        <v>377</v>
      </c>
      <c r="L3328" s="26"/>
      <c r="M3328" s="26">
        <v>3318</v>
      </c>
    </row>
    <row r="3329" spans="1:13" s="31" customFormat="1" ht="15.6" customHeight="1" x14ac:dyDescent="0.3">
      <c r="A3329" s="34">
        <v>42613</v>
      </c>
      <c r="B3329" s="26" t="s">
        <v>2181</v>
      </c>
      <c r="C3329" s="26" t="s">
        <v>12</v>
      </c>
      <c r="D3329" s="26" t="s">
        <v>18</v>
      </c>
      <c r="E3329" s="41"/>
      <c r="F3329" s="41">
        <v>1000</v>
      </c>
      <c r="G3329" s="19">
        <f t="shared" si="51"/>
        <v>662291.08129999996</v>
      </c>
      <c r="H3329" s="31" t="s">
        <v>795</v>
      </c>
      <c r="I3329" s="26" t="s">
        <v>531</v>
      </c>
      <c r="J3329" s="26" t="s">
        <v>1823</v>
      </c>
      <c r="K3329" s="37" t="s">
        <v>377</v>
      </c>
      <c r="L3329" s="26" t="s">
        <v>1824</v>
      </c>
      <c r="M3329" s="31">
        <v>3319</v>
      </c>
    </row>
    <row r="3330" spans="1:13" s="31" customFormat="1" ht="15.6" customHeight="1" x14ac:dyDescent="0.3">
      <c r="A3330" s="34">
        <v>42613</v>
      </c>
      <c r="B3330" s="26" t="s">
        <v>1209</v>
      </c>
      <c r="C3330" s="26" t="s">
        <v>12</v>
      </c>
      <c r="D3330" s="26" t="s">
        <v>18</v>
      </c>
      <c r="E3330" s="41"/>
      <c r="F3330" s="41">
        <v>1000</v>
      </c>
      <c r="G3330" s="19">
        <f t="shared" si="51"/>
        <v>661291.08129999996</v>
      </c>
      <c r="H3330" s="31" t="s">
        <v>795</v>
      </c>
      <c r="I3330" s="26" t="s">
        <v>531</v>
      </c>
      <c r="J3330" s="26" t="s">
        <v>1823</v>
      </c>
      <c r="K3330" s="37" t="s">
        <v>377</v>
      </c>
      <c r="L3330" s="26" t="s">
        <v>1824</v>
      </c>
      <c r="M3330" s="31">
        <v>3320</v>
      </c>
    </row>
    <row r="3331" spans="1:13" s="31" customFormat="1" x14ac:dyDescent="0.3">
      <c r="A3331" s="34">
        <v>42613</v>
      </c>
      <c r="B3331" s="26" t="s">
        <v>2182</v>
      </c>
      <c r="C3331" s="26" t="s">
        <v>12</v>
      </c>
      <c r="D3331" s="28" t="s">
        <v>20</v>
      </c>
      <c r="E3331" s="41"/>
      <c r="F3331" s="41">
        <v>1000</v>
      </c>
      <c r="G3331" s="19">
        <f t="shared" si="51"/>
        <v>660291.08129999996</v>
      </c>
      <c r="H3331" s="26" t="s">
        <v>933</v>
      </c>
      <c r="I3331" s="27" t="s">
        <v>531</v>
      </c>
      <c r="J3331" s="27" t="s">
        <v>1823</v>
      </c>
      <c r="K3331" s="37" t="s">
        <v>377</v>
      </c>
      <c r="L3331" s="26"/>
      <c r="M3331" s="26">
        <v>3321</v>
      </c>
    </row>
    <row r="3332" spans="1:13" s="31" customFormat="1" x14ac:dyDescent="0.3">
      <c r="A3332" s="34">
        <v>42613</v>
      </c>
      <c r="B3332" s="26" t="s">
        <v>953</v>
      </c>
      <c r="C3332" s="26" t="s">
        <v>12</v>
      </c>
      <c r="D3332" s="28" t="s">
        <v>20</v>
      </c>
      <c r="E3332" s="41"/>
      <c r="F3332" s="41">
        <v>2000</v>
      </c>
      <c r="G3332" s="19">
        <f t="shared" si="51"/>
        <v>658291.08129999996</v>
      </c>
      <c r="H3332" s="26" t="s">
        <v>933</v>
      </c>
      <c r="I3332" s="27" t="s">
        <v>531</v>
      </c>
      <c r="J3332" s="27" t="s">
        <v>1823</v>
      </c>
      <c r="K3332" s="37" t="s">
        <v>377</v>
      </c>
      <c r="L3332" s="26"/>
      <c r="M3332" s="26">
        <v>3322</v>
      </c>
    </row>
    <row r="3333" spans="1:13" s="31" customFormat="1" ht="14.45" customHeight="1" x14ac:dyDescent="0.3">
      <c r="A3333" s="34">
        <v>42613</v>
      </c>
      <c r="B3333" s="26" t="s">
        <v>944</v>
      </c>
      <c r="C3333" s="26" t="s">
        <v>12</v>
      </c>
      <c r="D3333" s="26" t="s">
        <v>821</v>
      </c>
      <c r="E3333" s="41"/>
      <c r="F3333" s="41">
        <v>1000</v>
      </c>
      <c r="G3333" s="19">
        <f t="shared" si="51"/>
        <v>657291.08129999996</v>
      </c>
      <c r="H3333" s="26" t="s">
        <v>1697</v>
      </c>
      <c r="I3333" s="26" t="s">
        <v>531</v>
      </c>
      <c r="J3333" s="27" t="s">
        <v>1823</v>
      </c>
      <c r="K3333" s="37" t="s">
        <v>377</v>
      </c>
      <c r="L3333" s="26"/>
      <c r="M3333" s="26">
        <v>3323</v>
      </c>
    </row>
    <row r="3334" spans="1:13" s="31" customFormat="1" ht="14.45" customHeight="1" x14ac:dyDescent="0.3">
      <c r="A3334" s="34">
        <v>42613</v>
      </c>
      <c r="B3334" s="26" t="s">
        <v>1479</v>
      </c>
      <c r="C3334" s="26" t="s">
        <v>12</v>
      </c>
      <c r="D3334" s="26" t="s">
        <v>821</v>
      </c>
      <c r="E3334" s="41"/>
      <c r="F3334" s="41">
        <v>1000</v>
      </c>
      <c r="G3334" s="19">
        <f t="shared" si="51"/>
        <v>656291.08129999996</v>
      </c>
      <c r="H3334" s="26" t="s">
        <v>1697</v>
      </c>
      <c r="I3334" s="26" t="s">
        <v>531</v>
      </c>
      <c r="J3334" s="27" t="s">
        <v>1823</v>
      </c>
      <c r="K3334" s="37" t="s">
        <v>377</v>
      </c>
      <c r="L3334" s="26"/>
      <c r="M3334" s="26">
        <v>3324</v>
      </c>
    </row>
    <row r="3335" spans="1:13" s="31" customFormat="1" x14ac:dyDescent="0.3">
      <c r="A3335" s="34">
        <v>42613</v>
      </c>
      <c r="B3335" s="26" t="s">
        <v>2183</v>
      </c>
      <c r="C3335" s="26" t="s">
        <v>12</v>
      </c>
      <c r="D3335" s="26" t="s">
        <v>18</v>
      </c>
      <c r="E3335" s="41"/>
      <c r="F3335" s="41">
        <v>1000</v>
      </c>
      <c r="G3335" s="19">
        <f t="shared" si="51"/>
        <v>655291.08129999996</v>
      </c>
      <c r="H3335" s="26" t="s">
        <v>903</v>
      </c>
      <c r="I3335" s="26" t="s">
        <v>1583</v>
      </c>
      <c r="J3335" s="27" t="s">
        <v>1823</v>
      </c>
      <c r="K3335" s="37" t="s">
        <v>377</v>
      </c>
      <c r="L3335" s="26"/>
      <c r="M3335" s="26">
        <v>3325</v>
      </c>
    </row>
    <row r="3336" spans="1:13" s="31" customFormat="1" x14ac:dyDescent="0.3">
      <c r="A3336" s="34">
        <v>42613</v>
      </c>
      <c r="B3336" s="26" t="s">
        <v>999</v>
      </c>
      <c r="C3336" s="26" t="s">
        <v>12</v>
      </c>
      <c r="D3336" s="26" t="s">
        <v>18</v>
      </c>
      <c r="E3336" s="41"/>
      <c r="F3336" s="41">
        <v>150</v>
      </c>
      <c r="G3336" s="19">
        <f t="shared" si="51"/>
        <v>655141.08129999996</v>
      </c>
      <c r="H3336" s="26" t="s">
        <v>1772</v>
      </c>
      <c r="I3336" s="26" t="s">
        <v>531</v>
      </c>
      <c r="J3336" s="26" t="s">
        <v>1823</v>
      </c>
      <c r="K3336" s="37" t="s">
        <v>377</v>
      </c>
      <c r="L3336" s="26"/>
      <c r="M3336" s="26">
        <v>3326</v>
      </c>
    </row>
    <row r="3337" spans="1:13" s="31" customFormat="1" x14ac:dyDescent="0.3">
      <c r="A3337" s="34">
        <v>42613</v>
      </c>
      <c r="B3337" s="26" t="s">
        <v>1875</v>
      </c>
      <c r="C3337" s="31" t="s">
        <v>35</v>
      </c>
      <c r="D3337" s="26" t="s">
        <v>18</v>
      </c>
      <c r="E3337" s="41"/>
      <c r="F3337" s="41">
        <v>1000</v>
      </c>
      <c r="G3337" s="19">
        <f t="shared" si="51"/>
        <v>654141.08129999996</v>
      </c>
      <c r="H3337" s="26" t="s">
        <v>1772</v>
      </c>
      <c r="I3337" s="26" t="s">
        <v>531</v>
      </c>
      <c r="J3337" s="26" t="s">
        <v>1823</v>
      </c>
      <c r="K3337" s="37" t="s">
        <v>377</v>
      </c>
      <c r="L3337" s="26" t="s">
        <v>1824</v>
      </c>
      <c r="M3337" s="31">
        <v>3327</v>
      </c>
    </row>
    <row r="3338" spans="1:13" s="31" customFormat="1" x14ac:dyDescent="0.3">
      <c r="A3338" s="34">
        <v>42613</v>
      </c>
      <c r="B3338" s="26" t="s">
        <v>1000</v>
      </c>
      <c r="C3338" s="26" t="s">
        <v>12</v>
      </c>
      <c r="D3338" s="26" t="s">
        <v>18</v>
      </c>
      <c r="E3338" s="41"/>
      <c r="F3338" s="41">
        <v>150</v>
      </c>
      <c r="G3338" s="19">
        <f t="shared" si="51"/>
        <v>653991.08129999996</v>
      </c>
      <c r="H3338" s="26" t="s">
        <v>1772</v>
      </c>
      <c r="I3338" s="26" t="s">
        <v>531</v>
      </c>
      <c r="J3338" s="26" t="s">
        <v>1823</v>
      </c>
      <c r="K3338" s="37" t="s">
        <v>377</v>
      </c>
      <c r="L3338" s="26"/>
      <c r="M3338" s="31">
        <v>3328</v>
      </c>
    </row>
    <row r="3339" spans="1:13" s="31" customFormat="1" x14ac:dyDescent="0.3">
      <c r="A3339" s="34">
        <v>42613</v>
      </c>
      <c r="B3339" s="26" t="s">
        <v>2184</v>
      </c>
      <c r="C3339" s="26" t="s">
        <v>12</v>
      </c>
      <c r="D3339" s="28" t="s">
        <v>20</v>
      </c>
      <c r="E3339" s="41"/>
      <c r="F3339" s="41">
        <v>1000</v>
      </c>
      <c r="G3339" s="19">
        <f t="shared" si="51"/>
        <v>652991.08129999996</v>
      </c>
      <c r="H3339" s="17" t="s">
        <v>3054</v>
      </c>
      <c r="I3339" s="26" t="s">
        <v>531</v>
      </c>
      <c r="J3339" s="27" t="s">
        <v>1823</v>
      </c>
      <c r="K3339" s="37" t="s">
        <v>377</v>
      </c>
      <c r="L3339" s="26"/>
      <c r="M3339" s="26">
        <v>3329</v>
      </c>
    </row>
    <row r="3340" spans="1:13" s="31" customFormat="1" x14ac:dyDescent="0.3">
      <c r="A3340" s="34">
        <v>42613</v>
      </c>
      <c r="B3340" s="26" t="s">
        <v>2185</v>
      </c>
      <c r="C3340" s="26" t="s">
        <v>12</v>
      </c>
      <c r="D3340" s="28" t="s">
        <v>20</v>
      </c>
      <c r="E3340" s="41"/>
      <c r="F3340" s="41">
        <v>1000</v>
      </c>
      <c r="G3340" s="19">
        <f t="shared" si="51"/>
        <v>651991.08129999996</v>
      </c>
      <c r="H3340" s="17" t="s">
        <v>3054</v>
      </c>
      <c r="I3340" s="26" t="s">
        <v>531</v>
      </c>
      <c r="J3340" s="27" t="s">
        <v>1823</v>
      </c>
      <c r="K3340" s="37" t="s">
        <v>377</v>
      </c>
      <c r="L3340" s="26"/>
      <c r="M3340" s="26">
        <v>3330</v>
      </c>
    </row>
    <row r="3341" spans="1:13" s="31" customFormat="1" x14ac:dyDescent="0.3">
      <c r="A3341" s="34">
        <v>42613</v>
      </c>
      <c r="B3341" s="26" t="s">
        <v>2186</v>
      </c>
      <c r="C3341" s="26" t="s">
        <v>12</v>
      </c>
      <c r="D3341" s="28" t="s">
        <v>20</v>
      </c>
      <c r="E3341" s="41"/>
      <c r="F3341" s="41">
        <v>1500</v>
      </c>
      <c r="G3341" s="19">
        <f t="shared" ref="G3341:G3404" si="52">+G3340+E3341-F3341</f>
        <v>650491.08129999996</v>
      </c>
      <c r="H3341" s="17" t="s">
        <v>3054</v>
      </c>
      <c r="I3341" s="26" t="s">
        <v>531</v>
      </c>
      <c r="J3341" s="27" t="s">
        <v>1823</v>
      </c>
      <c r="K3341" s="37" t="s">
        <v>377</v>
      </c>
      <c r="L3341" s="26"/>
      <c r="M3341" s="26">
        <v>3331</v>
      </c>
    </row>
    <row r="3342" spans="1:13" s="31" customFormat="1" x14ac:dyDescent="0.3">
      <c r="A3342" s="34">
        <v>42614</v>
      </c>
      <c r="B3342" s="26" t="s">
        <v>2191</v>
      </c>
      <c r="C3342" s="26" t="s">
        <v>9</v>
      </c>
      <c r="D3342" s="26" t="s">
        <v>10</v>
      </c>
      <c r="E3342" s="43"/>
      <c r="F3342" s="41">
        <v>2378</v>
      </c>
      <c r="G3342" s="19">
        <f t="shared" si="52"/>
        <v>648113.08129999996</v>
      </c>
      <c r="H3342" s="26" t="s">
        <v>11</v>
      </c>
      <c r="I3342" s="26">
        <v>106</v>
      </c>
      <c r="J3342" s="26" t="s">
        <v>1099</v>
      </c>
      <c r="K3342" s="26" t="s">
        <v>377</v>
      </c>
      <c r="L3342" s="26" t="s">
        <v>1824</v>
      </c>
      <c r="M3342" s="26">
        <v>3332</v>
      </c>
    </row>
    <row r="3343" spans="1:13" s="31" customFormat="1" ht="13.9" x14ac:dyDescent="0.25">
      <c r="A3343" s="34">
        <v>42614</v>
      </c>
      <c r="B3343" s="71" t="s">
        <v>2192</v>
      </c>
      <c r="C3343" s="26" t="s">
        <v>9</v>
      </c>
      <c r="D3343" s="26" t="s">
        <v>10</v>
      </c>
      <c r="E3343" s="41"/>
      <c r="F3343" s="41">
        <v>3555</v>
      </c>
      <c r="G3343" s="19">
        <f t="shared" si="52"/>
        <v>644558.08129999996</v>
      </c>
      <c r="H3343" s="26" t="s">
        <v>1744</v>
      </c>
      <c r="I3343" s="26"/>
      <c r="J3343" s="26" t="s">
        <v>1099</v>
      </c>
      <c r="K3343" s="26" t="s">
        <v>377</v>
      </c>
      <c r="L3343" s="26" t="s">
        <v>1824</v>
      </c>
      <c r="M3343" s="26">
        <v>3333</v>
      </c>
    </row>
    <row r="3344" spans="1:13" s="31" customFormat="1" x14ac:dyDescent="0.3">
      <c r="A3344" s="34">
        <v>42614</v>
      </c>
      <c r="B3344" s="26" t="s">
        <v>2481</v>
      </c>
      <c r="C3344" s="26" t="s">
        <v>12</v>
      </c>
      <c r="D3344" s="26" t="s">
        <v>20</v>
      </c>
      <c r="E3344" s="41"/>
      <c r="F3344" s="41">
        <v>2000</v>
      </c>
      <c r="G3344" s="19">
        <f t="shared" si="52"/>
        <v>642558.08129999996</v>
      </c>
      <c r="H3344" s="26" t="s">
        <v>933</v>
      </c>
      <c r="I3344" s="27" t="s">
        <v>531</v>
      </c>
      <c r="J3344" s="26" t="s">
        <v>1823</v>
      </c>
      <c r="K3344" s="26" t="s">
        <v>377</v>
      </c>
      <c r="L3344" s="26" t="s">
        <v>2193</v>
      </c>
      <c r="M3344" s="26">
        <v>3334</v>
      </c>
    </row>
    <row r="3345" spans="1:13" s="31" customFormat="1" x14ac:dyDescent="0.3">
      <c r="A3345" s="34">
        <v>42614</v>
      </c>
      <c r="B3345" s="26" t="s">
        <v>584</v>
      </c>
      <c r="C3345" s="26" t="s">
        <v>12</v>
      </c>
      <c r="D3345" s="26" t="s">
        <v>821</v>
      </c>
      <c r="E3345" s="41"/>
      <c r="F3345" s="41">
        <v>1000</v>
      </c>
      <c r="G3345" s="19">
        <f t="shared" si="52"/>
        <v>641558.08129999996</v>
      </c>
      <c r="H3345" s="26" t="s">
        <v>1697</v>
      </c>
      <c r="I3345" s="26" t="s">
        <v>531</v>
      </c>
      <c r="J3345" s="26" t="s">
        <v>3033</v>
      </c>
      <c r="K3345" s="26" t="s">
        <v>377</v>
      </c>
      <c r="L3345" s="26" t="s">
        <v>2193</v>
      </c>
      <c r="M3345" s="31">
        <v>3335</v>
      </c>
    </row>
    <row r="3346" spans="1:13" s="31" customFormat="1" x14ac:dyDescent="0.3">
      <c r="A3346" s="34">
        <v>42614</v>
      </c>
      <c r="B3346" s="26" t="s">
        <v>967</v>
      </c>
      <c r="C3346" s="26" t="s">
        <v>12</v>
      </c>
      <c r="D3346" s="26" t="s">
        <v>821</v>
      </c>
      <c r="E3346" s="41"/>
      <c r="F3346" s="41">
        <v>1000</v>
      </c>
      <c r="G3346" s="19">
        <f t="shared" si="52"/>
        <v>640558.08129999996</v>
      </c>
      <c r="H3346" s="26" t="s">
        <v>1697</v>
      </c>
      <c r="I3346" s="26" t="s">
        <v>531</v>
      </c>
      <c r="J3346" s="26" t="s">
        <v>3033</v>
      </c>
      <c r="K3346" s="26" t="s">
        <v>377</v>
      </c>
      <c r="L3346" s="26" t="s">
        <v>2193</v>
      </c>
      <c r="M3346" s="31">
        <v>3336</v>
      </c>
    </row>
    <row r="3347" spans="1:13" s="31" customFormat="1" x14ac:dyDescent="0.3">
      <c r="A3347" s="34">
        <v>42614</v>
      </c>
      <c r="B3347" s="31" t="s">
        <v>2194</v>
      </c>
      <c r="C3347" s="26" t="s">
        <v>12</v>
      </c>
      <c r="D3347" s="31" t="s">
        <v>18</v>
      </c>
      <c r="E3347" s="40"/>
      <c r="F3347" s="40">
        <v>150</v>
      </c>
      <c r="G3347" s="19">
        <f t="shared" si="52"/>
        <v>640408.08129999996</v>
      </c>
      <c r="H3347" s="31" t="s">
        <v>1772</v>
      </c>
      <c r="I3347" s="31" t="s">
        <v>531</v>
      </c>
      <c r="J3347" s="26" t="s">
        <v>3033</v>
      </c>
      <c r="K3347" s="26" t="s">
        <v>377</v>
      </c>
      <c r="M3347" s="26">
        <v>3337</v>
      </c>
    </row>
    <row r="3348" spans="1:13" s="31" customFormat="1" x14ac:dyDescent="0.3">
      <c r="A3348" s="34">
        <v>42614</v>
      </c>
      <c r="B3348" s="31" t="s">
        <v>2482</v>
      </c>
      <c r="C3348" s="31" t="s">
        <v>35</v>
      </c>
      <c r="D3348" s="31" t="s">
        <v>18</v>
      </c>
      <c r="E3348" s="40"/>
      <c r="F3348" s="40">
        <v>1000</v>
      </c>
      <c r="G3348" s="19">
        <f t="shared" si="52"/>
        <v>639408.08129999996</v>
      </c>
      <c r="H3348" s="31" t="s">
        <v>1772</v>
      </c>
      <c r="I3348" s="31" t="s">
        <v>531</v>
      </c>
      <c r="J3348" s="26" t="s">
        <v>3033</v>
      </c>
      <c r="K3348" s="26" t="s">
        <v>377</v>
      </c>
      <c r="M3348" s="26">
        <v>3338</v>
      </c>
    </row>
    <row r="3349" spans="1:13" s="31" customFormat="1" x14ac:dyDescent="0.3">
      <c r="A3349" s="34">
        <v>42614</v>
      </c>
      <c r="B3349" s="31" t="s">
        <v>2196</v>
      </c>
      <c r="C3349" s="26" t="s">
        <v>12</v>
      </c>
      <c r="D3349" s="31" t="s">
        <v>18</v>
      </c>
      <c r="E3349" s="40"/>
      <c r="F3349" s="40">
        <v>150</v>
      </c>
      <c r="G3349" s="19">
        <f t="shared" si="52"/>
        <v>639258.08129999996</v>
      </c>
      <c r="H3349" s="31" t="s">
        <v>1772</v>
      </c>
      <c r="I3349" s="31" t="s">
        <v>531</v>
      </c>
      <c r="J3349" s="26" t="s">
        <v>3033</v>
      </c>
      <c r="K3349" s="26" t="s">
        <v>377</v>
      </c>
      <c r="M3349" s="26">
        <v>3339</v>
      </c>
    </row>
    <row r="3350" spans="1:13" s="31" customFormat="1" x14ac:dyDescent="0.3">
      <c r="A3350" s="34">
        <v>42615</v>
      </c>
      <c r="B3350" s="26" t="s">
        <v>2197</v>
      </c>
      <c r="C3350" s="26" t="s">
        <v>9</v>
      </c>
      <c r="D3350" s="26" t="s">
        <v>10</v>
      </c>
      <c r="E3350" s="43"/>
      <c r="F3350" s="41">
        <v>10701</v>
      </c>
      <c r="G3350" s="19">
        <f t="shared" si="52"/>
        <v>628557.08129999996</v>
      </c>
      <c r="H3350" s="26" t="s">
        <v>11</v>
      </c>
      <c r="I3350" s="26">
        <v>108</v>
      </c>
      <c r="J3350" s="26" t="s">
        <v>1099</v>
      </c>
      <c r="K3350" s="26" t="s">
        <v>377</v>
      </c>
      <c r="L3350" s="26" t="s">
        <v>1824</v>
      </c>
      <c r="M3350" s="26">
        <v>3340</v>
      </c>
    </row>
    <row r="3351" spans="1:13" s="31" customFormat="1" x14ac:dyDescent="0.3">
      <c r="A3351" s="34">
        <v>42615</v>
      </c>
      <c r="B3351" s="26" t="s">
        <v>1555</v>
      </c>
      <c r="C3351" s="26" t="s">
        <v>12</v>
      </c>
      <c r="D3351" s="26" t="s">
        <v>13</v>
      </c>
      <c r="E3351" s="41"/>
      <c r="F3351" s="41">
        <v>2000</v>
      </c>
      <c r="G3351" s="19">
        <f t="shared" si="52"/>
        <v>626557.08129999996</v>
      </c>
      <c r="H3351" s="36" t="s">
        <v>26</v>
      </c>
      <c r="I3351" s="26" t="s">
        <v>531</v>
      </c>
      <c r="J3351" s="26" t="s">
        <v>3033</v>
      </c>
      <c r="K3351" s="26" t="s">
        <v>377</v>
      </c>
      <c r="L3351" s="26"/>
      <c r="M3351" s="26">
        <v>3341</v>
      </c>
    </row>
    <row r="3352" spans="1:13" s="31" customFormat="1" x14ac:dyDescent="0.3">
      <c r="A3352" s="34">
        <v>42615</v>
      </c>
      <c r="B3352" s="26" t="s">
        <v>2198</v>
      </c>
      <c r="C3352" s="26" t="s">
        <v>12</v>
      </c>
      <c r="D3352" s="26" t="s">
        <v>13</v>
      </c>
      <c r="E3352" s="41"/>
      <c r="F3352" s="41">
        <v>2000</v>
      </c>
      <c r="G3352" s="19">
        <f t="shared" si="52"/>
        <v>624557.08129999996</v>
      </c>
      <c r="H3352" s="36" t="s">
        <v>26</v>
      </c>
      <c r="I3352" s="26" t="s">
        <v>531</v>
      </c>
      <c r="J3352" s="26" t="s">
        <v>3033</v>
      </c>
      <c r="K3352" s="26" t="s">
        <v>377</v>
      </c>
      <c r="L3352" s="26" t="s">
        <v>2193</v>
      </c>
      <c r="M3352" s="26">
        <v>3342</v>
      </c>
    </row>
    <row r="3353" spans="1:13" s="31" customFormat="1" ht="13.9" x14ac:dyDescent="0.25">
      <c r="A3353" s="34">
        <v>42615</v>
      </c>
      <c r="B3353" s="26" t="s">
        <v>854</v>
      </c>
      <c r="C3353" s="26" t="s">
        <v>22</v>
      </c>
      <c r="D3353" s="26" t="s">
        <v>10</v>
      </c>
      <c r="E3353" s="41"/>
      <c r="F3353" s="41">
        <v>2000</v>
      </c>
      <c r="G3353" s="19">
        <f t="shared" si="52"/>
        <v>622557.08129999996</v>
      </c>
      <c r="H3353" s="36" t="s">
        <v>26</v>
      </c>
      <c r="I3353" s="26" t="s">
        <v>787</v>
      </c>
      <c r="J3353" s="26" t="s">
        <v>3033</v>
      </c>
      <c r="K3353" s="26" t="s">
        <v>377</v>
      </c>
      <c r="L3353" s="26" t="s">
        <v>1824</v>
      </c>
      <c r="M3353" s="31">
        <v>3343</v>
      </c>
    </row>
    <row r="3354" spans="1:13" s="31" customFormat="1" x14ac:dyDescent="0.3">
      <c r="A3354" s="34">
        <v>42615</v>
      </c>
      <c r="B3354" s="26" t="s">
        <v>2199</v>
      </c>
      <c r="C3354" s="26" t="s">
        <v>12</v>
      </c>
      <c r="D3354" s="31" t="s">
        <v>18</v>
      </c>
      <c r="E3354" s="41"/>
      <c r="F3354" s="41">
        <v>2000</v>
      </c>
      <c r="G3354" s="19">
        <f t="shared" si="52"/>
        <v>620557.08129999996</v>
      </c>
      <c r="H3354" s="26" t="s">
        <v>903</v>
      </c>
      <c r="I3354" s="26" t="s">
        <v>531</v>
      </c>
      <c r="J3354" s="26" t="s">
        <v>3033</v>
      </c>
      <c r="K3354" s="26" t="s">
        <v>377</v>
      </c>
      <c r="L3354" s="26"/>
      <c r="M3354" s="31">
        <v>3344</v>
      </c>
    </row>
    <row r="3355" spans="1:13" s="31" customFormat="1" x14ac:dyDescent="0.3">
      <c r="A3355" s="34">
        <v>42615</v>
      </c>
      <c r="B3355" s="26" t="s">
        <v>584</v>
      </c>
      <c r="C3355" s="26" t="s">
        <v>12</v>
      </c>
      <c r="D3355" s="26" t="s">
        <v>821</v>
      </c>
      <c r="E3355" s="41"/>
      <c r="F3355" s="41">
        <v>1000</v>
      </c>
      <c r="G3355" s="19">
        <f t="shared" si="52"/>
        <v>619557.08129999996</v>
      </c>
      <c r="H3355" s="26" t="s">
        <v>1697</v>
      </c>
      <c r="I3355" s="26" t="s">
        <v>531</v>
      </c>
      <c r="J3355" s="26" t="s">
        <v>3033</v>
      </c>
      <c r="K3355" s="26" t="s">
        <v>377</v>
      </c>
      <c r="L3355" s="26" t="s">
        <v>2193</v>
      </c>
      <c r="M3355" s="26">
        <v>3345</v>
      </c>
    </row>
    <row r="3356" spans="1:13" s="31" customFormat="1" x14ac:dyDescent="0.3">
      <c r="A3356" s="34">
        <v>42615</v>
      </c>
      <c r="B3356" s="26" t="s">
        <v>2200</v>
      </c>
      <c r="C3356" s="26" t="s">
        <v>12</v>
      </c>
      <c r="D3356" s="26" t="s">
        <v>821</v>
      </c>
      <c r="E3356" s="41"/>
      <c r="F3356" s="41">
        <v>1000</v>
      </c>
      <c r="G3356" s="19">
        <f t="shared" si="52"/>
        <v>618557.08129999996</v>
      </c>
      <c r="H3356" s="26" t="s">
        <v>1697</v>
      </c>
      <c r="I3356" s="26" t="s">
        <v>531</v>
      </c>
      <c r="J3356" s="26" t="s">
        <v>3033</v>
      </c>
      <c r="K3356" s="26" t="s">
        <v>377</v>
      </c>
      <c r="L3356" s="26" t="s">
        <v>2193</v>
      </c>
      <c r="M3356" s="26">
        <v>3346</v>
      </c>
    </row>
    <row r="3357" spans="1:13" s="31" customFormat="1" x14ac:dyDescent="0.3">
      <c r="A3357" s="34">
        <v>42615</v>
      </c>
      <c r="B3357" s="26" t="s">
        <v>2201</v>
      </c>
      <c r="C3357" s="26" t="s">
        <v>12</v>
      </c>
      <c r="D3357" s="26" t="s">
        <v>821</v>
      </c>
      <c r="E3357" s="41"/>
      <c r="F3357" s="41">
        <v>1000</v>
      </c>
      <c r="G3357" s="19">
        <f t="shared" si="52"/>
        <v>617557.08129999996</v>
      </c>
      <c r="H3357" s="26" t="s">
        <v>1697</v>
      </c>
      <c r="I3357" s="26" t="s">
        <v>531</v>
      </c>
      <c r="J3357" s="26" t="s">
        <v>3033</v>
      </c>
      <c r="K3357" s="26" t="s">
        <v>377</v>
      </c>
      <c r="L3357" s="26" t="s">
        <v>2193</v>
      </c>
      <c r="M3357" s="26">
        <v>3347</v>
      </c>
    </row>
    <row r="3358" spans="1:13" s="31" customFormat="1" x14ac:dyDescent="0.3">
      <c r="A3358" s="34">
        <v>42615</v>
      </c>
      <c r="B3358" s="26" t="s">
        <v>967</v>
      </c>
      <c r="C3358" s="26" t="s">
        <v>12</v>
      </c>
      <c r="D3358" s="26" t="s">
        <v>821</v>
      </c>
      <c r="E3358" s="41"/>
      <c r="F3358" s="41">
        <v>1000</v>
      </c>
      <c r="G3358" s="19">
        <f t="shared" si="52"/>
        <v>616557.08129999996</v>
      </c>
      <c r="H3358" s="26" t="s">
        <v>1697</v>
      </c>
      <c r="I3358" s="26" t="s">
        <v>531</v>
      </c>
      <c r="J3358" s="26" t="s">
        <v>3033</v>
      </c>
      <c r="K3358" s="26" t="s">
        <v>377</v>
      </c>
      <c r="L3358" s="26" t="s">
        <v>2193</v>
      </c>
      <c r="M3358" s="26">
        <v>3348</v>
      </c>
    </row>
    <row r="3359" spans="1:13" s="31" customFormat="1" x14ac:dyDescent="0.3">
      <c r="A3359" s="34">
        <v>42615</v>
      </c>
      <c r="B3359" s="37" t="s">
        <v>2202</v>
      </c>
      <c r="C3359" s="26" t="s">
        <v>12</v>
      </c>
      <c r="D3359" s="26" t="s">
        <v>13</v>
      </c>
      <c r="E3359" s="38"/>
      <c r="F3359" s="38">
        <v>1000</v>
      </c>
      <c r="G3359" s="19">
        <f t="shared" si="52"/>
        <v>615557.08129999996</v>
      </c>
      <c r="H3359" s="37" t="s">
        <v>267</v>
      </c>
      <c r="I3359" s="37" t="s">
        <v>531</v>
      </c>
      <c r="J3359" s="26" t="s">
        <v>1823</v>
      </c>
      <c r="K3359" s="26" t="s">
        <v>377</v>
      </c>
      <c r="L3359" s="26"/>
      <c r="M3359" s="26">
        <v>3349</v>
      </c>
    </row>
    <row r="3360" spans="1:13" s="31" customFormat="1" x14ac:dyDescent="0.3">
      <c r="A3360" s="34">
        <v>42615</v>
      </c>
      <c r="B3360" s="26" t="s">
        <v>2203</v>
      </c>
      <c r="C3360" s="26" t="s">
        <v>12</v>
      </c>
      <c r="D3360" s="31" t="s">
        <v>18</v>
      </c>
      <c r="E3360" s="41"/>
      <c r="F3360" s="41">
        <v>1000</v>
      </c>
      <c r="G3360" s="19">
        <f t="shared" si="52"/>
        <v>614557.08129999996</v>
      </c>
      <c r="H3360" s="31" t="s">
        <v>795</v>
      </c>
      <c r="I3360" s="26" t="s">
        <v>531</v>
      </c>
      <c r="J3360" s="26" t="s">
        <v>3033</v>
      </c>
      <c r="K3360" s="26" t="s">
        <v>377</v>
      </c>
      <c r="L3360" s="26"/>
      <c r="M3360" s="26">
        <v>3350</v>
      </c>
    </row>
    <row r="3361" spans="1:13" s="31" customFormat="1" x14ac:dyDescent="0.3">
      <c r="A3361" s="34">
        <v>42615</v>
      </c>
      <c r="B3361" s="26" t="s">
        <v>2204</v>
      </c>
      <c r="C3361" s="26" t="s">
        <v>12</v>
      </c>
      <c r="D3361" s="31" t="s">
        <v>18</v>
      </c>
      <c r="E3361" s="41"/>
      <c r="F3361" s="41">
        <v>1000</v>
      </c>
      <c r="G3361" s="19">
        <f t="shared" si="52"/>
        <v>613557.08129999996</v>
      </c>
      <c r="H3361" s="31" t="s">
        <v>795</v>
      </c>
      <c r="I3361" s="26" t="s">
        <v>531</v>
      </c>
      <c r="J3361" s="26" t="s">
        <v>3033</v>
      </c>
      <c r="K3361" s="26" t="s">
        <v>377</v>
      </c>
      <c r="L3361" s="26"/>
      <c r="M3361" s="31">
        <v>3351</v>
      </c>
    </row>
    <row r="3362" spans="1:13" s="31" customFormat="1" x14ac:dyDescent="0.3">
      <c r="A3362" s="34">
        <v>42615</v>
      </c>
      <c r="B3362" s="26" t="s">
        <v>2205</v>
      </c>
      <c r="C3362" s="31" t="s">
        <v>24</v>
      </c>
      <c r="D3362" s="31" t="s">
        <v>10</v>
      </c>
      <c r="E3362" s="41"/>
      <c r="F3362" s="41">
        <v>2780</v>
      </c>
      <c r="G3362" s="19">
        <f t="shared" si="52"/>
        <v>610777.08129999996</v>
      </c>
      <c r="H3362" s="31" t="s">
        <v>795</v>
      </c>
      <c r="I3362" s="26" t="s">
        <v>787</v>
      </c>
      <c r="J3362" s="26" t="s">
        <v>3033</v>
      </c>
      <c r="K3362" s="26" t="s">
        <v>377</v>
      </c>
      <c r="L3362" s="26"/>
      <c r="M3362" s="31">
        <v>3352</v>
      </c>
    </row>
    <row r="3363" spans="1:13" s="31" customFormat="1" x14ac:dyDescent="0.3">
      <c r="A3363" s="34">
        <v>42615</v>
      </c>
      <c r="B3363" s="31" t="s">
        <v>2194</v>
      </c>
      <c r="C3363" s="26" t="s">
        <v>12</v>
      </c>
      <c r="D3363" s="31" t="s">
        <v>18</v>
      </c>
      <c r="E3363" s="40"/>
      <c r="F3363" s="40">
        <v>150</v>
      </c>
      <c r="G3363" s="19">
        <f t="shared" si="52"/>
        <v>610627.08129999996</v>
      </c>
      <c r="H3363" s="31" t="s">
        <v>1772</v>
      </c>
      <c r="I3363" s="31" t="s">
        <v>531</v>
      </c>
      <c r="J3363" s="26" t="s">
        <v>3033</v>
      </c>
      <c r="K3363" s="26" t="s">
        <v>377</v>
      </c>
      <c r="M3363" s="26">
        <v>3353</v>
      </c>
    </row>
    <row r="3364" spans="1:13" s="31" customFormat="1" x14ac:dyDescent="0.3">
      <c r="A3364" s="34">
        <v>42615</v>
      </c>
      <c r="B3364" s="31" t="s">
        <v>2195</v>
      </c>
      <c r="C3364" s="31" t="s">
        <v>35</v>
      </c>
      <c r="D3364" s="31" t="s">
        <v>18</v>
      </c>
      <c r="E3364" s="40"/>
      <c r="F3364" s="40">
        <v>1000</v>
      </c>
      <c r="G3364" s="19">
        <f t="shared" si="52"/>
        <v>609627.08129999996</v>
      </c>
      <c r="H3364" s="31" t="s">
        <v>1772</v>
      </c>
      <c r="I3364" s="31" t="s">
        <v>531</v>
      </c>
      <c r="J3364" s="26" t="s">
        <v>3033</v>
      </c>
      <c r="K3364" s="26" t="s">
        <v>377</v>
      </c>
      <c r="M3364" s="26">
        <v>3354</v>
      </c>
    </row>
    <row r="3365" spans="1:13" s="31" customFormat="1" x14ac:dyDescent="0.3">
      <c r="A3365" s="34">
        <v>42615</v>
      </c>
      <c r="B3365" s="31" t="s">
        <v>2196</v>
      </c>
      <c r="C3365" s="26" t="s">
        <v>12</v>
      </c>
      <c r="D3365" s="31" t="s">
        <v>18</v>
      </c>
      <c r="E3365" s="40"/>
      <c r="F3365" s="40">
        <v>150</v>
      </c>
      <c r="G3365" s="19">
        <f t="shared" si="52"/>
        <v>609477.08129999996</v>
      </c>
      <c r="H3365" s="31" t="s">
        <v>1772</v>
      </c>
      <c r="I3365" s="31" t="s">
        <v>531</v>
      </c>
      <c r="J3365" s="26" t="s">
        <v>3033</v>
      </c>
      <c r="K3365" s="26" t="s">
        <v>377</v>
      </c>
      <c r="M3365" s="26">
        <v>3355</v>
      </c>
    </row>
    <row r="3366" spans="1:13" s="31" customFormat="1" ht="13.9" x14ac:dyDescent="0.25">
      <c r="A3366" s="34">
        <v>42618</v>
      </c>
      <c r="B3366" s="26" t="s">
        <v>2206</v>
      </c>
      <c r="C3366" s="31" t="s">
        <v>24</v>
      </c>
      <c r="D3366" s="31" t="s">
        <v>10</v>
      </c>
      <c r="E3366" s="41"/>
      <c r="F3366" s="41">
        <v>137600</v>
      </c>
      <c r="G3366" s="19">
        <f t="shared" si="52"/>
        <v>471877.08129999996</v>
      </c>
      <c r="H3366" s="36" t="s">
        <v>26</v>
      </c>
      <c r="I3366" s="26" t="s">
        <v>2207</v>
      </c>
      <c r="J3366" s="26" t="s">
        <v>3033</v>
      </c>
      <c r="K3366" s="26" t="s">
        <v>377</v>
      </c>
      <c r="L3366" s="26" t="s">
        <v>1824</v>
      </c>
      <c r="M3366" s="26">
        <v>3356</v>
      </c>
    </row>
    <row r="3367" spans="1:13" s="31" customFormat="1" x14ac:dyDescent="0.3">
      <c r="A3367" s="34">
        <v>42618</v>
      </c>
      <c r="B3367" s="26" t="s">
        <v>999</v>
      </c>
      <c r="C3367" s="26" t="s">
        <v>12</v>
      </c>
      <c r="D3367" s="31" t="s">
        <v>18</v>
      </c>
      <c r="E3367" s="41"/>
      <c r="F3367" s="41">
        <v>1000</v>
      </c>
      <c r="G3367" s="19">
        <f t="shared" si="52"/>
        <v>470877.08129999996</v>
      </c>
      <c r="H3367" s="26" t="s">
        <v>1418</v>
      </c>
      <c r="I3367" s="26" t="s">
        <v>531</v>
      </c>
      <c r="J3367" s="26" t="s">
        <v>3033</v>
      </c>
      <c r="K3367" s="26" t="s">
        <v>377</v>
      </c>
      <c r="L3367" s="26"/>
      <c r="M3367" s="26">
        <v>3357</v>
      </c>
    </row>
    <row r="3368" spans="1:13" s="31" customFormat="1" x14ac:dyDescent="0.3">
      <c r="A3368" s="34">
        <v>42618</v>
      </c>
      <c r="B3368" s="26" t="s">
        <v>329</v>
      </c>
      <c r="C3368" s="31" t="s">
        <v>35</v>
      </c>
      <c r="D3368" s="31" t="s">
        <v>18</v>
      </c>
      <c r="E3368" s="41"/>
      <c r="F3368" s="41">
        <v>1000</v>
      </c>
      <c r="G3368" s="19">
        <f t="shared" si="52"/>
        <v>469877.08129999996</v>
      </c>
      <c r="H3368" s="26" t="s">
        <v>1418</v>
      </c>
      <c r="I3368" s="26" t="s">
        <v>531</v>
      </c>
      <c r="J3368" s="26" t="s">
        <v>3033</v>
      </c>
      <c r="K3368" s="26" t="s">
        <v>377</v>
      </c>
      <c r="L3368" s="26"/>
      <c r="M3368" s="26">
        <v>3358</v>
      </c>
    </row>
    <row r="3369" spans="1:13" s="31" customFormat="1" x14ac:dyDescent="0.3">
      <c r="A3369" s="34">
        <v>42618</v>
      </c>
      <c r="B3369" s="26" t="s">
        <v>1000</v>
      </c>
      <c r="C3369" s="26" t="s">
        <v>12</v>
      </c>
      <c r="D3369" s="31" t="s">
        <v>18</v>
      </c>
      <c r="E3369" s="41"/>
      <c r="F3369" s="41">
        <v>300</v>
      </c>
      <c r="G3369" s="19">
        <f t="shared" si="52"/>
        <v>469577.08129999996</v>
      </c>
      <c r="H3369" s="26" t="s">
        <v>1418</v>
      </c>
      <c r="I3369" s="26" t="s">
        <v>531</v>
      </c>
      <c r="J3369" s="26" t="s">
        <v>3033</v>
      </c>
      <c r="K3369" s="26" t="s">
        <v>377</v>
      </c>
      <c r="L3369" s="26"/>
      <c r="M3369" s="31">
        <v>3359</v>
      </c>
    </row>
    <row r="3370" spans="1:13" s="31" customFormat="1" x14ac:dyDescent="0.3">
      <c r="A3370" s="34">
        <v>42618</v>
      </c>
      <c r="B3370" s="26" t="s">
        <v>2208</v>
      </c>
      <c r="C3370" s="26" t="s">
        <v>12</v>
      </c>
      <c r="D3370" s="26" t="s">
        <v>20</v>
      </c>
      <c r="E3370" s="41"/>
      <c r="F3370" s="41">
        <v>500</v>
      </c>
      <c r="G3370" s="19">
        <f t="shared" si="52"/>
        <v>469077.08129999996</v>
      </c>
      <c r="H3370" s="26" t="s">
        <v>933</v>
      </c>
      <c r="I3370" s="27" t="s">
        <v>531</v>
      </c>
      <c r="J3370" s="26" t="s">
        <v>1823</v>
      </c>
      <c r="K3370" s="26" t="s">
        <v>377</v>
      </c>
      <c r="L3370" s="26" t="s">
        <v>2193</v>
      </c>
      <c r="M3370" s="31">
        <v>3360</v>
      </c>
    </row>
    <row r="3371" spans="1:13" s="31" customFormat="1" x14ac:dyDescent="0.3">
      <c r="A3371" s="34">
        <v>42618</v>
      </c>
      <c r="B3371" s="26" t="s">
        <v>2209</v>
      </c>
      <c r="C3371" s="26" t="s">
        <v>12</v>
      </c>
      <c r="D3371" s="26" t="s">
        <v>20</v>
      </c>
      <c r="E3371" s="41"/>
      <c r="F3371" s="41">
        <v>3000</v>
      </c>
      <c r="G3371" s="19">
        <f t="shared" si="52"/>
        <v>466077.08129999996</v>
      </c>
      <c r="H3371" s="26" t="s">
        <v>933</v>
      </c>
      <c r="I3371" s="27" t="s">
        <v>531</v>
      </c>
      <c r="J3371" s="26" t="s">
        <v>1823</v>
      </c>
      <c r="K3371" s="26" t="s">
        <v>377</v>
      </c>
      <c r="L3371" s="26" t="s">
        <v>2193</v>
      </c>
      <c r="M3371" s="26">
        <v>3361</v>
      </c>
    </row>
    <row r="3372" spans="1:13" s="31" customFormat="1" x14ac:dyDescent="0.3">
      <c r="A3372" s="34">
        <v>42618</v>
      </c>
      <c r="B3372" s="26" t="s">
        <v>2210</v>
      </c>
      <c r="C3372" s="26" t="s">
        <v>12</v>
      </c>
      <c r="D3372" s="31" t="s">
        <v>18</v>
      </c>
      <c r="E3372" s="41"/>
      <c r="F3372" s="41">
        <v>2000</v>
      </c>
      <c r="G3372" s="19">
        <f t="shared" si="52"/>
        <v>464077.08129999996</v>
      </c>
      <c r="H3372" s="26" t="s">
        <v>903</v>
      </c>
      <c r="I3372" s="26" t="s">
        <v>531</v>
      </c>
      <c r="J3372" s="26" t="s">
        <v>3033</v>
      </c>
      <c r="K3372" s="26" t="s">
        <v>377</v>
      </c>
      <c r="L3372" s="26"/>
      <c r="M3372" s="26">
        <v>3362</v>
      </c>
    </row>
    <row r="3373" spans="1:13" s="31" customFormat="1" x14ac:dyDescent="0.3">
      <c r="A3373" s="34">
        <v>42618</v>
      </c>
      <c r="B3373" s="26" t="s">
        <v>584</v>
      </c>
      <c r="C3373" s="26" t="s">
        <v>12</v>
      </c>
      <c r="D3373" s="26" t="s">
        <v>821</v>
      </c>
      <c r="E3373" s="41"/>
      <c r="F3373" s="41">
        <v>1000</v>
      </c>
      <c r="G3373" s="19">
        <f t="shared" si="52"/>
        <v>463077.08129999996</v>
      </c>
      <c r="H3373" s="26" t="s">
        <v>1697</v>
      </c>
      <c r="I3373" s="26" t="s">
        <v>531</v>
      </c>
      <c r="J3373" s="26" t="s">
        <v>3033</v>
      </c>
      <c r="K3373" s="26" t="s">
        <v>377</v>
      </c>
      <c r="L3373" s="26" t="s">
        <v>2193</v>
      </c>
      <c r="M3373" s="26">
        <v>3363</v>
      </c>
    </row>
    <row r="3374" spans="1:13" s="31" customFormat="1" x14ac:dyDescent="0.3">
      <c r="A3374" s="34">
        <v>42618</v>
      </c>
      <c r="B3374" s="26" t="s">
        <v>2211</v>
      </c>
      <c r="C3374" s="26" t="s">
        <v>12</v>
      </c>
      <c r="D3374" s="26" t="s">
        <v>821</v>
      </c>
      <c r="E3374" s="41"/>
      <c r="F3374" s="41">
        <v>1000</v>
      </c>
      <c r="G3374" s="19">
        <f t="shared" si="52"/>
        <v>462077.08129999996</v>
      </c>
      <c r="H3374" s="26" t="s">
        <v>1697</v>
      </c>
      <c r="I3374" s="26" t="s">
        <v>531</v>
      </c>
      <c r="J3374" s="26" t="s">
        <v>3033</v>
      </c>
      <c r="K3374" s="26" t="s">
        <v>377</v>
      </c>
      <c r="L3374" s="26" t="s">
        <v>2193</v>
      </c>
      <c r="M3374" s="26">
        <v>3364</v>
      </c>
    </row>
    <row r="3375" spans="1:13" s="31" customFormat="1" x14ac:dyDescent="0.3">
      <c r="A3375" s="34">
        <v>42618</v>
      </c>
      <c r="B3375" s="26" t="s">
        <v>2212</v>
      </c>
      <c r="C3375" s="26" t="s">
        <v>12</v>
      </c>
      <c r="D3375" s="26" t="s">
        <v>821</v>
      </c>
      <c r="E3375" s="41"/>
      <c r="F3375" s="41">
        <v>1000</v>
      </c>
      <c r="G3375" s="19">
        <f t="shared" si="52"/>
        <v>461077.08129999996</v>
      </c>
      <c r="H3375" s="26" t="s">
        <v>1697</v>
      </c>
      <c r="I3375" s="26" t="s">
        <v>531</v>
      </c>
      <c r="J3375" s="26" t="s">
        <v>3033</v>
      </c>
      <c r="K3375" s="26" t="s">
        <v>377</v>
      </c>
      <c r="L3375" s="26" t="s">
        <v>2193</v>
      </c>
      <c r="M3375" s="26">
        <v>3365</v>
      </c>
    </row>
    <row r="3376" spans="1:13" s="31" customFormat="1" x14ac:dyDescent="0.3">
      <c r="A3376" s="34">
        <v>42618</v>
      </c>
      <c r="B3376" s="26" t="s">
        <v>2213</v>
      </c>
      <c r="C3376" s="26" t="s">
        <v>12</v>
      </c>
      <c r="D3376" s="26" t="s">
        <v>821</v>
      </c>
      <c r="E3376" s="41"/>
      <c r="F3376" s="41">
        <v>1000</v>
      </c>
      <c r="G3376" s="19">
        <f t="shared" si="52"/>
        <v>460077.08129999996</v>
      </c>
      <c r="H3376" s="26" t="s">
        <v>1697</v>
      </c>
      <c r="I3376" s="26" t="s">
        <v>531</v>
      </c>
      <c r="J3376" s="26" t="s">
        <v>3033</v>
      </c>
      <c r="K3376" s="26" t="s">
        <v>377</v>
      </c>
      <c r="L3376" s="26" t="s">
        <v>2193</v>
      </c>
      <c r="M3376" s="26">
        <v>3366</v>
      </c>
    </row>
    <row r="3377" spans="1:13" s="31" customFormat="1" x14ac:dyDescent="0.3">
      <c r="A3377" s="34">
        <v>42618</v>
      </c>
      <c r="B3377" s="26" t="s">
        <v>967</v>
      </c>
      <c r="C3377" s="26" t="s">
        <v>12</v>
      </c>
      <c r="D3377" s="26" t="s">
        <v>821</v>
      </c>
      <c r="E3377" s="41"/>
      <c r="F3377" s="41">
        <v>1000</v>
      </c>
      <c r="G3377" s="19">
        <f t="shared" si="52"/>
        <v>459077.08129999996</v>
      </c>
      <c r="H3377" s="26" t="s">
        <v>1697</v>
      </c>
      <c r="I3377" s="26" t="s">
        <v>531</v>
      </c>
      <c r="J3377" s="26" t="s">
        <v>3033</v>
      </c>
      <c r="K3377" s="26" t="s">
        <v>377</v>
      </c>
      <c r="L3377" s="26" t="s">
        <v>2193</v>
      </c>
      <c r="M3377" s="31">
        <v>3367</v>
      </c>
    </row>
    <row r="3378" spans="1:13" s="31" customFormat="1" x14ac:dyDescent="0.3">
      <c r="A3378" s="34">
        <v>42618</v>
      </c>
      <c r="B3378" s="26" t="s">
        <v>2214</v>
      </c>
      <c r="C3378" s="26" t="s">
        <v>12</v>
      </c>
      <c r="D3378" s="26" t="s">
        <v>20</v>
      </c>
      <c r="E3378" s="41"/>
      <c r="F3378" s="41">
        <v>1000</v>
      </c>
      <c r="G3378" s="19">
        <f t="shared" si="52"/>
        <v>458077.08129999996</v>
      </c>
      <c r="H3378" s="17" t="s">
        <v>3054</v>
      </c>
      <c r="I3378" s="26" t="s">
        <v>531</v>
      </c>
      <c r="J3378" s="26" t="s">
        <v>1823</v>
      </c>
      <c r="K3378" s="26" t="s">
        <v>377</v>
      </c>
      <c r="L3378" s="26"/>
      <c r="M3378" s="31">
        <v>3368</v>
      </c>
    </row>
    <row r="3379" spans="1:13" s="31" customFormat="1" x14ac:dyDescent="0.3">
      <c r="A3379" s="34">
        <v>42618</v>
      </c>
      <c r="B3379" s="26" t="s">
        <v>2483</v>
      </c>
      <c r="C3379" s="26" t="s">
        <v>12</v>
      </c>
      <c r="D3379" s="26" t="s">
        <v>20</v>
      </c>
      <c r="E3379" s="41"/>
      <c r="F3379" s="41">
        <v>1000</v>
      </c>
      <c r="G3379" s="19">
        <f t="shared" si="52"/>
        <v>457077.08129999996</v>
      </c>
      <c r="H3379" s="17" t="s">
        <v>3054</v>
      </c>
      <c r="I3379" s="26" t="s">
        <v>531</v>
      </c>
      <c r="J3379" s="26" t="s">
        <v>1823</v>
      </c>
      <c r="K3379" s="26" t="s">
        <v>377</v>
      </c>
      <c r="L3379" s="26"/>
      <c r="M3379" s="26">
        <v>3369</v>
      </c>
    </row>
    <row r="3380" spans="1:13" s="31" customFormat="1" x14ac:dyDescent="0.3">
      <c r="A3380" s="34">
        <v>42618</v>
      </c>
      <c r="B3380" s="26" t="s">
        <v>2150</v>
      </c>
      <c r="C3380" s="26" t="s">
        <v>12</v>
      </c>
      <c r="D3380" s="26" t="s">
        <v>20</v>
      </c>
      <c r="E3380" s="41"/>
      <c r="F3380" s="41">
        <v>1000</v>
      </c>
      <c r="G3380" s="19">
        <f t="shared" si="52"/>
        <v>456077.08129999996</v>
      </c>
      <c r="H3380" s="17" t="s">
        <v>3054</v>
      </c>
      <c r="I3380" s="26" t="s">
        <v>531</v>
      </c>
      <c r="J3380" s="26" t="s">
        <v>1823</v>
      </c>
      <c r="K3380" s="26" t="s">
        <v>377</v>
      </c>
      <c r="L3380" s="26"/>
      <c r="M3380" s="26">
        <v>3370</v>
      </c>
    </row>
    <row r="3381" spans="1:13" s="31" customFormat="1" x14ac:dyDescent="0.3">
      <c r="A3381" s="34">
        <v>42618</v>
      </c>
      <c r="B3381" s="37" t="s">
        <v>2215</v>
      </c>
      <c r="C3381" s="26" t="s">
        <v>12</v>
      </c>
      <c r="D3381" s="26" t="s">
        <v>13</v>
      </c>
      <c r="E3381" s="38"/>
      <c r="F3381" s="38">
        <v>2000</v>
      </c>
      <c r="G3381" s="19">
        <f t="shared" si="52"/>
        <v>454077.08129999996</v>
      </c>
      <c r="H3381" s="37" t="s">
        <v>267</v>
      </c>
      <c r="I3381" s="37" t="s">
        <v>531</v>
      </c>
      <c r="J3381" s="26" t="s">
        <v>1823</v>
      </c>
      <c r="K3381" s="26" t="s">
        <v>377</v>
      </c>
      <c r="L3381" s="26"/>
      <c r="M3381" s="26">
        <v>3371</v>
      </c>
    </row>
    <row r="3382" spans="1:13" s="31" customFormat="1" x14ac:dyDescent="0.3">
      <c r="A3382" s="34">
        <v>42618</v>
      </c>
      <c r="B3382" s="31" t="s">
        <v>2194</v>
      </c>
      <c r="C3382" s="26" t="s">
        <v>12</v>
      </c>
      <c r="D3382" s="31" t="s">
        <v>18</v>
      </c>
      <c r="E3382" s="40"/>
      <c r="F3382" s="40">
        <v>150</v>
      </c>
      <c r="G3382" s="19">
        <f t="shared" si="52"/>
        <v>453927.08129999996</v>
      </c>
      <c r="H3382" s="31" t="s">
        <v>1772</v>
      </c>
      <c r="I3382" s="31" t="s">
        <v>531</v>
      </c>
      <c r="J3382" s="26" t="s">
        <v>3033</v>
      </c>
      <c r="K3382" s="26" t="s">
        <v>377</v>
      </c>
      <c r="M3382" s="26">
        <v>3372</v>
      </c>
    </row>
    <row r="3383" spans="1:13" s="31" customFormat="1" x14ac:dyDescent="0.3">
      <c r="A3383" s="34">
        <v>42618</v>
      </c>
      <c r="B3383" s="31" t="s">
        <v>2484</v>
      </c>
      <c r="C3383" s="31" t="s">
        <v>35</v>
      </c>
      <c r="D3383" s="31" t="s">
        <v>18</v>
      </c>
      <c r="E3383" s="40"/>
      <c r="F3383" s="40">
        <v>1000</v>
      </c>
      <c r="G3383" s="19">
        <f t="shared" si="52"/>
        <v>452927.08129999996</v>
      </c>
      <c r="H3383" s="31" t="s">
        <v>1772</v>
      </c>
      <c r="I3383" s="31" t="s">
        <v>531</v>
      </c>
      <c r="J3383" s="26" t="s">
        <v>3033</v>
      </c>
      <c r="K3383" s="26" t="s">
        <v>377</v>
      </c>
      <c r="M3383" s="26">
        <v>3373</v>
      </c>
    </row>
    <row r="3384" spans="1:13" s="31" customFormat="1" x14ac:dyDescent="0.3">
      <c r="A3384" s="34">
        <v>42618</v>
      </c>
      <c r="B3384" s="31" t="s">
        <v>2216</v>
      </c>
      <c r="C3384" s="26" t="s">
        <v>12</v>
      </c>
      <c r="D3384" s="31" t="s">
        <v>18</v>
      </c>
      <c r="E3384" s="40"/>
      <c r="F3384" s="40">
        <v>1000</v>
      </c>
      <c r="G3384" s="19">
        <f t="shared" si="52"/>
        <v>451927.08129999996</v>
      </c>
      <c r="H3384" s="31" t="s">
        <v>1772</v>
      </c>
      <c r="I3384" s="31" t="s">
        <v>531</v>
      </c>
      <c r="J3384" s="26" t="s">
        <v>3033</v>
      </c>
      <c r="K3384" s="26" t="s">
        <v>377</v>
      </c>
      <c r="M3384" s="26">
        <v>3374</v>
      </c>
    </row>
    <row r="3385" spans="1:13" s="31" customFormat="1" x14ac:dyDescent="0.3">
      <c r="A3385" s="34">
        <v>42618</v>
      </c>
      <c r="B3385" s="31" t="s">
        <v>2217</v>
      </c>
      <c r="C3385" s="26" t="s">
        <v>12</v>
      </c>
      <c r="D3385" s="31" t="s">
        <v>18</v>
      </c>
      <c r="E3385" s="40"/>
      <c r="F3385" s="40">
        <v>1000</v>
      </c>
      <c r="G3385" s="19">
        <f t="shared" si="52"/>
        <v>450927.08129999996</v>
      </c>
      <c r="H3385" s="31" t="s">
        <v>1772</v>
      </c>
      <c r="I3385" s="31" t="s">
        <v>531</v>
      </c>
      <c r="J3385" s="26" t="s">
        <v>3033</v>
      </c>
      <c r="K3385" s="26" t="s">
        <v>377</v>
      </c>
      <c r="M3385" s="31">
        <v>3375</v>
      </c>
    </row>
    <row r="3386" spans="1:13" s="31" customFormat="1" x14ac:dyDescent="0.3">
      <c r="A3386" s="34">
        <v>42618</v>
      </c>
      <c r="B3386" s="31" t="s">
        <v>2196</v>
      </c>
      <c r="C3386" s="26" t="s">
        <v>12</v>
      </c>
      <c r="D3386" s="31" t="s">
        <v>18</v>
      </c>
      <c r="E3386" s="40"/>
      <c r="F3386" s="40">
        <v>150</v>
      </c>
      <c r="G3386" s="19">
        <f t="shared" si="52"/>
        <v>450777.08129999996</v>
      </c>
      <c r="H3386" s="31" t="s">
        <v>1772</v>
      </c>
      <c r="I3386" s="31" t="s">
        <v>531</v>
      </c>
      <c r="J3386" s="26" t="s">
        <v>3033</v>
      </c>
      <c r="K3386" s="26" t="s">
        <v>377</v>
      </c>
      <c r="M3386" s="31">
        <v>3376</v>
      </c>
    </row>
    <row r="3387" spans="1:13" s="31" customFormat="1" ht="13.9" x14ac:dyDescent="0.25">
      <c r="A3387" s="34">
        <v>42619</v>
      </c>
      <c r="B3387" s="26" t="s">
        <v>2218</v>
      </c>
      <c r="C3387" s="26"/>
      <c r="D3387" s="26"/>
      <c r="E3387" s="41">
        <v>25000</v>
      </c>
      <c r="F3387" s="41"/>
      <c r="G3387" s="19">
        <f t="shared" si="52"/>
        <v>475777.08129999996</v>
      </c>
      <c r="H3387" s="36" t="s">
        <v>26</v>
      </c>
      <c r="I3387" s="26"/>
      <c r="J3387" s="26" t="s">
        <v>1098</v>
      </c>
      <c r="K3387" s="26" t="s">
        <v>377</v>
      </c>
      <c r="L3387" s="26" t="s">
        <v>1824</v>
      </c>
      <c r="M3387" s="26">
        <v>3377</v>
      </c>
    </row>
    <row r="3388" spans="1:13" s="31" customFormat="1" ht="13.9" x14ac:dyDescent="0.25">
      <c r="A3388" s="34">
        <v>42619</v>
      </c>
      <c r="B3388" s="26" t="s">
        <v>2485</v>
      </c>
      <c r="C3388" s="31" t="s">
        <v>17</v>
      </c>
      <c r="D3388" s="26" t="s">
        <v>20</v>
      </c>
      <c r="E3388" s="41"/>
      <c r="F3388" s="41">
        <v>25000</v>
      </c>
      <c r="G3388" s="19">
        <f t="shared" si="52"/>
        <v>450777.08129999996</v>
      </c>
      <c r="H3388" s="36" t="s">
        <v>26</v>
      </c>
      <c r="I3388" s="26">
        <v>152</v>
      </c>
      <c r="J3388" s="26" t="s">
        <v>1099</v>
      </c>
      <c r="K3388" s="26" t="s">
        <v>377</v>
      </c>
      <c r="L3388" s="26" t="s">
        <v>1824</v>
      </c>
      <c r="M3388" s="26">
        <v>3378</v>
      </c>
    </row>
    <row r="3389" spans="1:13" s="31" customFormat="1" x14ac:dyDescent="0.3">
      <c r="A3389" s="34">
        <v>42619</v>
      </c>
      <c r="B3389" s="26" t="s">
        <v>999</v>
      </c>
      <c r="C3389" s="26" t="s">
        <v>12</v>
      </c>
      <c r="D3389" s="31" t="s">
        <v>18</v>
      </c>
      <c r="E3389" s="41"/>
      <c r="F3389" s="41">
        <v>1000</v>
      </c>
      <c r="G3389" s="19">
        <f t="shared" si="52"/>
        <v>449777.08129999996</v>
      </c>
      <c r="H3389" s="26" t="s">
        <v>1418</v>
      </c>
      <c r="I3389" s="26" t="s">
        <v>531</v>
      </c>
      <c r="J3389" s="26" t="s">
        <v>3033</v>
      </c>
      <c r="K3389" s="26" t="s">
        <v>377</v>
      </c>
      <c r="L3389" s="26"/>
      <c r="M3389" s="26">
        <v>3379</v>
      </c>
    </row>
    <row r="3390" spans="1:13" s="31" customFormat="1" x14ac:dyDescent="0.3">
      <c r="A3390" s="34">
        <v>42619</v>
      </c>
      <c r="B3390" s="26" t="s">
        <v>2219</v>
      </c>
      <c r="C3390" s="26" t="s">
        <v>12</v>
      </c>
      <c r="D3390" s="26" t="s">
        <v>20</v>
      </c>
      <c r="E3390" s="41"/>
      <c r="F3390" s="41">
        <v>2000</v>
      </c>
      <c r="G3390" s="19">
        <f t="shared" si="52"/>
        <v>447777.08129999996</v>
      </c>
      <c r="H3390" s="26" t="s">
        <v>933</v>
      </c>
      <c r="I3390" s="27" t="s">
        <v>531</v>
      </c>
      <c r="J3390" s="26" t="s">
        <v>1823</v>
      </c>
      <c r="K3390" s="26" t="s">
        <v>377</v>
      </c>
      <c r="L3390" s="26" t="s">
        <v>2193</v>
      </c>
      <c r="M3390" s="26">
        <v>3380</v>
      </c>
    </row>
    <row r="3391" spans="1:13" s="31" customFormat="1" x14ac:dyDescent="0.3">
      <c r="A3391" s="34">
        <v>42619</v>
      </c>
      <c r="B3391" s="26" t="s">
        <v>2220</v>
      </c>
      <c r="C3391" s="26" t="s">
        <v>12</v>
      </c>
      <c r="D3391" s="26" t="s">
        <v>20</v>
      </c>
      <c r="E3391" s="41"/>
      <c r="F3391" s="41">
        <v>2000</v>
      </c>
      <c r="G3391" s="19">
        <f t="shared" si="52"/>
        <v>445777.08129999996</v>
      </c>
      <c r="H3391" s="26" t="s">
        <v>933</v>
      </c>
      <c r="I3391" s="27" t="s">
        <v>531</v>
      </c>
      <c r="J3391" s="26" t="s">
        <v>1823</v>
      </c>
      <c r="K3391" s="26" t="s">
        <v>377</v>
      </c>
      <c r="L3391" s="26" t="s">
        <v>2193</v>
      </c>
      <c r="M3391" s="26">
        <v>3381</v>
      </c>
    </row>
    <row r="3392" spans="1:13" s="30" customFormat="1" x14ac:dyDescent="0.3">
      <c r="A3392" s="34">
        <v>42619</v>
      </c>
      <c r="B3392" s="27" t="s">
        <v>2221</v>
      </c>
      <c r="C3392" s="26" t="s">
        <v>12</v>
      </c>
      <c r="D3392" s="26" t="s">
        <v>20</v>
      </c>
      <c r="E3392" s="41"/>
      <c r="F3392" s="41">
        <v>15000</v>
      </c>
      <c r="G3392" s="19">
        <f t="shared" si="52"/>
        <v>430777.08129999996</v>
      </c>
      <c r="H3392" s="26" t="s">
        <v>933</v>
      </c>
      <c r="I3392" s="27" t="s">
        <v>229</v>
      </c>
      <c r="J3392" s="26" t="s">
        <v>1823</v>
      </c>
      <c r="K3392" s="26" t="s">
        <v>377</v>
      </c>
      <c r="L3392" s="27" t="s">
        <v>1824</v>
      </c>
      <c r="M3392" s="26">
        <v>3382</v>
      </c>
    </row>
    <row r="3393" spans="1:13" s="30" customFormat="1" x14ac:dyDescent="0.3">
      <c r="A3393" s="34">
        <v>42619</v>
      </c>
      <c r="B3393" s="27" t="s">
        <v>2222</v>
      </c>
      <c r="C3393" s="26" t="s">
        <v>12</v>
      </c>
      <c r="D3393" s="26" t="s">
        <v>20</v>
      </c>
      <c r="E3393" s="41"/>
      <c r="F3393" s="41">
        <v>3000</v>
      </c>
      <c r="G3393" s="19">
        <f t="shared" si="52"/>
        <v>427777.08129999996</v>
      </c>
      <c r="H3393" s="26" t="s">
        <v>933</v>
      </c>
      <c r="I3393" s="27" t="s">
        <v>531</v>
      </c>
      <c r="J3393" s="26" t="s">
        <v>1823</v>
      </c>
      <c r="K3393" s="26" t="s">
        <v>377</v>
      </c>
      <c r="L3393" s="26" t="s">
        <v>2193</v>
      </c>
      <c r="M3393" s="31">
        <v>3383</v>
      </c>
    </row>
    <row r="3394" spans="1:13" s="31" customFormat="1" x14ac:dyDescent="0.3">
      <c r="A3394" s="34">
        <v>42619</v>
      </c>
      <c r="B3394" s="26" t="s">
        <v>2223</v>
      </c>
      <c r="C3394" s="26" t="s">
        <v>12</v>
      </c>
      <c r="D3394" s="31" t="s">
        <v>18</v>
      </c>
      <c r="E3394" s="41"/>
      <c r="F3394" s="41">
        <v>2000</v>
      </c>
      <c r="G3394" s="19">
        <f t="shared" si="52"/>
        <v>425777.08129999996</v>
      </c>
      <c r="H3394" s="26" t="s">
        <v>903</v>
      </c>
      <c r="I3394" s="26" t="s">
        <v>531</v>
      </c>
      <c r="J3394" s="26" t="s">
        <v>3033</v>
      </c>
      <c r="K3394" s="26" t="s">
        <v>377</v>
      </c>
      <c r="L3394" s="26"/>
      <c r="M3394" s="31">
        <v>3384</v>
      </c>
    </row>
    <row r="3395" spans="1:13" s="31" customFormat="1" ht="13.9" x14ac:dyDescent="0.25">
      <c r="A3395" s="34">
        <v>42619</v>
      </c>
      <c r="B3395" s="26" t="s">
        <v>2224</v>
      </c>
      <c r="C3395" s="26" t="s">
        <v>36</v>
      </c>
      <c r="D3395" s="26" t="s">
        <v>10</v>
      </c>
      <c r="E3395" s="41"/>
      <c r="F3395" s="41">
        <v>20000</v>
      </c>
      <c r="G3395" s="19">
        <f t="shared" si="52"/>
        <v>405777.08129999996</v>
      </c>
      <c r="H3395" s="26" t="s">
        <v>903</v>
      </c>
      <c r="I3395" s="26" t="s">
        <v>229</v>
      </c>
      <c r="J3395" s="26" t="s">
        <v>3033</v>
      </c>
      <c r="K3395" s="26" t="s">
        <v>377</v>
      </c>
      <c r="L3395" s="26" t="s">
        <v>2225</v>
      </c>
      <c r="M3395" s="26">
        <v>3385</v>
      </c>
    </row>
    <row r="3396" spans="1:13" s="31" customFormat="1" x14ac:dyDescent="0.3">
      <c r="A3396" s="34">
        <v>42619</v>
      </c>
      <c r="B3396" s="26" t="s">
        <v>2226</v>
      </c>
      <c r="C3396" s="26" t="s">
        <v>12</v>
      </c>
      <c r="D3396" s="31" t="s">
        <v>18</v>
      </c>
      <c r="E3396" s="41"/>
      <c r="F3396" s="41">
        <v>2000</v>
      </c>
      <c r="G3396" s="19">
        <f t="shared" si="52"/>
        <v>403777.08129999996</v>
      </c>
      <c r="H3396" s="26" t="s">
        <v>903</v>
      </c>
      <c r="I3396" s="26" t="s">
        <v>531</v>
      </c>
      <c r="J3396" s="26" t="s">
        <v>3033</v>
      </c>
      <c r="K3396" s="26" t="s">
        <v>377</v>
      </c>
      <c r="L3396" s="26"/>
      <c r="M3396" s="26">
        <v>3386</v>
      </c>
    </row>
    <row r="3397" spans="1:13" s="31" customFormat="1" x14ac:dyDescent="0.3">
      <c r="A3397" s="34">
        <v>42619</v>
      </c>
      <c r="B3397" s="26" t="s">
        <v>2227</v>
      </c>
      <c r="C3397" s="28" t="s">
        <v>3032</v>
      </c>
      <c r="D3397" s="31" t="s">
        <v>10</v>
      </c>
      <c r="E3397" s="41"/>
      <c r="F3397" s="41">
        <v>50000</v>
      </c>
      <c r="G3397" s="19">
        <f t="shared" si="52"/>
        <v>353777.08129999996</v>
      </c>
      <c r="H3397" s="26" t="s">
        <v>903</v>
      </c>
      <c r="I3397" s="26" t="s">
        <v>229</v>
      </c>
      <c r="J3397" s="26" t="s">
        <v>3033</v>
      </c>
      <c r="K3397" s="26" t="s">
        <v>377</v>
      </c>
      <c r="L3397" s="26" t="s">
        <v>1824</v>
      </c>
      <c r="M3397" s="26">
        <v>3387</v>
      </c>
    </row>
    <row r="3398" spans="1:13" s="31" customFormat="1" x14ac:dyDescent="0.3">
      <c r="A3398" s="34">
        <v>42619</v>
      </c>
      <c r="B3398" s="26" t="s">
        <v>584</v>
      </c>
      <c r="C3398" s="26" t="s">
        <v>12</v>
      </c>
      <c r="D3398" s="26" t="s">
        <v>821</v>
      </c>
      <c r="E3398" s="41"/>
      <c r="F3398" s="41">
        <v>1000</v>
      </c>
      <c r="G3398" s="19">
        <f t="shared" si="52"/>
        <v>352777.08129999996</v>
      </c>
      <c r="H3398" s="26" t="s">
        <v>1697</v>
      </c>
      <c r="I3398" s="26" t="s">
        <v>531</v>
      </c>
      <c r="J3398" s="26" t="s">
        <v>3033</v>
      </c>
      <c r="K3398" s="26" t="s">
        <v>377</v>
      </c>
      <c r="L3398" s="26" t="s">
        <v>2193</v>
      </c>
      <c r="M3398" s="26">
        <v>3388</v>
      </c>
    </row>
    <row r="3399" spans="1:13" s="31" customFormat="1" x14ac:dyDescent="0.3">
      <c r="A3399" s="34">
        <v>42619</v>
      </c>
      <c r="B3399" s="26" t="s">
        <v>967</v>
      </c>
      <c r="C3399" s="26" t="s">
        <v>12</v>
      </c>
      <c r="D3399" s="26" t="s">
        <v>821</v>
      </c>
      <c r="E3399" s="41"/>
      <c r="F3399" s="41">
        <v>1000</v>
      </c>
      <c r="G3399" s="19">
        <f t="shared" si="52"/>
        <v>351777.08129999996</v>
      </c>
      <c r="H3399" s="26" t="s">
        <v>1697</v>
      </c>
      <c r="I3399" s="26" t="s">
        <v>531</v>
      </c>
      <c r="J3399" s="26" t="s">
        <v>3033</v>
      </c>
      <c r="K3399" s="26" t="s">
        <v>377</v>
      </c>
      <c r="L3399" s="26" t="s">
        <v>2193</v>
      </c>
      <c r="M3399" s="26">
        <v>3389</v>
      </c>
    </row>
    <row r="3400" spans="1:13" s="31" customFormat="1" x14ac:dyDescent="0.3">
      <c r="A3400" s="34">
        <v>42619</v>
      </c>
      <c r="B3400" s="26" t="s">
        <v>2141</v>
      </c>
      <c r="C3400" s="26" t="s">
        <v>12</v>
      </c>
      <c r="D3400" s="26" t="s">
        <v>20</v>
      </c>
      <c r="E3400" s="41"/>
      <c r="F3400" s="41">
        <v>2000</v>
      </c>
      <c r="G3400" s="19">
        <f t="shared" si="52"/>
        <v>349777.08129999996</v>
      </c>
      <c r="H3400" s="17" t="s">
        <v>3054</v>
      </c>
      <c r="I3400" s="26" t="s">
        <v>531</v>
      </c>
      <c r="J3400" s="26" t="s">
        <v>1823</v>
      </c>
      <c r="K3400" s="26" t="s">
        <v>377</v>
      </c>
      <c r="L3400" s="26"/>
      <c r="M3400" s="26">
        <v>3390</v>
      </c>
    </row>
    <row r="3401" spans="1:13" s="31" customFormat="1" x14ac:dyDescent="0.3">
      <c r="A3401" s="34">
        <v>42619</v>
      </c>
      <c r="B3401" s="26" t="s">
        <v>2228</v>
      </c>
      <c r="C3401" s="26" t="s">
        <v>12</v>
      </c>
      <c r="D3401" s="26" t="s">
        <v>20</v>
      </c>
      <c r="E3401" s="41"/>
      <c r="F3401" s="41">
        <v>1000</v>
      </c>
      <c r="G3401" s="19">
        <f t="shared" si="52"/>
        <v>348777.08129999996</v>
      </c>
      <c r="H3401" s="17" t="s">
        <v>3054</v>
      </c>
      <c r="I3401" s="26" t="s">
        <v>531</v>
      </c>
      <c r="J3401" s="26" t="s">
        <v>1823</v>
      </c>
      <c r="K3401" s="26" t="s">
        <v>377</v>
      </c>
      <c r="L3401" s="26"/>
      <c r="M3401" s="31">
        <v>3391</v>
      </c>
    </row>
    <row r="3402" spans="1:13" s="31" customFormat="1" x14ac:dyDescent="0.3">
      <c r="A3402" s="34">
        <v>42619</v>
      </c>
      <c r="B3402" s="26" t="s">
        <v>2229</v>
      </c>
      <c r="C3402" s="26" t="s">
        <v>12</v>
      </c>
      <c r="D3402" s="26" t="s">
        <v>20</v>
      </c>
      <c r="E3402" s="41"/>
      <c r="F3402" s="41">
        <v>2000</v>
      </c>
      <c r="G3402" s="19">
        <f t="shared" si="52"/>
        <v>346777.08129999996</v>
      </c>
      <c r="H3402" s="17" t="s">
        <v>3054</v>
      </c>
      <c r="I3402" s="26" t="s">
        <v>531</v>
      </c>
      <c r="J3402" s="26" t="s">
        <v>1823</v>
      </c>
      <c r="K3402" s="26" t="s">
        <v>377</v>
      </c>
      <c r="L3402" s="26"/>
      <c r="M3402" s="31">
        <v>3392</v>
      </c>
    </row>
    <row r="3403" spans="1:13" s="31" customFormat="1" x14ac:dyDescent="0.3">
      <c r="A3403" s="34">
        <v>42619</v>
      </c>
      <c r="B3403" s="37" t="s">
        <v>2230</v>
      </c>
      <c r="C3403" s="26" t="s">
        <v>12</v>
      </c>
      <c r="D3403" s="26" t="s">
        <v>13</v>
      </c>
      <c r="E3403" s="38"/>
      <c r="F3403" s="38">
        <v>3000</v>
      </c>
      <c r="G3403" s="19">
        <f t="shared" si="52"/>
        <v>343777.08129999996</v>
      </c>
      <c r="H3403" s="37" t="s">
        <v>267</v>
      </c>
      <c r="I3403" s="37" t="s">
        <v>531</v>
      </c>
      <c r="J3403" s="26" t="s">
        <v>1823</v>
      </c>
      <c r="K3403" s="26" t="s">
        <v>377</v>
      </c>
      <c r="L3403" s="26"/>
      <c r="M3403" s="26">
        <v>3393</v>
      </c>
    </row>
    <row r="3404" spans="1:13" s="31" customFormat="1" x14ac:dyDescent="0.3">
      <c r="A3404" s="34">
        <v>42619</v>
      </c>
      <c r="B3404" s="31" t="s">
        <v>2194</v>
      </c>
      <c r="C3404" s="26" t="s">
        <v>12</v>
      </c>
      <c r="D3404" s="31" t="s">
        <v>18</v>
      </c>
      <c r="E3404" s="40"/>
      <c r="F3404" s="40">
        <v>150</v>
      </c>
      <c r="G3404" s="19">
        <f t="shared" si="52"/>
        <v>343627.08129999996</v>
      </c>
      <c r="H3404" s="31" t="s">
        <v>1772</v>
      </c>
      <c r="I3404" s="31" t="s">
        <v>531</v>
      </c>
      <c r="J3404" s="26" t="s">
        <v>3033</v>
      </c>
      <c r="K3404" s="26" t="s">
        <v>377</v>
      </c>
      <c r="M3404" s="26">
        <v>3394</v>
      </c>
    </row>
    <row r="3405" spans="1:13" s="31" customFormat="1" x14ac:dyDescent="0.3">
      <c r="A3405" s="34">
        <v>42619</v>
      </c>
      <c r="B3405" s="31" t="s">
        <v>2482</v>
      </c>
      <c r="C3405" s="31" t="s">
        <v>35</v>
      </c>
      <c r="D3405" s="31" t="s">
        <v>18</v>
      </c>
      <c r="E3405" s="40"/>
      <c r="F3405" s="40">
        <v>1000</v>
      </c>
      <c r="G3405" s="19">
        <f t="shared" ref="G3405:G3468" si="53">+G3404+E3405-F3405</f>
        <v>342627.08129999996</v>
      </c>
      <c r="H3405" s="31" t="s">
        <v>1772</v>
      </c>
      <c r="I3405" s="31" t="s">
        <v>531</v>
      </c>
      <c r="J3405" s="26" t="s">
        <v>3033</v>
      </c>
      <c r="K3405" s="26" t="s">
        <v>377</v>
      </c>
      <c r="M3405" s="26">
        <v>3395</v>
      </c>
    </row>
    <row r="3406" spans="1:13" s="31" customFormat="1" x14ac:dyDescent="0.3">
      <c r="A3406" s="34">
        <v>42619</v>
      </c>
      <c r="B3406" s="31" t="s">
        <v>2216</v>
      </c>
      <c r="C3406" s="26" t="s">
        <v>12</v>
      </c>
      <c r="D3406" s="31" t="s">
        <v>18</v>
      </c>
      <c r="E3406" s="40"/>
      <c r="F3406" s="40">
        <v>1000</v>
      </c>
      <c r="G3406" s="19">
        <f t="shared" si="53"/>
        <v>341627.08129999996</v>
      </c>
      <c r="H3406" s="31" t="s">
        <v>1772</v>
      </c>
      <c r="I3406" s="31" t="s">
        <v>531</v>
      </c>
      <c r="J3406" s="26" t="s">
        <v>3033</v>
      </c>
      <c r="K3406" s="26" t="s">
        <v>377</v>
      </c>
      <c r="M3406" s="26">
        <v>3396</v>
      </c>
    </row>
    <row r="3407" spans="1:13" s="31" customFormat="1" x14ac:dyDescent="0.3">
      <c r="A3407" s="34">
        <v>42619</v>
      </c>
      <c r="B3407" s="31" t="s">
        <v>2231</v>
      </c>
      <c r="C3407" s="33" t="s">
        <v>3871</v>
      </c>
      <c r="D3407" s="31" t="s">
        <v>18</v>
      </c>
      <c r="E3407" s="40"/>
      <c r="F3407" s="40">
        <v>9800</v>
      </c>
      <c r="G3407" s="19">
        <f t="shared" si="53"/>
        <v>331827.08129999996</v>
      </c>
      <c r="H3407" s="31" t="s">
        <v>1772</v>
      </c>
      <c r="I3407" s="31" t="s">
        <v>531</v>
      </c>
      <c r="J3407" s="26" t="s">
        <v>3033</v>
      </c>
      <c r="K3407" s="26" t="s">
        <v>377</v>
      </c>
      <c r="M3407" s="26">
        <v>3397</v>
      </c>
    </row>
    <row r="3408" spans="1:13" s="31" customFormat="1" x14ac:dyDescent="0.3">
      <c r="A3408" s="34">
        <v>42619</v>
      </c>
      <c r="B3408" s="31" t="s">
        <v>2217</v>
      </c>
      <c r="C3408" s="26" t="s">
        <v>12</v>
      </c>
      <c r="D3408" s="31" t="s">
        <v>18</v>
      </c>
      <c r="E3408" s="40"/>
      <c r="F3408" s="40">
        <v>1000</v>
      </c>
      <c r="G3408" s="19">
        <f t="shared" si="53"/>
        <v>330827.08129999996</v>
      </c>
      <c r="H3408" s="31" t="s">
        <v>1772</v>
      </c>
      <c r="I3408" s="31" t="s">
        <v>531</v>
      </c>
      <c r="J3408" s="26" t="s">
        <v>3033</v>
      </c>
      <c r="K3408" s="26" t="s">
        <v>377</v>
      </c>
      <c r="M3408" s="26">
        <v>3398</v>
      </c>
    </row>
    <row r="3409" spans="1:13" s="31" customFormat="1" x14ac:dyDescent="0.3">
      <c r="A3409" s="34">
        <v>42619</v>
      </c>
      <c r="B3409" s="31" t="s">
        <v>2196</v>
      </c>
      <c r="C3409" s="26" t="s">
        <v>12</v>
      </c>
      <c r="D3409" s="31" t="s">
        <v>18</v>
      </c>
      <c r="E3409" s="40"/>
      <c r="F3409" s="40">
        <v>150</v>
      </c>
      <c r="G3409" s="19">
        <f t="shared" si="53"/>
        <v>330677.08129999996</v>
      </c>
      <c r="H3409" s="31" t="s">
        <v>1772</v>
      </c>
      <c r="I3409" s="31" t="s">
        <v>531</v>
      </c>
      <c r="J3409" s="26" t="s">
        <v>3033</v>
      </c>
      <c r="K3409" s="26" t="s">
        <v>377</v>
      </c>
      <c r="M3409" s="31">
        <v>3399</v>
      </c>
    </row>
    <row r="3410" spans="1:13" s="31" customFormat="1" x14ac:dyDescent="0.3">
      <c r="A3410" s="34">
        <v>42620</v>
      </c>
      <c r="B3410" s="26" t="s">
        <v>2232</v>
      </c>
      <c r="C3410" s="26" t="s">
        <v>12</v>
      </c>
      <c r="D3410" s="26" t="s">
        <v>13</v>
      </c>
      <c r="E3410" s="41"/>
      <c r="F3410" s="41">
        <v>3000</v>
      </c>
      <c r="G3410" s="19">
        <f t="shared" si="53"/>
        <v>327677.08129999996</v>
      </c>
      <c r="H3410" s="36" t="s">
        <v>26</v>
      </c>
      <c r="I3410" s="26" t="s">
        <v>531</v>
      </c>
      <c r="J3410" s="26" t="s">
        <v>3033</v>
      </c>
      <c r="K3410" s="26" t="s">
        <v>377</v>
      </c>
      <c r="L3410" s="26"/>
      <c r="M3410" s="31">
        <v>3400</v>
      </c>
    </row>
    <row r="3411" spans="1:13" s="31" customFormat="1" ht="13.9" x14ac:dyDescent="0.25">
      <c r="A3411" s="34">
        <v>42620</v>
      </c>
      <c r="B3411" s="26" t="s">
        <v>2233</v>
      </c>
      <c r="C3411" s="26" t="s">
        <v>35</v>
      </c>
      <c r="D3411" s="31" t="s">
        <v>18</v>
      </c>
      <c r="E3411" s="41"/>
      <c r="F3411" s="41">
        <v>5500</v>
      </c>
      <c r="G3411" s="19">
        <f t="shared" si="53"/>
        <v>322177.08129999996</v>
      </c>
      <c r="H3411" s="36" t="s">
        <v>26</v>
      </c>
      <c r="I3411" s="26" t="s">
        <v>2234</v>
      </c>
      <c r="J3411" s="26" t="s">
        <v>3033</v>
      </c>
      <c r="K3411" s="26" t="s">
        <v>377</v>
      </c>
      <c r="L3411" s="26" t="s">
        <v>1824</v>
      </c>
      <c r="M3411" s="26">
        <v>3401</v>
      </c>
    </row>
    <row r="3412" spans="1:13" s="31" customFormat="1" ht="13.9" x14ac:dyDescent="0.25">
      <c r="A3412" s="34">
        <v>42620</v>
      </c>
      <c r="B3412" s="26" t="s">
        <v>3872</v>
      </c>
      <c r="C3412" s="26" t="s">
        <v>35</v>
      </c>
      <c r="D3412" s="26" t="s">
        <v>20</v>
      </c>
      <c r="E3412" s="41"/>
      <c r="F3412" s="41">
        <v>5500</v>
      </c>
      <c r="G3412" s="19">
        <f t="shared" si="53"/>
        <v>316677.08129999996</v>
      </c>
      <c r="H3412" s="36" t="s">
        <v>26</v>
      </c>
      <c r="I3412" s="26" t="s">
        <v>2234</v>
      </c>
      <c r="J3412" s="26" t="s">
        <v>1099</v>
      </c>
      <c r="K3412" s="26" t="s">
        <v>377</v>
      </c>
      <c r="L3412" s="26" t="s">
        <v>1824</v>
      </c>
      <c r="M3412" s="26">
        <v>3402</v>
      </c>
    </row>
    <row r="3413" spans="1:13" s="31" customFormat="1" x14ac:dyDescent="0.3">
      <c r="A3413" s="34">
        <v>42620</v>
      </c>
      <c r="B3413" s="26" t="s">
        <v>2235</v>
      </c>
      <c r="C3413" s="26" t="s">
        <v>1581</v>
      </c>
      <c r="D3413" s="26" t="s">
        <v>10</v>
      </c>
      <c r="E3413" s="41"/>
      <c r="F3413" s="41">
        <v>23743</v>
      </c>
      <c r="G3413" s="19">
        <f t="shared" si="53"/>
        <v>292934.08129999996</v>
      </c>
      <c r="H3413" s="36" t="s">
        <v>26</v>
      </c>
      <c r="I3413" s="26" t="s">
        <v>2236</v>
      </c>
      <c r="J3413" s="26" t="s">
        <v>3033</v>
      </c>
      <c r="K3413" s="26" t="s">
        <v>377</v>
      </c>
      <c r="L3413" s="26" t="s">
        <v>1824</v>
      </c>
      <c r="M3413" s="26">
        <v>3403</v>
      </c>
    </row>
    <row r="3414" spans="1:13" s="31" customFormat="1" x14ac:dyDescent="0.3">
      <c r="A3414" s="34">
        <v>42620</v>
      </c>
      <c r="B3414" s="26" t="s">
        <v>1000</v>
      </c>
      <c r="C3414" s="26" t="s">
        <v>12</v>
      </c>
      <c r="D3414" s="31" t="s">
        <v>18</v>
      </c>
      <c r="E3414" s="41"/>
      <c r="F3414" s="41">
        <v>500</v>
      </c>
      <c r="G3414" s="19">
        <f t="shared" si="53"/>
        <v>292434.08129999996</v>
      </c>
      <c r="H3414" s="26" t="s">
        <v>1418</v>
      </c>
      <c r="I3414" s="26" t="s">
        <v>531</v>
      </c>
      <c r="J3414" s="26" t="s">
        <v>3033</v>
      </c>
      <c r="K3414" s="26" t="s">
        <v>377</v>
      </c>
      <c r="L3414" s="26"/>
      <c r="M3414" s="26">
        <v>3404</v>
      </c>
    </row>
    <row r="3415" spans="1:13" s="31" customFormat="1" x14ac:dyDescent="0.3">
      <c r="A3415" s="34">
        <v>42620</v>
      </c>
      <c r="B3415" s="26" t="s">
        <v>329</v>
      </c>
      <c r="C3415" s="31" t="s">
        <v>35</v>
      </c>
      <c r="D3415" s="31" t="s">
        <v>18</v>
      </c>
      <c r="E3415" s="41"/>
      <c r="F3415" s="41">
        <v>1000</v>
      </c>
      <c r="G3415" s="19">
        <f t="shared" si="53"/>
        <v>291434.08129999996</v>
      </c>
      <c r="H3415" s="26" t="s">
        <v>1418</v>
      </c>
      <c r="I3415" s="26" t="s">
        <v>531</v>
      </c>
      <c r="J3415" s="26" t="s">
        <v>3033</v>
      </c>
      <c r="K3415" s="26" t="s">
        <v>377</v>
      </c>
      <c r="L3415" s="26"/>
      <c r="M3415" s="26">
        <v>3405</v>
      </c>
    </row>
    <row r="3416" spans="1:13" s="31" customFormat="1" x14ac:dyDescent="0.3">
      <c r="A3416" s="34">
        <v>42620</v>
      </c>
      <c r="B3416" s="26" t="s">
        <v>1000</v>
      </c>
      <c r="C3416" s="26" t="s">
        <v>12</v>
      </c>
      <c r="D3416" s="31" t="s">
        <v>18</v>
      </c>
      <c r="E3416" s="41"/>
      <c r="F3416" s="41">
        <v>500</v>
      </c>
      <c r="G3416" s="19">
        <f t="shared" si="53"/>
        <v>290934.08129999996</v>
      </c>
      <c r="H3416" s="26" t="s">
        <v>1418</v>
      </c>
      <c r="I3416" s="26" t="s">
        <v>531</v>
      </c>
      <c r="J3416" s="26" t="s">
        <v>3033</v>
      </c>
      <c r="K3416" s="26" t="s">
        <v>377</v>
      </c>
      <c r="L3416" s="26"/>
      <c r="M3416" s="26">
        <v>3406</v>
      </c>
    </row>
    <row r="3417" spans="1:13" s="30" customFormat="1" x14ac:dyDescent="0.3">
      <c r="A3417" s="34">
        <v>42620</v>
      </c>
      <c r="B3417" s="27" t="s">
        <v>2237</v>
      </c>
      <c r="C3417" s="26" t="s">
        <v>12</v>
      </c>
      <c r="D3417" s="26" t="s">
        <v>20</v>
      </c>
      <c r="E3417" s="41"/>
      <c r="F3417" s="41">
        <v>1500</v>
      </c>
      <c r="G3417" s="19">
        <f t="shared" si="53"/>
        <v>289434.08129999996</v>
      </c>
      <c r="H3417" s="26" t="s">
        <v>933</v>
      </c>
      <c r="I3417" s="27" t="s">
        <v>531</v>
      </c>
      <c r="J3417" s="26" t="s">
        <v>1823</v>
      </c>
      <c r="K3417" s="26" t="s">
        <v>377</v>
      </c>
      <c r="L3417" s="26" t="s">
        <v>2193</v>
      </c>
      <c r="M3417" s="31">
        <v>3407</v>
      </c>
    </row>
    <row r="3418" spans="1:13" s="30" customFormat="1" x14ac:dyDescent="0.3">
      <c r="A3418" s="34">
        <v>42620</v>
      </c>
      <c r="B3418" s="27" t="s">
        <v>2238</v>
      </c>
      <c r="C3418" s="26" t="s">
        <v>12</v>
      </c>
      <c r="D3418" s="26" t="s">
        <v>20</v>
      </c>
      <c r="E3418" s="41"/>
      <c r="F3418" s="41">
        <v>1000</v>
      </c>
      <c r="G3418" s="19">
        <f t="shared" si="53"/>
        <v>288434.08129999996</v>
      </c>
      <c r="H3418" s="26" t="s">
        <v>933</v>
      </c>
      <c r="I3418" s="27" t="s">
        <v>531</v>
      </c>
      <c r="J3418" s="26" t="s">
        <v>1823</v>
      </c>
      <c r="K3418" s="26" t="s">
        <v>377</v>
      </c>
      <c r="L3418" s="26" t="s">
        <v>2193</v>
      </c>
      <c r="M3418" s="31">
        <v>3408</v>
      </c>
    </row>
    <row r="3419" spans="1:13" s="30" customFormat="1" x14ac:dyDescent="0.3">
      <c r="A3419" s="34">
        <v>42620</v>
      </c>
      <c r="B3419" s="27" t="s">
        <v>2239</v>
      </c>
      <c r="C3419" s="26" t="s">
        <v>12</v>
      </c>
      <c r="D3419" s="26" t="s">
        <v>20</v>
      </c>
      <c r="E3419" s="41"/>
      <c r="F3419" s="41">
        <v>2000</v>
      </c>
      <c r="G3419" s="19">
        <f t="shared" si="53"/>
        <v>286434.08129999996</v>
      </c>
      <c r="H3419" s="26" t="s">
        <v>933</v>
      </c>
      <c r="I3419" s="27" t="s">
        <v>531</v>
      </c>
      <c r="J3419" s="26" t="s">
        <v>1823</v>
      </c>
      <c r="K3419" s="26" t="s">
        <v>377</v>
      </c>
      <c r="L3419" s="26" t="s">
        <v>2193</v>
      </c>
      <c r="M3419" s="26">
        <v>3409</v>
      </c>
    </row>
    <row r="3420" spans="1:13" s="31" customFormat="1" x14ac:dyDescent="0.3">
      <c r="A3420" s="34">
        <v>42620</v>
      </c>
      <c r="B3420" s="26" t="s">
        <v>584</v>
      </c>
      <c r="C3420" s="26" t="s">
        <v>12</v>
      </c>
      <c r="D3420" s="26" t="s">
        <v>821</v>
      </c>
      <c r="E3420" s="41"/>
      <c r="F3420" s="41">
        <v>1000</v>
      </c>
      <c r="G3420" s="19">
        <f t="shared" si="53"/>
        <v>285434.08129999996</v>
      </c>
      <c r="H3420" s="26" t="s">
        <v>1697</v>
      </c>
      <c r="I3420" s="26" t="s">
        <v>531</v>
      </c>
      <c r="J3420" s="26" t="s">
        <v>3033</v>
      </c>
      <c r="K3420" s="26" t="s">
        <v>377</v>
      </c>
      <c r="L3420" s="26" t="s">
        <v>2193</v>
      </c>
      <c r="M3420" s="26">
        <v>3410</v>
      </c>
    </row>
    <row r="3421" spans="1:13" s="31" customFormat="1" x14ac:dyDescent="0.3">
      <c r="A3421" s="34">
        <v>42620</v>
      </c>
      <c r="B3421" s="26" t="s">
        <v>967</v>
      </c>
      <c r="C3421" s="26" t="s">
        <v>12</v>
      </c>
      <c r="D3421" s="26" t="s">
        <v>821</v>
      </c>
      <c r="E3421" s="41"/>
      <c r="F3421" s="41">
        <v>1000</v>
      </c>
      <c r="G3421" s="19">
        <f t="shared" si="53"/>
        <v>284434.08129999996</v>
      </c>
      <c r="H3421" s="26" t="s">
        <v>1697</v>
      </c>
      <c r="I3421" s="26" t="s">
        <v>531</v>
      </c>
      <c r="J3421" s="26" t="s">
        <v>3033</v>
      </c>
      <c r="K3421" s="26" t="s">
        <v>377</v>
      </c>
      <c r="L3421" s="26" t="s">
        <v>2193</v>
      </c>
      <c r="M3421" s="26">
        <v>3411</v>
      </c>
    </row>
    <row r="3422" spans="1:13" s="31" customFormat="1" x14ac:dyDescent="0.3">
      <c r="A3422" s="34">
        <v>42620</v>
      </c>
      <c r="B3422" s="37" t="s">
        <v>2486</v>
      </c>
      <c r="C3422" s="26" t="s">
        <v>12</v>
      </c>
      <c r="D3422" s="26" t="s">
        <v>13</v>
      </c>
      <c r="E3422" s="38"/>
      <c r="F3422" s="38">
        <v>4000</v>
      </c>
      <c r="G3422" s="19">
        <f t="shared" si="53"/>
        <v>280434.08129999996</v>
      </c>
      <c r="H3422" s="37" t="s">
        <v>267</v>
      </c>
      <c r="I3422" s="37" t="s">
        <v>531</v>
      </c>
      <c r="J3422" s="26" t="s">
        <v>1823</v>
      </c>
      <c r="K3422" s="26" t="s">
        <v>377</v>
      </c>
      <c r="L3422" s="26"/>
      <c r="M3422" s="26">
        <v>3412</v>
      </c>
    </row>
    <row r="3423" spans="1:13" s="31" customFormat="1" x14ac:dyDescent="0.3">
      <c r="A3423" s="34">
        <v>42620</v>
      </c>
      <c r="B3423" s="31" t="s">
        <v>2194</v>
      </c>
      <c r="C3423" s="26" t="s">
        <v>12</v>
      </c>
      <c r="D3423" s="31" t="s">
        <v>18</v>
      </c>
      <c r="E3423" s="40"/>
      <c r="F3423" s="40">
        <v>150</v>
      </c>
      <c r="G3423" s="19">
        <f t="shared" si="53"/>
        <v>280284.08129999996</v>
      </c>
      <c r="H3423" s="31" t="s">
        <v>1772</v>
      </c>
      <c r="I3423" s="31" t="s">
        <v>531</v>
      </c>
      <c r="J3423" s="26" t="s">
        <v>3033</v>
      </c>
      <c r="K3423" s="26" t="s">
        <v>377</v>
      </c>
      <c r="M3423" s="26">
        <v>3413</v>
      </c>
    </row>
    <row r="3424" spans="1:13" s="31" customFormat="1" x14ac:dyDescent="0.3">
      <c r="A3424" s="34">
        <v>42620</v>
      </c>
      <c r="B3424" s="31" t="s">
        <v>2482</v>
      </c>
      <c r="C3424" s="31" t="s">
        <v>35</v>
      </c>
      <c r="D3424" s="31" t="s">
        <v>18</v>
      </c>
      <c r="E3424" s="40"/>
      <c r="F3424" s="40">
        <v>1000</v>
      </c>
      <c r="G3424" s="19">
        <f t="shared" si="53"/>
        <v>279284.08129999996</v>
      </c>
      <c r="H3424" s="31" t="s">
        <v>1772</v>
      </c>
      <c r="I3424" s="31" t="s">
        <v>531</v>
      </c>
      <c r="J3424" s="26" t="s">
        <v>3033</v>
      </c>
      <c r="K3424" s="26" t="s">
        <v>377</v>
      </c>
      <c r="M3424" s="26">
        <v>3414</v>
      </c>
    </row>
    <row r="3425" spans="1:13" s="31" customFormat="1" x14ac:dyDescent="0.3">
      <c r="A3425" s="34">
        <v>42620</v>
      </c>
      <c r="B3425" s="31" t="s">
        <v>2487</v>
      </c>
      <c r="C3425" s="26" t="s">
        <v>12</v>
      </c>
      <c r="D3425" s="31" t="s">
        <v>18</v>
      </c>
      <c r="E3425" s="40"/>
      <c r="F3425" s="40">
        <v>500</v>
      </c>
      <c r="G3425" s="19">
        <f t="shared" si="53"/>
        <v>278784.08129999996</v>
      </c>
      <c r="H3425" s="31" t="s">
        <v>1772</v>
      </c>
      <c r="I3425" s="31" t="s">
        <v>531</v>
      </c>
      <c r="J3425" s="26" t="s">
        <v>3033</v>
      </c>
      <c r="K3425" s="26" t="s">
        <v>377</v>
      </c>
      <c r="M3425" s="31">
        <v>3415</v>
      </c>
    </row>
    <row r="3426" spans="1:13" s="31" customFormat="1" x14ac:dyDescent="0.3">
      <c r="A3426" s="34">
        <v>42620</v>
      </c>
      <c r="B3426" s="31" t="s">
        <v>2240</v>
      </c>
      <c r="C3426" s="26" t="s">
        <v>12</v>
      </c>
      <c r="D3426" s="31" t="s">
        <v>18</v>
      </c>
      <c r="E3426" s="40"/>
      <c r="F3426" s="40">
        <v>500</v>
      </c>
      <c r="G3426" s="19">
        <f t="shared" si="53"/>
        <v>278284.08129999996</v>
      </c>
      <c r="H3426" s="31" t="s">
        <v>1772</v>
      </c>
      <c r="I3426" s="31" t="s">
        <v>531</v>
      </c>
      <c r="J3426" s="26" t="s">
        <v>3033</v>
      </c>
      <c r="K3426" s="26" t="s">
        <v>377</v>
      </c>
      <c r="M3426" s="31">
        <v>3416</v>
      </c>
    </row>
    <row r="3427" spans="1:13" s="31" customFormat="1" x14ac:dyDescent="0.3">
      <c r="A3427" s="34">
        <v>42620</v>
      </c>
      <c r="B3427" s="31" t="s">
        <v>2196</v>
      </c>
      <c r="C3427" s="26" t="s">
        <v>12</v>
      </c>
      <c r="D3427" s="31" t="s">
        <v>18</v>
      </c>
      <c r="E3427" s="40"/>
      <c r="F3427" s="40">
        <v>150</v>
      </c>
      <c r="G3427" s="19">
        <f t="shared" si="53"/>
        <v>278134.08129999996</v>
      </c>
      <c r="H3427" s="31" t="s">
        <v>1772</v>
      </c>
      <c r="I3427" s="31" t="s">
        <v>531</v>
      </c>
      <c r="J3427" s="26" t="s">
        <v>3033</v>
      </c>
      <c r="K3427" s="26" t="s">
        <v>377</v>
      </c>
      <c r="M3427" s="26">
        <v>3417</v>
      </c>
    </row>
    <row r="3428" spans="1:13" s="31" customFormat="1" ht="13.9" x14ac:dyDescent="0.25">
      <c r="A3428" s="34">
        <v>42621</v>
      </c>
      <c r="B3428" s="26" t="s">
        <v>2488</v>
      </c>
      <c r="C3428" s="31" t="s">
        <v>17</v>
      </c>
      <c r="D3428" s="26" t="s">
        <v>20</v>
      </c>
      <c r="E3428" s="41"/>
      <c r="F3428" s="41">
        <v>40000</v>
      </c>
      <c r="G3428" s="19">
        <f t="shared" si="53"/>
        <v>238134.08129999996</v>
      </c>
      <c r="H3428" s="36" t="s">
        <v>26</v>
      </c>
      <c r="I3428" s="26">
        <v>154</v>
      </c>
      <c r="J3428" s="26" t="s">
        <v>1099</v>
      </c>
      <c r="K3428" s="26" t="s">
        <v>377</v>
      </c>
      <c r="L3428" s="26" t="s">
        <v>1824</v>
      </c>
      <c r="M3428" s="26">
        <v>3418</v>
      </c>
    </row>
    <row r="3429" spans="1:13" s="31" customFormat="1" ht="13.9" x14ac:dyDescent="0.25">
      <c r="A3429" s="34">
        <v>42621</v>
      </c>
      <c r="B3429" s="26" t="s">
        <v>2489</v>
      </c>
      <c r="C3429" s="31" t="s">
        <v>17</v>
      </c>
      <c r="D3429" s="26" t="s">
        <v>20</v>
      </c>
      <c r="E3429" s="41"/>
      <c r="F3429" s="41">
        <v>30000</v>
      </c>
      <c r="G3429" s="19">
        <f t="shared" si="53"/>
        <v>208134.08129999996</v>
      </c>
      <c r="H3429" s="36" t="s">
        <v>26</v>
      </c>
      <c r="I3429" s="26">
        <v>155</v>
      </c>
      <c r="J3429" s="26" t="s">
        <v>1099</v>
      </c>
      <c r="K3429" s="26" t="s">
        <v>377</v>
      </c>
      <c r="L3429" s="26" t="s">
        <v>1824</v>
      </c>
      <c r="M3429" s="26">
        <v>3419</v>
      </c>
    </row>
    <row r="3430" spans="1:13" s="31" customFormat="1" x14ac:dyDescent="0.3">
      <c r="A3430" s="34">
        <v>42621</v>
      </c>
      <c r="B3430" s="26" t="s">
        <v>999</v>
      </c>
      <c r="C3430" s="26" t="s">
        <v>12</v>
      </c>
      <c r="D3430" s="31" t="s">
        <v>18</v>
      </c>
      <c r="E3430" s="41"/>
      <c r="F3430" s="41">
        <v>1000</v>
      </c>
      <c r="G3430" s="19">
        <f t="shared" si="53"/>
        <v>207134.08129999996</v>
      </c>
      <c r="H3430" s="26" t="s">
        <v>1418</v>
      </c>
      <c r="I3430" s="26" t="s">
        <v>531</v>
      </c>
      <c r="J3430" s="26" t="s">
        <v>3033</v>
      </c>
      <c r="K3430" s="26" t="s">
        <v>377</v>
      </c>
      <c r="L3430" s="26"/>
      <c r="M3430" s="26">
        <v>3420</v>
      </c>
    </row>
    <row r="3431" spans="1:13" s="31" customFormat="1" x14ac:dyDescent="0.3">
      <c r="A3431" s="34">
        <v>42621</v>
      </c>
      <c r="B3431" s="26" t="s">
        <v>2241</v>
      </c>
      <c r="C3431" s="26" t="s">
        <v>12</v>
      </c>
      <c r="D3431" s="31" t="s">
        <v>18</v>
      </c>
      <c r="E3431" s="41"/>
      <c r="F3431" s="41">
        <v>2000</v>
      </c>
      <c r="G3431" s="19">
        <f t="shared" si="53"/>
        <v>205134.08129999996</v>
      </c>
      <c r="H3431" s="26" t="s">
        <v>1418</v>
      </c>
      <c r="I3431" s="26" t="s">
        <v>531</v>
      </c>
      <c r="J3431" s="26" t="s">
        <v>3033</v>
      </c>
      <c r="K3431" s="26" t="s">
        <v>377</v>
      </c>
      <c r="L3431" s="26"/>
      <c r="M3431" s="26">
        <v>3421</v>
      </c>
    </row>
    <row r="3432" spans="1:13" s="31" customFormat="1" x14ac:dyDescent="0.3">
      <c r="A3432" s="34">
        <v>42621</v>
      </c>
      <c r="B3432" s="26" t="s">
        <v>329</v>
      </c>
      <c r="C3432" s="31" t="s">
        <v>35</v>
      </c>
      <c r="D3432" s="31" t="s">
        <v>18</v>
      </c>
      <c r="E3432" s="41"/>
      <c r="F3432" s="41">
        <v>1000</v>
      </c>
      <c r="G3432" s="19">
        <f t="shared" si="53"/>
        <v>204134.08129999996</v>
      </c>
      <c r="H3432" s="26" t="s">
        <v>1418</v>
      </c>
      <c r="I3432" s="26" t="s">
        <v>531</v>
      </c>
      <c r="J3432" s="26" t="s">
        <v>3033</v>
      </c>
      <c r="K3432" s="26" t="s">
        <v>377</v>
      </c>
      <c r="L3432" s="26"/>
      <c r="M3432" s="26">
        <v>3422</v>
      </c>
    </row>
    <row r="3433" spans="1:13" s="31" customFormat="1" x14ac:dyDescent="0.3">
      <c r="A3433" s="34">
        <v>42621</v>
      </c>
      <c r="B3433" s="26" t="s">
        <v>1000</v>
      </c>
      <c r="C3433" s="26" t="s">
        <v>12</v>
      </c>
      <c r="D3433" s="31" t="s">
        <v>18</v>
      </c>
      <c r="E3433" s="41"/>
      <c r="F3433" s="41">
        <v>500</v>
      </c>
      <c r="G3433" s="19">
        <f t="shared" si="53"/>
        <v>203634.08129999996</v>
      </c>
      <c r="H3433" s="26" t="s">
        <v>1418</v>
      </c>
      <c r="I3433" s="26" t="s">
        <v>531</v>
      </c>
      <c r="J3433" s="26" t="s">
        <v>3033</v>
      </c>
      <c r="K3433" s="26" t="s">
        <v>377</v>
      </c>
      <c r="L3433" s="26"/>
      <c r="M3433" s="31">
        <v>3423</v>
      </c>
    </row>
    <row r="3434" spans="1:13" s="31" customFormat="1" x14ac:dyDescent="0.3">
      <c r="A3434" s="34">
        <v>42621</v>
      </c>
      <c r="B3434" s="33" t="s">
        <v>2490</v>
      </c>
      <c r="C3434" s="26" t="s">
        <v>12</v>
      </c>
      <c r="D3434" s="26" t="s">
        <v>20</v>
      </c>
      <c r="E3434" s="41"/>
      <c r="F3434" s="41">
        <v>2000</v>
      </c>
      <c r="G3434" s="19">
        <f t="shared" si="53"/>
        <v>201634.08129999996</v>
      </c>
      <c r="H3434" s="26" t="s">
        <v>933</v>
      </c>
      <c r="I3434" s="27" t="s">
        <v>531</v>
      </c>
      <c r="J3434" s="26" t="s">
        <v>1823</v>
      </c>
      <c r="K3434" s="26" t="s">
        <v>377</v>
      </c>
      <c r="L3434" s="26" t="s">
        <v>2193</v>
      </c>
      <c r="M3434" s="31">
        <v>3424</v>
      </c>
    </row>
    <row r="3435" spans="1:13" s="31" customFormat="1" x14ac:dyDescent="0.3">
      <c r="A3435" s="34">
        <v>42621</v>
      </c>
      <c r="B3435" s="33" t="s">
        <v>2491</v>
      </c>
      <c r="C3435" s="36" t="s">
        <v>1153</v>
      </c>
      <c r="D3435" s="26" t="s">
        <v>20</v>
      </c>
      <c r="E3435" s="41"/>
      <c r="F3435" s="41">
        <v>5000</v>
      </c>
      <c r="G3435" s="19">
        <f t="shared" si="53"/>
        <v>196634.08129999996</v>
      </c>
      <c r="H3435" s="26" t="s">
        <v>933</v>
      </c>
      <c r="I3435" s="27" t="s">
        <v>531</v>
      </c>
      <c r="J3435" s="26" t="s">
        <v>1823</v>
      </c>
      <c r="K3435" s="26" t="s">
        <v>377</v>
      </c>
      <c r="L3435" s="26" t="s">
        <v>1824</v>
      </c>
      <c r="M3435" s="26">
        <v>3425</v>
      </c>
    </row>
    <row r="3436" spans="1:13" s="31" customFormat="1" x14ac:dyDescent="0.3">
      <c r="A3436" s="34">
        <v>42621</v>
      </c>
      <c r="B3436" s="35" t="s">
        <v>2492</v>
      </c>
      <c r="C3436" s="36" t="s">
        <v>1153</v>
      </c>
      <c r="D3436" s="26" t="s">
        <v>20</v>
      </c>
      <c r="E3436" s="41"/>
      <c r="F3436" s="41">
        <v>8000</v>
      </c>
      <c r="G3436" s="19">
        <f t="shared" si="53"/>
        <v>188634.08129999996</v>
      </c>
      <c r="H3436" s="26" t="s">
        <v>933</v>
      </c>
      <c r="I3436" s="27" t="s">
        <v>531</v>
      </c>
      <c r="J3436" s="26" t="s">
        <v>1823</v>
      </c>
      <c r="K3436" s="26" t="s">
        <v>377</v>
      </c>
      <c r="L3436" s="26" t="s">
        <v>1824</v>
      </c>
      <c r="M3436" s="26">
        <v>3426</v>
      </c>
    </row>
    <row r="3437" spans="1:13" s="31" customFormat="1" x14ac:dyDescent="0.3">
      <c r="A3437" s="34">
        <v>42621</v>
      </c>
      <c r="B3437" s="59" t="s">
        <v>2493</v>
      </c>
      <c r="C3437" s="26" t="s">
        <v>12</v>
      </c>
      <c r="D3437" s="26" t="s">
        <v>20</v>
      </c>
      <c r="E3437" s="41"/>
      <c r="F3437" s="41">
        <v>2000</v>
      </c>
      <c r="G3437" s="19">
        <f t="shared" si="53"/>
        <v>186634.08129999996</v>
      </c>
      <c r="H3437" s="26" t="s">
        <v>933</v>
      </c>
      <c r="I3437" s="27" t="s">
        <v>531</v>
      </c>
      <c r="J3437" s="26" t="s">
        <v>1823</v>
      </c>
      <c r="K3437" s="26" t="s">
        <v>377</v>
      </c>
      <c r="L3437" s="26" t="s">
        <v>2193</v>
      </c>
      <c r="M3437" s="26">
        <v>3427</v>
      </c>
    </row>
    <row r="3438" spans="1:13" s="31" customFormat="1" x14ac:dyDescent="0.3">
      <c r="A3438" s="34">
        <v>42621</v>
      </c>
      <c r="B3438" s="26" t="s">
        <v>2242</v>
      </c>
      <c r="C3438" s="26" t="s">
        <v>12</v>
      </c>
      <c r="D3438" s="31" t="s">
        <v>18</v>
      </c>
      <c r="E3438" s="41"/>
      <c r="F3438" s="41">
        <v>1000</v>
      </c>
      <c r="G3438" s="19">
        <f t="shared" si="53"/>
        <v>185634.08129999996</v>
      </c>
      <c r="H3438" s="26" t="s">
        <v>903</v>
      </c>
      <c r="I3438" s="26" t="s">
        <v>531</v>
      </c>
      <c r="J3438" s="26" t="s">
        <v>3033</v>
      </c>
      <c r="K3438" s="26" t="s">
        <v>377</v>
      </c>
      <c r="L3438" s="26"/>
      <c r="M3438" s="26">
        <v>3428</v>
      </c>
    </row>
    <row r="3439" spans="1:13" s="31" customFormat="1" x14ac:dyDescent="0.3">
      <c r="A3439" s="34">
        <v>42621</v>
      </c>
      <c r="B3439" s="26" t="s">
        <v>2243</v>
      </c>
      <c r="C3439" s="26" t="s">
        <v>12</v>
      </c>
      <c r="D3439" s="31" t="s">
        <v>18</v>
      </c>
      <c r="E3439" s="41"/>
      <c r="F3439" s="41">
        <v>500</v>
      </c>
      <c r="G3439" s="19">
        <f t="shared" si="53"/>
        <v>185134.08129999996</v>
      </c>
      <c r="H3439" s="26" t="s">
        <v>903</v>
      </c>
      <c r="I3439" s="26" t="s">
        <v>531</v>
      </c>
      <c r="J3439" s="26" t="s">
        <v>3033</v>
      </c>
      <c r="K3439" s="26" t="s">
        <v>377</v>
      </c>
      <c r="L3439" s="26"/>
      <c r="M3439" s="26">
        <v>3429</v>
      </c>
    </row>
    <row r="3440" spans="1:13" s="31" customFormat="1" x14ac:dyDescent="0.3">
      <c r="A3440" s="34">
        <v>42621</v>
      </c>
      <c r="B3440" s="26" t="s">
        <v>584</v>
      </c>
      <c r="C3440" s="26" t="s">
        <v>12</v>
      </c>
      <c r="D3440" s="26" t="s">
        <v>821</v>
      </c>
      <c r="E3440" s="41"/>
      <c r="F3440" s="41">
        <v>1000</v>
      </c>
      <c r="G3440" s="19">
        <f t="shared" si="53"/>
        <v>184134.08129999996</v>
      </c>
      <c r="H3440" s="26" t="s">
        <v>1697</v>
      </c>
      <c r="I3440" s="26" t="s">
        <v>531</v>
      </c>
      <c r="J3440" s="26" t="s">
        <v>3033</v>
      </c>
      <c r="K3440" s="26" t="s">
        <v>377</v>
      </c>
      <c r="L3440" s="26" t="s">
        <v>2193</v>
      </c>
      <c r="M3440" s="26">
        <v>3430</v>
      </c>
    </row>
    <row r="3441" spans="1:13" s="31" customFormat="1" x14ac:dyDescent="0.3">
      <c r="A3441" s="34">
        <v>42621</v>
      </c>
      <c r="B3441" s="26" t="s">
        <v>967</v>
      </c>
      <c r="C3441" s="26" t="s">
        <v>12</v>
      </c>
      <c r="D3441" s="26" t="s">
        <v>821</v>
      </c>
      <c r="E3441" s="41"/>
      <c r="F3441" s="41">
        <v>1000</v>
      </c>
      <c r="G3441" s="19">
        <f t="shared" si="53"/>
        <v>183134.08129999996</v>
      </c>
      <c r="H3441" s="26" t="s">
        <v>1697</v>
      </c>
      <c r="I3441" s="26" t="s">
        <v>531</v>
      </c>
      <c r="J3441" s="26" t="s">
        <v>3033</v>
      </c>
      <c r="K3441" s="26" t="s">
        <v>377</v>
      </c>
      <c r="L3441" s="26" t="s">
        <v>2193</v>
      </c>
      <c r="M3441" s="31">
        <v>3431</v>
      </c>
    </row>
    <row r="3442" spans="1:13" s="31" customFormat="1" x14ac:dyDescent="0.3">
      <c r="A3442" s="34">
        <v>42621</v>
      </c>
      <c r="B3442" s="26" t="s">
        <v>2244</v>
      </c>
      <c r="C3442" s="26" t="s">
        <v>12</v>
      </c>
      <c r="D3442" s="26" t="s">
        <v>20</v>
      </c>
      <c r="E3442" s="41"/>
      <c r="F3442" s="41">
        <v>2000</v>
      </c>
      <c r="G3442" s="19">
        <f t="shared" si="53"/>
        <v>181134.08129999996</v>
      </c>
      <c r="H3442" s="17" t="s">
        <v>3054</v>
      </c>
      <c r="I3442" s="26" t="s">
        <v>531</v>
      </c>
      <c r="J3442" s="26" t="s">
        <v>1823</v>
      </c>
      <c r="K3442" s="26" t="s">
        <v>377</v>
      </c>
      <c r="L3442" s="26"/>
      <c r="M3442" s="31">
        <v>3432</v>
      </c>
    </row>
    <row r="3443" spans="1:13" s="31" customFormat="1" x14ac:dyDescent="0.3">
      <c r="A3443" s="34">
        <v>42621</v>
      </c>
      <c r="B3443" s="26" t="s">
        <v>2494</v>
      </c>
      <c r="C3443" s="26" t="s">
        <v>22</v>
      </c>
      <c r="D3443" s="26" t="s">
        <v>20</v>
      </c>
      <c r="E3443" s="41"/>
      <c r="F3443" s="41">
        <v>600</v>
      </c>
      <c r="G3443" s="19">
        <f t="shared" si="53"/>
        <v>180534.08129999996</v>
      </c>
      <c r="H3443" s="17" t="s">
        <v>3054</v>
      </c>
      <c r="I3443" s="26" t="s">
        <v>531</v>
      </c>
      <c r="J3443" s="26" t="s">
        <v>1823</v>
      </c>
      <c r="K3443" s="26" t="s">
        <v>377</v>
      </c>
      <c r="L3443" s="26" t="s">
        <v>1824</v>
      </c>
      <c r="M3443" s="26">
        <v>3433</v>
      </c>
    </row>
    <row r="3444" spans="1:13" s="31" customFormat="1" x14ac:dyDescent="0.3">
      <c r="A3444" s="34">
        <v>42621</v>
      </c>
      <c r="B3444" s="26" t="s">
        <v>1147</v>
      </c>
      <c r="C3444" s="26" t="s">
        <v>12</v>
      </c>
      <c r="D3444" s="26" t="s">
        <v>20</v>
      </c>
      <c r="E3444" s="41"/>
      <c r="F3444" s="41">
        <v>1500</v>
      </c>
      <c r="G3444" s="19">
        <f t="shared" si="53"/>
        <v>179034.08129999996</v>
      </c>
      <c r="H3444" s="17" t="s">
        <v>3054</v>
      </c>
      <c r="I3444" s="26" t="s">
        <v>531</v>
      </c>
      <c r="J3444" s="26" t="s">
        <v>1823</v>
      </c>
      <c r="K3444" s="26" t="s">
        <v>377</v>
      </c>
      <c r="L3444" s="26"/>
      <c r="M3444" s="26">
        <v>3434</v>
      </c>
    </row>
    <row r="3445" spans="1:13" s="31" customFormat="1" x14ac:dyDescent="0.3">
      <c r="A3445" s="34">
        <v>42621</v>
      </c>
      <c r="B3445" s="26" t="s">
        <v>1146</v>
      </c>
      <c r="C3445" s="26" t="s">
        <v>12</v>
      </c>
      <c r="D3445" s="26" t="s">
        <v>20</v>
      </c>
      <c r="E3445" s="41"/>
      <c r="F3445" s="41">
        <v>1500</v>
      </c>
      <c r="G3445" s="19">
        <f t="shared" si="53"/>
        <v>177534.08129999996</v>
      </c>
      <c r="H3445" s="17" t="s">
        <v>3054</v>
      </c>
      <c r="I3445" s="26" t="s">
        <v>531</v>
      </c>
      <c r="J3445" s="26" t="s">
        <v>1823</v>
      </c>
      <c r="K3445" s="26" t="s">
        <v>377</v>
      </c>
      <c r="L3445" s="26"/>
      <c r="M3445" s="26">
        <v>3435</v>
      </c>
    </row>
    <row r="3446" spans="1:13" s="31" customFormat="1" x14ac:dyDescent="0.3">
      <c r="A3446" s="34">
        <v>42621</v>
      </c>
      <c r="B3446" s="26" t="s">
        <v>2245</v>
      </c>
      <c r="C3446" s="26" t="s">
        <v>12</v>
      </c>
      <c r="D3446" s="26" t="s">
        <v>20</v>
      </c>
      <c r="E3446" s="41"/>
      <c r="F3446" s="41">
        <v>1500</v>
      </c>
      <c r="G3446" s="19">
        <f t="shared" si="53"/>
        <v>176034.08129999996</v>
      </c>
      <c r="H3446" s="17" t="s">
        <v>3054</v>
      </c>
      <c r="I3446" s="26" t="s">
        <v>531</v>
      </c>
      <c r="J3446" s="26" t="s">
        <v>1823</v>
      </c>
      <c r="K3446" s="26" t="s">
        <v>377</v>
      </c>
      <c r="L3446" s="26"/>
      <c r="M3446" s="26">
        <v>3436</v>
      </c>
    </row>
    <row r="3447" spans="1:13" s="31" customFormat="1" x14ac:dyDescent="0.3">
      <c r="A3447" s="34">
        <v>42621</v>
      </c>
      <c r="B3447" s="37" t="s">
        <v>2246</v>
      </c>
      <c r="C3447" s="26" t="s">
        <v>12</v>
      </c>
      <c r="D3447" s="26" t="s">
        <v>13</v>
      </c>
      <c r="E3447" s="38"/>
      <c r="F3447" s="38">
        <v>2500</v>
      </c>
      <c r="G3447" s="19">
        <f t="shared" si="53"/>
        <v>173534.08129999996</v>
      </c>
      <c r="H3447" s="37" t="s">
        <v>267</v>
      </c>
      <c r="I3447" s="37" t="s">
        <v>531</v>
      </c>
      <c r="J3447" s="26" t="s">
        <v>1823</v>
      </c>
      <c r="K3447" s="26" t="s">
        <v>377</v>
      </c>
      <c r="L3447" s="26"/>
      <c r="M3447" s="26">
        <v>3437</v>
      </c>
    </row>
    <row r="3448" spans="1:13" s="31" customFormat="1" x14ac:dyDescent="0.3">
      <c r="A3448" s="34">
        <v>42621</v>
      </c>
      <c r="B3448" s="31" t="s">
        <v>2194</v>
      </c>
      <c r="C3448" s="26" t="s">
        <v>12</v>
      </c>
      <c r="D3448" s="31" t="s">
        <v>18</v>
      </c>
      <c r="E3448" s="40"/>
      <c r="F3448" s="40">
        <v>150</v>
      </c>
      <c r="G3448" s="19">
        <f t="shared" si="53"/>
        <v>173384.08129999996</v>
      </c>
      <c r="H3448" s="31" t="s">
        <v>1772</v>
      </c>
      <c r="I3448" s="31" t="s">
        <v>531</v>
      </c>
      <c r="J3448" s="26" t="s">
        <v>3033</v>
      </c>
      <c r="K3448" s="26" t="s">
        <v>377</v>
      </c>
      <c r="M3448" s="26">
        <v>3438</v>
      </c>
    </row>
    <row r="3449" spans="1:13" s="31" customFormat="1" x14ac:dyDescent="0.3">
      <c r="A3449" s="34">
        <v>42621</v>
      </c>
      <c r="B3449" s="31" t="s">
        <v>2482</v>
      </c>
      <c r="C3449" s="31" t="s">
        <v>35</v>
      </c>
      <c r="D3449" s="31" t="s">
        <v>18</v>
      </c>
      <c r="E3449" s="40"/>
      <c r="F3449" s="40">
        <v>1000</v>
      </c>
      <c r="G3449" s="19">
        <f t="shared" si="53"/>
        <v>172384.08129999996</v>
      </c>
      <c r="H3449" s="31" t="s">
        <v>1772</v>
      </c>
      <c r="I3449" s="31" t="s">
        <v>531</v>
      </c>
      <c r="J3449" s="26" t="s">
        <v>3033</v>
      </c>
      <c r="K3449" s="26" t="s">
        <v>377</v>
      </c>
      <c r="M3449" s="31">
        <v>3439</v>
      </c>
    </row>
    <row r="3450" spans="1:13" s="31" customFormat="1" x14ac:dyDescent="0.3">
      <c r="A3450" s="34">
        <v>42621</v>
      </c>
      <c r="B3450" s="31" t="s">
        <v>2196</v>
      </c>
      <c r="C3450" s="26" t="s">
        <v>12</v>
      </c>
      <c r="D3450" s="31" t="s">
        <v>18</v>
      </c>
      <c r="E3450" s="40"/>
      <c r="F3450" s="40">
        <v>150</v>
      </c>
      <c r="G3450" s="19">
        <f t="shared" si="53"/>
        <v>172234.08129999996</v>
      </c>
      <c r="H3450" s="31" t="s">
        <v>1772</v>
      </c>
      <c r="I3450" s="31" t="s">
        <v>531</v>
      </c>
      <c r="J3450" s="26" t="s">
        <v>3033</v>
      </c>
      <c r="K3450" s="26" t="s">
        <v>377</v>
      </c>
      <c r="M3450" s="31">
        <v>3440</v>
      </c>
    </row>
    <row r="3451" spans="1:13" s="31" customFormat="1" x14ac:dyDescent="0.3">
      <c r="A3451" s="34">
        <v>42622</v>
      </c>
      <c r="B3451" s="26" t="s">
        <v>2247</v>
      </c>
      <c r="C3451" s="26" t="s">
        <v>12</v>
      </c>
      <c r="D3451" s="26" t="s">
        <v>13</v>
      </c>
      <c r="E3451" s="41"/>
      <c r="F3451" s="41">
        <v>3500</v>
      </c>
      <c r="G3451" s="19">
        <f t="shared" si="53"/>
        <v>168734.08129999996</v>
      </c>
      <c r="H3451" s="36" t="s">
        <v>26</v>
      </c>
      <c r="I3451" s="26" t="s">
        <v>531</v>
      </c>
      <c r="J3451" s="26" t="s">
        <v>3033</v>
      </c>
      <c r="K3451" s="26" t="s">
        <v>377</v>
      </c>
      <c r="L3451" s="26"/>
      <c r="M3451" s="26">
        <v>3441</v>
      </c>
    </row>
    <row r="3452" spans="1:13" s="31" customFormat="1" x14ac:dyDescent="0.3">
      <c r="A3452" s="34">
        <v>42622</v>
      </c>
      <c r="B3452" s="26" t="s">
        <v>999</v>
      </c>
      <c r="C3452" s="26" t="s">
        <v>12</v>
      </c>
      <c r="D3452" s="31" t="s">
        <v>18</v>
      </c>
      <c r="E3452" s="41"/>
      <c r="F3452" s="41">
        <v>1000</v>
      </c>
      <c r="G3452" s="19">
        <f t="shared" si="53"/>
        <v>167734.08129999996</v>
      </c>
      <c r="H3452" s="26" t="s">
        <v>1418</v>
      </c>
      <c r="I3452" s="26" t="s">
        <v>531</v>
      </c>
      <c r="J3452" s="26" t="s">
        <v>3033</v>
      </c>
      <c r="K3452" s="26" t="s">
        <v>377</v>
      </c>
      <c r="L3452" s="26"/>
      <c r="M3452" s="26">
        <v>3442</v>
      </c>
    </row>
    <row r="3453" spans="1:13" s="31" customFormat="1" x14ac:dyDescent="0.3">
      <c r="A3453" s="34">
        <v>42622</v>
      </c>
      <c r="B3453" s="26" t="s">
        <v>329</v>
      </c>
      <c r="C3453" s="26" t="s">
        <v>12</v>
      </c>
      <c r="D3453" s="31" t="s">
        <v>18</v>
      </c>
      <c r="E3453" s="41"/>
      <c r="F3453" s="41">
        <v>1000</v>
      </c>
      <c r="G3453" s="19">
        <f t="shared" si="53"/>
        <v>166734.08129999996</v>
      </c>
      <c r="H3453" s="26" t="s">
        <v>1418</v>
      </c>
      <c r="I3453" s="26" t="s">
        <v>531</v>
      </c>
      <c r="J3453" s="26" t="s">
        <v>3033</v>
      </c>
      <c r="K3453" s="26" t="s">
        <v>377</v>
      </c>
      <c r="L3453" s="26"/>
      <c r="M3453" s="26">
        <v>3443</v>
      </c>
    </row>
    <row r="3454" spans="1:13" s="31" customFormat="1" x14ac:dyDescent="0.3">
      <c r="A3454" s="34">
        <v>42622</v>
      </c>
      <c r="B3454" s="26" t="s">
        <v>1000</v>
      </c>
      <c r="C3454" s="26" t="s">
        <v>12</v>
      </c>
      <c r="D3454" s="31" t="s">
        <v>18</v>
      </c>
      <c r="E3454" s="41"/>
      <c r="F3454" s="41">
        <v>500</v>
      </c>
      <c r="G3454" s="19">
        <f t="shared" si="53"/>
        <v>166234.08129999996</v>
      </c>
      <c r="H3454" s="26" t="s">
        <v>1418</v>
      </c>
      <c r="I3454" s="26" t="s">
        <v>531</v>
      </c>
      <c r="J3454" s="26" t="s">
        <v>3033</v>
      </c>
      <c r="K3454" s="26" t="s">
        <v>377</v>
      </c>
      <c r="L3454" s="26"/>
      <c r="M3454" s="26">
        <v>3444</v>
      </c>
    </row>
    <row r="3455" spans="1:13" s="31" customFormat="1" x14ac:dyDescent="0.3">
      <c r="A3455" s="34">
        <v>42622</v>
      </c>
      <c r="B3455" s="33" t="s">
        <v>2495</v>
      </c>
      <c r="C3455" s="26" t="s">
        <v>12</v>
      </c>
      <c r="D3455" s="26" t="s">
        <v>20</v>
      </c>
      <c r="E3455" s="41"/>
      <c r="F3455" s="41">
        <v>3000</v>
      </c>
      <c r="G3455" s="19">
        <f t="shared" si="53"/>
        <v>163234.08129999996</v>
      </c>
      <c r="H3455" s="26" t="s">
        <v>933</v>
      </c>
      <c r="I3455" s="27" t="s">
        <v>531</v>
      </c>
      <c r="J3455" s="26" t="s">
        <v>1823</v>
      </c>
      <c r="K3455" s="26" t="s">
        <v>377</v>
      </c>
      <c r="L3455" s="26" t="s">
        <v>2193</v>
      </c>
      <c r="M3455" s="26">
        <v>3445</v>
      </c>
    </row>
    <row r="3456" spans="1:13" s="31" customFormat="1" x14ac:dyDescent="0.3">
      <c r="A3456" s="34">
        <v>42622</v>
      </c>
      <c r="B3456" s="33" t="s">
        <v>2496</v>
      </c>
      <c r="C3456" s="26" t="s">
        <v>12</v>
      </c>
      <c r="D3456" s="26" t="s">
        <v>20</v>
      </c>
      <c r="E3456" s="41"/>
      <c r="F3456" s="41">
        <v>2000</v>
      </c>
      <c r="G3456" s="19">
        <f t="shared" si="53"/>
        <v>161234.08129999996</v>
      </c>
      <c r="H3456" s="26" t="s">
        <v>933</v>
      </c>
      <c r="I3456" s="27" t="s">
        <v>531</v>
      </c>
      <c r="J3456" s="26" t="s">
        <v>1823</v>
      </c>
      <c r="K3456" s="26" t="s">
        <v>377</v>
      </c>
      <c r="L3456" s="26" t="s">
        <v>2193</v>
      </c>
      <c r="M3456" s="26">
        <v>3446</v>
      </c>
    </row>
    <row r="3457" spans="1:13" s="31" customFormat="1" x14ac:dyDescent="0.3">
      <c r="A3457" s="34">
        <v>42622</v>
      </c>
      <c r="B3457" s="35" t="s">
        <v>2497</v>
      </c>
      <c r="C3457" s="26" t="s">
        <v>12</v>
      </c>
      <c r="D3457" s="26" t="s">
        <v>20</v>
      </c>
      <c r="E3457" s="41"/>
      <c r="F3457" s="41">
        <v>2000</v>
      </c>
      <c r="G3457" s="19">
        <f t="shared" si="53"/>
        <v>159234.08129999996</v>
      </c>
      <c r="H3457" s="26" t="s">
        <v>933</v>
      </c>
      <c r="I3457" s="27" t="s">
        <v>531</v>
      </c>
      <c r="J3457" s="26" t="s">
        <v>1823</v>
      </c>
      <c r="K3457" s="26" t="s">
        <v>377</v>
      </c>
      <c r="L3457" s="26" t="s">
        <v>2193</v>
      </c>
      <c r="M3457" s="31">
        <v>3447</v>
      </c>
    </row>
    <row r="3458" spans="1:13" s="31" customFormat="1" x14ac:dyDescent="0.3">
      <c r="A3458" s="34">
        <v>42622</v>
      </c>
      <c r="B3458" s="26" t="s">
        <v>584</v>
      </c>
      <c r="C3458" s="26" t="s">
        <v>12</v>
      </c>
      <c r="D3458" s="26" t="s">
        <v>821</v>
      </c>
      <c r="E3458" s="41"/>
      <c r="F3458" s="41">
        <v>1000</v>
      </c>
      <c r="G3458" s="19">
        <f t="shared" si="53"/>
        <v>158234.08129999996</v>
      </c>
      <c r="H3458" s="26" t="s">
        <v>1697</v>
      </c>
      <c r="I3458" s="26" t="s">
        <v>531</v>
      </c>
      <c r="J3458" s="26" t="s">
        <v>3033</v>
      </c>
      <c r="K3458" s="26" t="s">
        <v>377</v>
      </c>
      <c r="L3458" s="26" t="s">
        <v>2193</v>
      </c>
      <c r="M3458" s="31">
        <v>3448</v>
      </c>
    </row>
    <row r="3459" spans="1:13" s="31" customFormat="1" x14ac:dyDescent="0.3">
      <c r="A3459" s="34">
        <v>42622</v>
      </c>
      <c r="B3459" s="26" t="s">
        <v>2248</v>
      </c>
      <c r="C3459" s="26" t="s">
        <v>12</v>
      </c>
      <c r="D3459" s="26" t="s">
        <v>821</v>
      </c>
      <c r="E3459" s="41"/>
      <c r="F3459" s="41">
        <v>1000</v>
      </c>
      <c r="G3459" s="19">
        <f t="shared" si="53"/>
        <v>157234.08129999996</v>
      </c>
      <c r="H3459" s="26" t="s">
        <v>1697</v>
      </c>
      <c r="I3459" s="26" t="s">
        <v>531</v>
      </c>
      <c r="J3459" s="26" t="s">
        <v>3033</v>
      </c>
      <c r="K3459" s="26" t="s">
        <v>377</v>
      </c>
      <c r="L3459" s="26" t="s">
        <v>2193</v>
      </c>
      <c r="M3459" s="26">
        <v>3449</v>
      </c>
    </row>
    <row r="3460" spans="1:13" s="31" customFormat="1" x14ac:dyDescent="0.3">
      <c r="A3460" s="34">
        <v>42622</v>
      </c>
      <c r="B3460" s="26" t="s">
        <v>967</v>
      </c>
      <c r="C3460" s="26" t="s">
        <v>12</v>
      </c>
      <c r="D3460" s="26" t="s">
        <v>821</v>
      </c>
      <c r="E3460" s="41"/>
      <c r="F3460" s="41">
        <v>1000</v>
      </c>
      <c r="G3460" s="19">
        <f t="shared" si="53"/>
        <v>156234.08129999996</v>
      </c>
      <c r="H3460" s="26" t="s">
        <v>1697</v>
      </c>
      <c r="I3460" s="26" t="s">
        <v>531</v>
      </c>
      <c r="J3460" s="26" t="s">
        <v>3033</v>
      </c>
      <c r="K3460" s="26" t="s">
        <v>377</v>
      </c>
      <c r="L3460" s="26" t="s">
        <v>2193</v>
      </c>
      <c r="M3460" s="26">
        <v>3450</v>
      </c>
    </row>
    <row r="3461" spans="1:13" s="31" customFormat="1" x14ac:dyDescent="0.3">
      <c r="A3461" s="34">
        <v>42622</v>
      </c>
      <c r="B3461" s="26" t="s">
        <v>2249</v>
      </c>
      <c r="C3461" s="26" t="s">
        <v>12</v>
      </c>
      <c r="D3461" s="26" t="s">
        <v>20</v>
      </c>
      <c r="E3461" s="41"/>
      <c r="F3461" s="41">
        <v>1000</v>
      </c>
      <c r="G3461" s="19">
        <f t="shared" si="53"/>
        <v>155234.08129999996</v>
      </c>
      <c r="H3461" s="17" t="s">
        <v>3054</v>
      </c>
      <c r="I3461" s="26" t="s">
        <v>531</v>
      </c>
      <c r="J3461" s="26" t="s">
        <v>1823</v>
      </c>
      <c r="K3461" s="26" t="s">
        <v>377</v>
      </c>
      <c r="L3461" s="26"/>
      <c r="M3461" s="26">
        <v>3451</v>
      </c>
    </row>
    <row r="3462" spans="1:13" s="31" customFormat="1" ht="13.9" x14ac:dyDescent="0.25">
      <c r="A3462" s="34">
        <v>42622</v>
      </c>
      <c r="B3462" s="26" t="s">
        <v>2498</v>
      </c>
      <c r="C3462" s="36" t="s">
        <v>1153</v>
      </c>
      <c r="D3462" s="26" t="s">
        <v>20</v>
      </c>
      <c r="E3462" s="41"/>
      <c r="F3462" s="41">
        <v>4000</v>
      </c>
      <c r="G3462" s="19">
        <f t="shared" si="53"/>
        <v>151234.08129999996</v>
      </c>
      <c r="H3462" s="17" t="s">
        <v>3054</v>
      </c>
      <c r="I3462" s="26" t="s">
        <v>229</v>
      </c>
      <c r="J3462" s="26" t="s">
        <v>1823</v>
      </c>
      <c r="K3462" s="26" t="s">
        <v>377</v>
      </c>
      <c r="L3462" s="26" t="s">
        <v>1824</v>
      </c>
      <c r="M3462" s="26">
        <v>3452</v>
      </c>
    </row>
    <row r="3463" spans="1:13" s="31" customFormat="1" x14ac:dyDescent="0.3">
      <c r="A3463" s="34">
        <v>42622</v>
      </c>
      <c r="B3463" s="26" t="s">
        <v>2250</v>
      </c>
      <c r="C3463" s="26" t="s">
        <v>12</v>
      </c>
      <c r="D3463" s="26" t="s">
        <v>20</v>
      </c>
      <c r="E3463" s="41"/>
      <c r="F3463" s="41">
        <v>1000</v>
      </c>
      <c r="G3463" s="19">
        <f t="shared" si="53"/>
        <v>150234.08129999996</v>
      </c>
      <c r="H3463" s="17" t="s">
        <v>3054</v>
      </c>
      <c r="I3463" s="26" t="s">
        <v>531</v>
      </c>
      <c r="J3463" s="26" t="s">
        <v>1823</v>
      </c>
      <c r="K3463" s="26" t="s">
        <v>377</v>
      </c>
      <c r="L3463" s="26"/>
      <c r="M3463" s="26">
        <v>3453</v>
      </c>
    </row>
    <row r="3464" spans="1:13" s="31" customFormat="1" x14ac:dyDescent="0.3">
      <c r="A3464" s="34">
        <v>42622</v>
      </c>
      <c r="B3464" s="26" t="s">
        <v>2163</v>
      </c>
      <c r="C3464" s="26" t="s">
        <v>12</v>
      </c>
      <c r="D3464" s="26" t="s">
        <v>20</v>
      </c>
      <c r="E3464" s="41"/>
      <c r="F3464" s="41">
        <v>1500</v>
      </c>
      <c r="G3464" s="19">
        <f t="shared" si="53"/>
        <v>148734.08129999996</v>
      </c>
      <c r="H3464" s="17" t="s">
        <v>3054</v>
      </c>
      <c r="I3464" s="26" t="s">
        <v>531</v>
      </c>
      <c r="J3464" s="26" t="s">
        <v>1823</v>
      </c>
      <c r="K3464" s="26" t="s">
        <v>377</v>
      </c>
      <c r="L3464" s="26"/>
      <c r="M3464" s="26">
        <v>3454</v>
      </c>
    </row>
    <row r="3465" spans="1:13" s="31" customFormat="1" x14ac:dyDescent="0.3">
      <c r="A3465" s="34">
        <v>42622</v>
      </c>
      <c r="B3465" s="31" t="s">
        <v>2194</v>
      </c>
      <c r="C3465" s="26" t="s">
        <v>12</v>
      </c>
      <c r="D3465" s="31" t="s">
        <v>18</v>
      </c>
      <c r="E3465" s="40"/>
      <c r="F3465" s="40">
        <v>150</v>
      </c>
      <c r="G3465" s="19">
        <f t="shared" si="53"/>
        <v>148584.08129999996</v>
      </c>
      <c r="H3465" s="31" t="s">
        <v>1772</v>
      </c>
      <c r="I3465" s="31" t="s">
        <v>531</v>
      </c>
      <c r="J3465" s="26" t="s">
        <v>3033</v>
      </c>
      <c r="K3465" s="26" t="s">
        <v>377</v>
      </c>
      <c r="M3465" s="31">
        <v>3455</v>
      </c>
    </row>
    <row r="3466" spans="1:13" s="31" customFormat="1" x14ac:dyDescent="0.3">
      <c r="A3466" s="34">
        <v>42622</v>
      </c>
      <c r="B3466" s="31" t="s">
        <v>2195</v>
      </c>
      <c r="C3466" s="31" t="s">
        <v>35</v>
      </c>
      <c r="D3466" s="31" t="s">
        <v>18</v>
      </c>
      <c r="E3466" s="40"/>
      <c r="F3466" s="40">
        <v>1000</v>
      </c>
      <c r="G3466" s="19">
        <f t="shared" si="53"/>
        <v>147584.08129999996</v>
      </c>
      <c r="H3466" s="31" t="s">
        <v>1772</v>
      </c>
      <c r="I3466" s="31" t="s">
        <v>531</v>
      </c>
      <c r="J3466" s="26" t="s">
        <v>3033</v>
      </c>
      <c r="K3466" s="26" t="s">
        <v>377</v>
      </c>
      <c r="M3466" s="31">
        <v>3456</v>
      </c>
    </row>
    <row r="3467" spans="1:13" s="31" customFormat="1" x14ac:dyDescent="0.3">
      <c r="A3467" s="34">
        <v>42622</v>
      </c>
      <c r="B3467" s="31" t="s">
        <v>2196</v>
      </c>
      <c r="C3467" s="26" t="s">
        <v>12</v>
      </c>
      <c r="D3467" s="31" t="s">
        <v>18</v>
      </c>
      <c r="E3467" s="40"/>
      <c r="F3467" s="40">
        <v>150</v>
      </c>
      <c r="G3467" s="19">
        <f t="shared" si="53"/>
        <v>147434.08129999996</v>
      </c>
      <c r="H3467" s="31" t="s">
        <v>1772</v>
      </c>
      <c r="I3467" s="31" t="s">
        <v>531</v>
      </c>
      <c r="J3467" s="26" t="s">
        <v>3033</v>
      </c>
      <c r="K3467" s="26" t="s">
        <v>377</v>
      </c>
      <c r="M3467" s="26">
        <v>3457</v>
      </c>
    </row>
    <row r="3468" spans="1:13" s="31" customFormat="1" ht="13.9" x14ac:dyDescent="0.25">
      <c r="A3468" s="34">
        <v>42623</v>
      </c>
      <c r="B3468" s="26" t="s">
        <v>2251</v>
      </c>
      <c r="C3468" s="27" t="s">
        <v>16</v>
      </c>
      <c r="D3468" s="26" t="s">
        <v>10</v>
      </c>
      <c r="E3468" s="41"/>
      <c r="F3468" s="41">
        <v>3000</v>
      </c>
      <c r="G3468" s="19">
        <f t="shared" si="53"/>
        <v>144434.08129999996</v>
      </c>
      <c r="H3468" s="36" t="s">
        <v>26</v>
      </c>
      <c r="I3468" s="26" t="s">
        <v>2252</v>
      </c>
      <c r="J3468" s="26" t="s">
        <v>3033</v>
      </c>
      <c r="K3468" s="26" t="s">
        <v>377</v>
      </c>
      <c r="L3468" s="26" t="s">
        <v>1824</v>
      </c>
      <c r="M3468" s="26">
        <v>3458</v>
      </c>
    </row>
    <row r="3469" spans="1:13" s="30" customFormat="1" x14ac:dyDescent="0.3">
      <c r="A3469" s="34">
        <v>42623</v>
      </c>
      <c r="B3469" s="27" t="s">
        <v>2499</v>
      </c>
      <c r="C3469" s="26" t="s">
        <v>12</v>
      </c>
      <c r="D3469" s="26" t="s">
        <v>20</v>
      </c>
      <c r="E3469" s="41"/>
      <c r="F3469" s="41">
        <v>2000</v>
      </c>
      <c r="G3469" s="19">
        <f t="shared" ref="G3469:G3532" si="54">+G3468+E3469-F3469</f>
        <v>142434.08129999996</v>
      </c>
      <c r="H3469" s="26" t="s">
        <v>933</v>
      </c>
      <c r="I3469" s="27" t="s">
        <v>531</v>
      </c>
      <c r="J3469" s="26" t="s">
        <v>1823</v>
      </c>
      <c r="K3469" s="26" t="s">
        <v>377</v>
      </c>
      <c r="L3469" s="26" t="s">
        <v>2193</v>
      </c>
      <c r="M3469" s="26">
        <v>3459</v>
      </c>
    </row>
    <row r="3470" spans="1:13" s="30" customFormat="1" x14ac:dyDescent="0.3">
      <c r="A3470" s="34">
        <v>42623</v>
      </c>
      <c r="B3470" s="27" t="s">
        <v>1306</v>
      </c>
      <c r="C3470" s="36" t="s">
        <v>1153</v>
      </c>
      <c r="D3470" s="26" t="s">
        <v>20</v>
      </c>
      <c r="E3470" s="41"/>
      <c r="F3470" s="41">
        <v>2000</v>
      </c>
      <c r="G3470" s="19">
        <f t="shared" si="54"/>
        <v>140434.08129999996</v>
      </c>
      <c r="H3470" s="26" t="s">
        <v>933</v>
      </c>
      <c r="I3470" s="27" t="s">
        <v>531</v>
      </c>
      <c r="J3470" s="26" t="s">
        <v>1823</v>
      </c>
      <c r="K3470" s="26" t="s">
        <v>377</v>
      </c>
      <c r="L3470" s="27" t="s">
        <v>1824</v>
      </c>
      <c r="M3470" s="26">
        <v>3460</v>
      </c>
    </row>
    <row r="3471" spans="1:13" s="30" customFormat="1" x14ac:dyDescent="0.3">
      <c r="A3471" s="34">
        <v>42623</v>
      </c>
      <c r="B3471" s="27" t="s">
        <v>2253</v>
      </c>
      <c r="C3471" s="26" t="s">
        <v>12</v>
      </c>
      <c r="D3471" s="26" t="s">
        <v>20</v>
      </c>
      <c r="E3471" s="41"/>
      <c r="F3471" s="41">
        <v>2000</v>
      </c>
      <c r="G3471" s="19">
        <f t="shared" si="54"/>
        <v>138434.08129999996</v>
      </c>
      <c r="H3471" s="26" t="s">
        <v>933</v>
      </c>
      <c r="I3471" s="27" t="s">
        <v>531</v>
      </c>
      <c r="J3471" s="26" t="s">
        <v>1823</v>
      </c>
      <c r="K3471" s="26" t="s">
        <v>377</v>
      </c>
      <c r="L3471" s="26" t="s">
        <v>2193</v>
      </c>
      <c r="M3471" s="26">
        <v>3461</v>
      </c>
    </row>
    <row r="3472" spans="1:13" s="30" customFormat="1" x14ac:dyDescent="0.3">
      <c r="A3472" s="34">
        <v>42623</v>
      </c>
      <c r="B3472" s="27" t="s">
        <v>2254</v>
      </c>
      <c r="C3472" s="26" t="s">
        <v>12</v>
      </c>
      <c r="D3472" s="26" t="s">
        <v>20</v>
      </c>
      <c r="E3472" s="41"/>
      <c r="F3472" s="41">
        <v>2000</v>
      </c>
      <c r="G3472" s="19">
        <f t="shared" si="54"/>
        <v>136434.08129999996</v>
      </c>
      <c r="H3472" s="26" t="s">
        <v>933</v>
      </c>
      <c r="I3472" s="27" t="s">
        <v>531</v>
      </c>
      <c r="J3472" s="26" t="s">
        <v>1823</v>
      </c>
      <c r="K3472" s="26" t="s">
        <v>377</v>
      </c>
      <c r="L3472" s="26" t="s">
        <v>2193</v>
      </c>
      <c r="M3472" s="26">
        <v>3462</v>
      </c>
    </row>
    <row r="3473" spans="1:13" s="30" customFormat="1" ht="13.9" x14ac:dyDescent="0.25">
      <c r="A3473" s="34">
        <v>42623</v>
      </c>
      <c r="B3473" s="27" t="s">
        <v>2255</v>
      </c>
      <c r="C3473" s="26" t="s">
        <v>12</v>
      </c>
      <c r="D3473" s="26" t="s">
        <v>20</v>
      </c>
      <c r="E3473" s="41"/>
      <c r="F3473" s="41">
        <v>15000</v>
      </c>
      <c r="G3473" s="19">
        <f t="shared" si="54"/>
        <v>121434.08129999996</v>
      </c>
      <c r="H3473" s="26" t="s">
        <v>933</v>
      </c>
      <c r="I3473" s="27" t="s">
        <v>229</v>
      </c>
      <c r="J3473" s="26" t="s">
        <v>1823</v>
      </c>
      <c r="K3473" s="26" t="s">
        <v>377</v>
      </c>
      <c r="L3473" s="27" t="s">
        <v>1824</v>
      </c>
      <c r="M3473" s="31">
        <v>3463</v>
      </c>
    </row>
    <row r="3474" spans="1:13" s="31" customFormat="1" x14ac:dyDescent="0.3">
      <c r="A3474" s="34">
        <v>42623</v>
      </c>
      <c r="B3474" s="26" t="s">
        <v>2256</v>
      </c>
      <c r="C3474" s="26" t="s">
        <v>12</v>
      </c>
      <c r="D3474" s="26" t="s">
        <v>20</v>
      </c>
      <c r="E3474" s="41"/>
      <c r="F3474" s="41">
        <v>1500</v>
      </c>
      <c r="G3474" s="19">
        <f t="shared" si="54"/>
        <v>119934.08129999996</v>
      </c>
      <c r="H3474" s="17" t="s">
        <v>3054</v>
      </c>
      <c r="I3474" s="26" t="s">
        <v>531</v>
      </c>
      <c r="J3474" s="26" t="s">
        <v>1823</v>
      </c>
      <c r="K3474" s="26" t="s">
        <v>377</v>
      </c>
      <c r="L3474" s="26"/>
      <c r="M3474" s="31">
        <v>3464</v>
      </c>
    </row>
    <row r="3475" spans="1:13" s="31" customFormat="1" x14ac:dyDescent="0.3">
      <c r="A3475" s="34">
        <v>42623</v>
      </c>
      <c r="B3475" s="26" t="s">
        <v>2257</v>
      </c>
      <c r="C3475" s="26" t="s">
        <v>12</v>
      </c>
      <c r="D3475" s="26" t="s">
        <v>20</v>
      </c>
      <c r="E3475" s="41"/>
      <c r="F3475" s="41">
        <v>1000</v>
      </c>
      <c r="G3475" s="19">
        <f t="shared" si="54"/>
        <v>118934.08129999996</v>
      </c>
      <c r="H3475" s="17" t="s">
        <v>3054</v>
      </c>
      <c r="I3475" s="26" t="s">
        <v>531</v>
      </c>
      <c r="J3475" s="26" t="s">
        <v>1823</v>
      </c>
      <c r="K3475" s="26" t="s">
        <v>377</v>
      </c>
      <c r="L3475" s="26"/>
      <c r="M3475" s="26">
        <v>3465</v>
      </c>
    </row>
    <row r="3476" spans="1:13" s="31" customFormat="1" ht="13.9" x14ac:dyDescent="0.25">
      <c r="A3476" s="34">
        <v>42623</v>
      </c>
      <c r="B3476" s="26" t="s">
        <v>2498</v>
      </c>
      <c r="C3476" s="36" t="s">
        <v>1153</v>
      </c>
      <c r="D3476" s="26" t="s">
        <v>20</v>
      </c>
      <c r="E3476" s="41"/>
      <c r="F3476" s="41">
        <v>5000</v>
      </c>
      <c r="G3476" s="19">
        <f t="shared" si="54"/>
        <v>113934.08129999996</v>
      </c>
      <c r="H3476" s="17" t="s">
        <v>3054</v>
      </c>
      <c r="I3476" s="26" t="s">
        <v>229</v>
      </c>
      <c r="J3476" s="26" t="s">
        <v>1823</v>
      </c>
      <c r="K3476" s="26" t="s">
        <v>377</v>
      </c>
      <c r="L3476" s="26" t="s">
        <v>1824</v>
      </c>
      <c r="M3476" s="26">
        <v>3466</v>
      </c>
    </row>
    <row r="3477" spans="1:13" s="31" customFormat="1" x14ac:dyDescent="0.3">
      <c r="A3477" s="34">
        <v>42623</v>
      </c>
      <c r="B3477" s="26" t="s">
        <v>2258</v>
      </c>
      <c r="C3477" s="26" t="s">
        <v>12</v>
      </c>
      <c r="D3477" s="26" t="s">
        <v>20</v>
      </c>
      <c r="E3477" s="41"/>
      <c r="F3477" s="41">
        <v>1000</v>
      </c>
      <c r="G3477" s="19">
        <f t="shared" si="54"/>
        <v>112934.08129999996</v>
      </c>
      <c r="H3477" s="17" t="s">
        <v>3054</v>
      </c>
      <c r="I3477" s="26" t="s">
        <v>531</v>
      </c>
      <c r="J3477" s="26" t="s">
        <v>1823</v>
      </c>
      <c r="K3477" s="26" t="s">
        <v>377</v>
      </c>
      <c r="L3477" s="26"/>
      <c r="M3477" s="26">
        <v>3467</v>
      </c>
    </row>
    <row r="3478" spans="1:13" s="31" customFormat="1" x14ac:dyDescent="0.3">
      <c r="A3478" s="34">
        <v>42623</v>
      </c>
      <c r="B3478" s="26" t="s">
        <v>2259</v>
      </c>
      <c r="C3478" s="26" t="s">
        <v>12</v>
      </c>
      <c r="D3478" s="26" t="s">
        <v>20</v>
      </c>
      <c r="E3478" s="41"/>
      <c r="F3478" s="41">
        <v>1000</v>
      </c>
      <c r="G3478" s="19">
        <f t="shared" si="54"/>
        <v>111934.08129999996</v>
      </c>
      <c r="H3478" s="17" t="s">
        <v>3054</v>
      </c>
      <c r="I3478" s="26" t="s">
        <v>531</v>
      </c>
      <c r="J3478" s="26" t="s">
        <v>1823</v>
      </c>
      <c r="K3478" s="26" t="s">
        <v>377</v>
      </c>
      <c r="L3478" s="26"/>
      <c r="M3478" s="26">
        <v>3468</v>
      </c>
    </row>
    <row r="3479" spans="1:13" s="30" customFormat="1" x14ac:dyDescent="0.3">
      <c r="A3479" s="34">
        <v>42624</v>
      </c>
      <c r="B3479" s="27" t="s">
        <v>2500</v>
      </c>
      <c r="C3479" s="31" t="s">
        <v>17</v>
      </c>
      <c r="D3479" s="26" t="s">
        <v>20</v>
      </c>
      <c r="E3479" s="41"/>
      <c r="F3479" s="41">
        <v>75000</v>
      </c>
      <c r="G3479" s="19">
        <f t="shared" si="54"/>
        <v>36934.081299999962</v>
      </c>
      <c r="H3479" s="26" t="s">
        <v>933</v>
      </c>
      <c r="I3479" s="27" t="s">
        <v>229</v>
      </c>
      <c r="J3479" s="26" t="s">
        <v>1823</v>
      </c>
      <c r="K3479" s="26" t="s">
        <v>377</v>
      </c>
      <c r="L3479" s="27" t="s">
        <v>1824</v>
      </c>
      <c r="M3479" s="26">
        <v>3469</v>
      </c>
    </row>
    <row r="3480" spans="1:13" s="30" customFormat="1" x14ac:dyDescent="0.3">
      <c r="A3480" s="34">
        <v>42624</v>
      </c>
      <c r="B3480" s="27" t="s">
        <v>2260</v>
      </c>
      <c r="C3480" s="26" t="s">
        <v>12</v>
      </c>
      <c r="D3480" s="26" t="s">
        <v>20</v>
      </c>
      <c r="E3480" s="41"/>
      <c r="F3480" s="41">
        <v>2000</v>
      </c>
      <c r="G3480" s="19">
        <f t="shared" si="54"/>
        <v>34934.081299999962</v>
      </c>
      <c r="H3480" s="26" t="s">
        <v>933</v>
      </c>
      <c r="I3480" s="27" t="s">
        <v>531</v>
      </c>
      <c r="J3480" s="26" t="s">
        <v>1823</v>
      </c>
      <c r="K3480" s="26" t="s">
        <v>377</v>
      </c>
      <c r="L3480" s="26" t="s">
        <v>2193</v>
      </c>
      <c r="M3480" s="26">
        <v>3470</v>
      </c>
    </row>
    <row r="3481" spans="1:13" s="31" customFormat="1" x14ac:dyDescent="0.3">
      <c r="A3481" s="34">
        <v>42624</v>
      </c>
      <c r="B3481" s="26" t="s">
        <v>2261</v>
      </c>
      <c r="C3481" s="26" t="s">
        <v>12</v>
      </c>
      <c r="D3481" s="26" t="s">
        <v>20</v>
      </c>
      <c r="E3481" s="41"/>
      <c r="F3481" s="41">
        <v>1000</v>
      </c>
      <c r="G3481" s="19">
        <f t="shared" si="54"/>
        <v>33934.081299999962</v>
      </c>
      <c r="H3481" s="26" t="s">
        <v>933</v>
      </c>
      <c r="I3481" s="27" t="s">
        <v>531</v>
      </c>
      <c r="J3481" s="26" t="s">
        <v>1823</v>
      </c>
      <c r="K3481" s="26" t="s">
        <v>377</v>
      </c>
      <c r="L3481" s="26" t="s">
        <v>2193</v>
      </c>
      <c r="M3481" s="31">
        <v>3471</v>
      </c>
    </row>
    <row r="3482" spans="1:13" s="30" customFormat="1" x14ac:dyDescent="0.3">
      <c r="A3482" s="34">
        <v>42624</v>
      </c>
      <c r="B3482" s="27" t="s">
        <v>2501</v>
      </c>
      <c r="C3482" s="36" t="s">
        <v>1153</v>
      </c>
      <c r="D3482" s="26" t="s">
        <v>20</v>
      </c>
      <c r="E3482" s="41"/>
      <c r="F3482" s="41">
        <v>5000</v>
      </c>
      <c r="G3482" s="19">
        <f t="shared" si="54"/>
        <v>28934.081299999962</v>
      </c>
      <c r="H3482" s="26" t="s">
        <v>933</v>
      </c>
      <c r="I3482" s="27" t="s">
        <v>531</v>
      </c>
      <c r="J3482" s="26" t="s">
        <v>1823</v>
      </c>
      <c r="K3482" s="26" t="s">
        <v>377</v>
      </c>
      <c r="L3482" s="26" t="s">
        <v>2193</v>
      </c>
      <c r="M3482" s="31">
        <v>3472</v>
      </c>
    </row>
    <row r="3483" spans="1:13" s="31" customFormat="1" ht="13.9" x14ac:dyDescent="0.25">
      <c r="A3483" s="34">
        <v>42625</v>
      </c>
      <c r="B3483" s="26" t="s">
        <v>2262</v>
      </c>
      <c r="C3483" s="26"/>
      <c r="D3483" s="26"/>
      <c r="E3483" s="41">
        <v>8470155</v>
      </c>
      <c r="F3483" s="41"/>
      <c r="G3483" s="19">
        <f t="shared" si="54"/>
        <v>8499089.0812999997</v>
      </c>
      <c r="H3483" s="26" t="s">
        <v>1744</v>
      </c>
      <c r="I3483" s="26"/>
      <c r="J3483" s="26" t="s">
        <v>3033</v>
      </c>
      <c r="K3483" s="26" t="s">
        <v>377</v>
      </c>
      <c r="L3483" s="26" t="s">
        <v>1824</v>
      </c>
      <c r="M3483" s="26">
        <v>3473</v>
      </c>
    </row>
    <row r="3484" spans="1:13" s="31" customFormat="1" x14ac:dyDescent="0.3">
      <c r="A3484" s="34">
        <v>42625</v>
      </c>
      <c r="B3484" s="26" t="s">
        <v>2263</v>
      </c>
      <c r="C3484" s="26" t="s">
        <v>12</v>
      </c>
      <c r="D3484" s="26" t="s">
        <v>13</v>
      </c>
      <c r="E3484" s="41"/>
      <c r="F3484" s="41">
        <v>3500</v>
      </c>
      <c r="G3484" s="19">
        <f t="shared" si="54"/>
        <v>8495589.0812999997</v>
      </c>
      <c r="H3484" s="36" t="s">
        <v>26</v>
      </c>
      <c r="I3484" s="26" t="s">
        <v>531</v>
      </c>
      <c r="J3484" s="26" t="s">
        <v>3033</v>
      </c>
      <c r="K3484" s="26" t="s">
        <v>377</v>
      </c>
      <c r="L3484" s="26" t="s">
        <v>1824</v>
      </c>
      <c r="M3484" s="26">
        <v>3474</v>
      </c>
    </row>
    <row r="3485" spans="1:13" s="31" customFormat="1" x14ac:dyDescent="0.3">
      <c r="A3485" s="34">
        <v>42625</v>
      </c>
      <c r="B3485" s="26" t="s">
        <v>999</v>
      </c>
      <c r="C3485" s="26" t="s">
        <v>12</v>
      </c>
      <c r="D3485" s="31" t="s">
        <v>18</v>
      </c>
      <c r="E3485" s="41"/>
      <c r="F3485" s="41">
        <v>1000</v>
      </c>
      <c r="G3485" s="19">
        <f t="shared" si="54"/>
        <v>8494589.0812999997</v>
      </c>
      <c r="H3485" s="26" t="s">
        <v>1418</v>
      </c>
      <c r="I3485" s="26" t="s">
        <v>531</v>
      </c>
      <c r="J3485" s="26" t="s">
        <v>3033</v>
      </c>
      <c r="K3485" s="26" t="s">
        <v>377</v>
      </c>
      <c r="L3485" s="26"/>
      <c r="M3485" s="26">
        <v>3475</v>
      </c>
    </row>
    <row r="3486" spans="1:13" s="31" customFormat="1" x14ac:dyDescent="0.3">
      <c r="A3486" s="34">
        <v>42625</v>
      </c>
      <c r="B3486" s="26" t="s">
        <v>329</v>
      </c>
      <c r="C3486" s="31" t="s">
        <v>35</v>
      </c>
      <c r="D3486" s="31" t="s">
        <v>18</v>
      </c>
      <c r="E3486" s="41"/>
      <c r="F3486" s="41">
        <v>1000</v>
      </c>
      <c r="G3486" s="19">
        <f t="shared" si="54"/>
        <v>8493589.0812999997</v>
      </c>
      <c r="H3486" s="26" t="s">
        <v>1418</v>
      </c>
      <c r="I3486" s="26" t="s">
        <v>531</v>
      </c>
      <c r="J3486" s="26" t="s">
        <v>3033</v>
      </c>
      <c r="K3486" s="26" t="s">
        <v>377</v>
      </c>
      <c r="L3486" s="26"/>
      <c r="M3486" s="26">
        <v>3476</v>
      </c>
    </row>
    <row r="3487" spans="1:13" s="31" customFormat="1" x14ac:dyDescent="0.3">
      <c r="A3487" s="34">
        <v>42625</v>
      </c>
      <c r="B3487" s="26" t="s">
        <v>1000</v>
      </c>
      <c r="C3487" s="26" t="s">
        <v>12</v>
      </c>
      <c r="D3487" s="31" t="s">
        <v>18</v>
      </c>
      <c r="E3487" s="41"/>
      <c r="F3487" s="41">
        <v>500</v>
      </c>
      <c r="G3487" s="19">
        <f t="shared" si="54"/>
        <v>8493089.0812999997</v>
      </c>
      <c r="H3487" s="26" t="s">
        <v>1418</v>
      </c>
      <c r="I3487" s="26" t="s">
        <v>531</v>
      </c>
      <c r="J3487" s="26" t="s">
        <v>3033</v>
      </c>
      <c r="K3487" s="26" t="s">
        <v>377</v>
      </c>
      <c r="L3487" s="26"/>
      <c r="M3487" s="26">
        <v>3477</v>
      </c>
    </row>
    <row r="3488" spans="1:13" s="31" customFormat="1" x14ac:dyDescent="0.3">
      <c r="A3488" s="34">
        <v>42625</v>
      </c>
      <c r="B3488" s="26" t="s">
        <v>2264</v>
      </c>
      <c r="C3488" s="26" t="s">
        <v>12</v>
      </c>
      <c r="D3488" s="26" t="s">
        <v>20</v>
      </c>
      <c r="E3488" s="41"/>
      <c r="F3488" s="41">
        <v>1000</v>
      </c>
      <c r="G3488" s="19">
        <f t="shared" si="54"/>
        <v>8492089.0812999997</v>
      </c>
      <c r="H3488" s="26" t="s">
        <v>933</v>
      </c>
      <c r="I3488" s="27" t="s">
        <v>531</v>
      </c>
      <c r="J3488" s="26" t="s">
        <v>1823</v>
      </c>
      <c r="K3488" s="26" t="s">
        <v>377</v>
      </c>
      <c r="L3488" s="26" t="s">
        <v>2193</v>
      </c>
      <c r="M3488" s="26">
        <v>3478</v>
      </c>
    </row>
    <row r="3489" spans="1:13" s="31" customFormat="1" x14ac:dyDescent="0.3">
      <c r="A3489" s="34">
        <v>42625</v>
      </c>
      <c r="B3489" s="26" t="s">
        <v>2265</v>
      </c>
      <c r="C3489" s="31" t="s">
        <v>17</v>
      </c>
      <c r="D3489" s="26" t="s">
        <v>20</v>
      </c>
      <c r="E3489" s="41"/>
      <c r="F3489" s="41">
        <v>5000</v>
      </c>
      <c r="G3489" s="19">
        <f t="shared" si="54"/>
        <v>8487089.0812999997</v>
      </c>
      <c r="H3489" s="26" t="s">
        <v>933</v>
      </c>
      <c r="I3489" s="27" t="s">
        <v>531</v>
      </c>
      <c r="J3489" s="26" t="s">
        <v>1823</v>
      </c>
      <c r="K3489" s="26" t="s">
        <v>377</v>
      </c>
      <c r="L3489" s="26" t="s">
        <v>2193</v>
      </c>
      <c r="M3489" s="31">
        <v>3479</v>
      </c>
    </row>
    <row r="3490" spans="1:13" s="31" customFormat="1" x14ac:dyDescent="0.3">
      <c r="A3490" s="34">
        <v>42625</v>
      </c>
      <c r="B3490" s="26" t="s">
        <v>2266</v>
      </c>
      <c r="C3490" s="26" t="s">
        <v>12</v>
      </c>
      <c r="D3490" s="26" t="s">
        <v>20</v>
      </c>
      <c r="E3490" s="41"/>
      <c r="F3490" s="41">
        <v>1500</v>
      </c>
      <c r="G3490" s="19">
        <f t="shared" si="54"/>
        <v>8485589.0812999997</v>
      </c>
      <c r="H3490" s="26" t="s">
        <v>933</v>
      </c>
      <c r="I3490" s="27" t="s">
        <v>531</v>
      </c>
      <c r="J3490" s="26" t="s">
        <v>1823</v>
      </c>
      <c r="K3490" s="26" t="s">
        <v>377</v>
      </c>
      <c r="L3490" s="26" t="s">
        <v>2193</v>
      </c>
      <c r="M3490" s="31">
        <v>3480</v>
      </c>
    </row>
    <row r="3491" spans="1:13" s="31" customFormat="1" x14ac:dyDescent="0.3">
      <c r="A3491" s="34">
        <v>42625</v>
      </c>
      <c r="B3491" s="26" t="s">
        <v>2267</v>
      </c>
      <c r="C3491" s="26" t="s">
        <v>12</v>
      </c>
      <c r="D3491" s="31" t="s">
        <v>18</v>
      </c>
      <c r="E3491" s="41"/>
      <c r="F3491" s="41">
        <v>1000</v>
      </c>
      <c r="G3491" s="19">
        <f t="shared" si="54"/>
        <v>8484589.0812999997</v>
      </c>
      <c r="H3491" s="26" t="s">
        <v>903</v>
      </c>
      <c r="I3491" s="26" t="s">
        <v>531</v>
      </c>
      <c r="J3491" s="26" t="s">
        <v>3033</v>
      </c>
      <c r="K3491" s="26" t="s">
        <v>377</v>
      </c>
      <c r="L3491" s="26"/>
      <c r="M3491" s="26">
        <v>3481</v>
      </c>
    </row>
    <row r="3492" spans="1:13" s="31" customFormat="1" x14ac:dyDescent="0.3">
      <c r="A3492" s="34">
        <v>42625</v>
      </c>
      <c r="B3492" s="26" t="s">
        <v>2268</v>
      </c>
      <c r="C3492" s="31" t="s">
        <v>24</v>
      </c>
      <c r="D3492" s="26" t="s">
        <v>10</v>
      </c>
      <c r="E3492" s="41"/>
      <c r="F3492" s="41">
        <v>500</v>
      </c>
      <c r="G3492" s="19">
        <f t="shared" si="54"/>
        <v>8484089.0812999997</v>
      </c>
      <c r="H3492" s="26" t="s">
        <v>903</v>
      </c>
      <c r="I3492" s="26" t="s">
        <v>531</v>
      </c>
      <c r="J3492" s="26" t="s">
        <v>3033</v>
      </c>
      <c r="K3492" s="26" t="s">
        <v>377</v>
      </c>
      <c r="L3492" s="26" t="s">
        <v>1824</v>
      </c>
      <c r="M3492" s="26">
        <v>3482</v>
      </c>
    </row>
    <row r="3493" spans="1:13" s="31" customFormat="1" x14ac:dyDescent="0.3">
      <c r="A3493" s="34">
        <v>42625</v>
      </c>
      <c r="B3493" s="26" t="s">
        <v>584</v>
      </c>
      <c r="C3493" s="26" t="s">
        <v>12</v>
      </c>
      <c r="D3493" s="26" t="s">
        <v>821</v>
      </c>
      <c r="E3493" s="41"/>
      <c r="F3493" s="41">
        <v>1000</v>
      </c>
      <c r="G3493" s="19">
        <f t="shared" si="54"/>
        <v>8483089.0812999997</v>
      </c>
      <c r="H3493" s="26" t="s">
        <v>1697</v>
      </c>
      <c r="I3493" s="26" t="s">
        <v>531</v>
      </c>
      <c r="J3493" s="26" t="s">
        <v>3033</v>
      </c>
      <c r="K3493" s="26" t="s">
        <v>377</v>
      </c>
      <c r="L3493" s="26" t="s">
        <v>2193</v>
      </c>
      <c r="M3493" s="26">
        <v>3483</v>
      </c>
    </row>
    <row r="3494" spans="1:13" s="31" customFormat="1" x14ac:dyDescent="0.3">
      <c r="A3494" s="34">
        <v>42625</v>
      </c>
      <c r="B3494" s="26" t="s">
        <v>967</v>
      </c>
      <c r="C3494" s="26" t="s">
        <v>12</v>
      </c>
      <c r="D3494" s="26" t="s">
        <v>821</v>
      </c>
      <c r="E3494" s="41"/>
      <c r="F3494" s="41">
        <v>1000</v>
      </c>
      <c r="G3494" s="19">
        <f t="shared" si="54"/>
        <v>8482089.0812999997</v>
      </c>
      <c r="H3494" s="26" t="s">
        <v>1697</v>
      </c>
      <c r="I3494" s="26" t="s">
        <v>531</v>
      </c>
      <c r="J3494" s="26" t="s">
        <v>3033</v>
      </c>
      <c r="K3494" s="26" t="s">
        <v>377</v>
      </c>
      <c r="L3494" s="26" t="s">
        <v>2193</v>
      </c>
      <c r="M3494" s="26">
        <v>3484</v>
      </c>
    </row>
    <row r="3495" spans="1:13" s="31" customFormat="1" x14ac:dyDescent="0.3">
      <c r="A3495" s="34">
        <v>42625</v>
      </c>
      <c r="B3495" s="26" t="s">
        <v>2269</v>
      </c>
      <c r="C3495" s="26" t="s">
        <v>12</v>
      </c>
      <c r="D3495" s="26" t="s">
        <v>20</v>
      </c>
      <c r="E3495" s="41"/>
      <c r="F3495" s="41">
        <v>150</v>
      </c>
      <c r="G3495" s="19">
        <f t="shared" si="54"/>
        <v>8481939.0812999997</v>
      </c>
      <c r="H3495" s="26" t="s">
        <v>3053</v>
      </c>
      <c r="I3495" s="26" t="s">
        <v>531</v>
      </c>
      <c r="J3495" s="26" t="s">
        <v>1823</v>
      </c>
      <c r="K3495" s="26" t="s">
        <v>377</v>
      </c>
      <c r="L3495" s="26"/>
      <c r="M3495" s="26">
        <v>3485</v>
      </c>
    </row>
    <row r="3496" spans="1:13" s="31" customFormat="1" x14ac:dyDescent="0.3">
      <c r="A3496" s="34">
        <v>42625</v>
      </c>
      <c r="B3496" s="26" t="s">
        <v>2270</v>
      </c>
      <c r="C3496" s="26" t="s">
        <v>12</v>
      </c>
      <c r="D3496" s="26" t="s">
        <v>20</v>
      </c>
      <c r="E3496" s="41"/>
      <c r="F3496" s="41">
        <v>150</v>
      </c>
      <c r="G3496" s="19">
        <f t="shared" si="54"/>
        <v>8481789.0812999997</v>
      </c>
      <c r="H3496" s="26" t="s">
        <v>3053</v>
      </c>
      <c r="I3496" s="26" t="s">
        <v>531</v>
      </c>
      <c r="J3496" s="26" t="s">
        <v>1823</v>
      </c>
      <c r="K3496" s="26" t="s">
        <v>377</v>
      </c>
      <c r="L3496" s="26"/>
      <c r="M3496" s="26">
        <v>3486</v>
      </c>
    </row>
    <row r="3497" spans="1:13" s="31" customFormat="1" x14ac:dyDescent="0.3">
      <c r="A3497" s="34">
        <v>42625</v>
      </c>
      <c r="B3497" s="26" t="s">
        <v>2271</v>
      </c>
      <c r="C3497" s="26" t="s">
        <v>12</v>
      </c>
      <c r="D3497" s="26" t="s">
        <v>20</v>
      </c>
      <c r="E3497" s="41"/>
      <c r="F3497" s="41">
        <v>150</v>
      </c>
      <c r="G3497" s="19">
        <f t="shared" si="54"/>
        <v>8481639.0812999997</v>
      </c>
      <c r="H3497" s="26" t="s">
        <v>3053</v>
      </c>
      <c r="I3497" s="26" t="s">
        <v>531</v>
      </c>
      <c r="J3497" s="26" t="s">
        <v>1823</v>
      </c>
      <c r="K3497" s="26" t="s">
        <v>377</v>
      </c>
      <c r="L3497" s="26"/>
      <c r="M3497" s="31">
        <v>3487</v>
      </c>
    </row>
    <row r="3498" spans="1:13" s="31" customFormat="1" x14ac:dyDescent="0.3">
      <c r="A3498" s="34">
        <v>42625</v>
      </c>
      <c r="B3498" s="26" t="s">
        <v>2272</v>
      </c>
      <c r="C3498" s="26" t="s">
        <v>12</v>
      </c>
      <c r="D3498" s="26" t="s">
        <v>20</v>
      </c>
      <c r="E3498" s="41"/>
      <c r="F3498" s="41">
        <v>150</v>
      </c>
      <c r="G3498" s="19">
        <f t="shared" si="54"/>
        <v>8481489.0812999997</v>
      </c>
      <c r="H3498" s="26" t="s">
        <v>3053</v>
      </c>
      <c r="I3498" s="26" t="s">
        <v>531</v>
      </c>
      <c r="J3498" s="26" t="s">
        <v>1823</v>
      </c>
      <c r="K3498" s="26" t="s">
        <v>377</v>
      </c>
      <c r="L3498" s="26"/>
      <c r="M3498" s="31">
        <v>3488</v>
      </c>
    </row>
    <row r="3499" spans="1:13" s="31" customFormat="1" x14ac:dyDescent="0.3">
      <c r="A3499" s="34">
        <v>42625</v>
      </c>
      <c r="B3499" s="31" t="s">
        <v>2194</v>
      </c>
      <c r="C3499" s="26" t="s">
        <v>12</v>
      </c>
      <c r="D3499" s="31" t="s">
        <v>18</v>
      </c>
      <c r="E3499" s="40"/>
      <c r="F3499" s="40">
        <v>150</v>
      </c>
      <c r="G3499" s="19">
        <f t="shared" si="54"/>
        <v>8481339.0812999997</v>
      </c>
      <c r="H3499" s="31" t="s">
        <v>1772</v>
      </c>
      <c r="I3499" s="31" t="s">
        <v>531</v>
      </c>
      <c r="J3499" s="26" t="s">
        <v>3033</v>
      </c>
      <c r="K3499" s="26" t="s">
        <v>377</v>
      </c>
      <c r="M3499" s="26">
        <v>3489</v>
      </c>
    </row>
    <row r="3500" spans="1:13" s="31" customFormat="1" x14ac:dyDescent="0.3">
      <c r="A3500" s="34">
        <v>42625</v>
      </c>
      <c r="B3500" s="31" t="s">
        <v>2482</v>
      </c>
      <c r="C3500" s="31" t="s">
        <v>35</v>
      </c>
      <c r="D3500" s="31" t="s">
        <v>18</v>
      </c>
      <c r="E3500" s="40"/>
      <c r="F3500" s="40">
        <v>1000</v>
      </c>
      <c r="G3500" s="19">
        <f t="shared" si="54"/>
        <v>8480339.0812999997</v>
      </c>
      <c r="H3500" s="31" t="s">
        <v>1772</v>
      </c>
      <c r="I3500" s="31" t="s">
        <v>531</v>
      </c>
      <c r="J3500" s="26" t="s">
        <v>3033</v>
      </c>
      <c r="K3500" s="26" t="s">
        <v>377</v>
      </c>
      <c r="M3500" s="26">
        <v>3490</v>
      </c>
    </row>
    <row r="3501" spans="1:13" s="31" customFormat="1" x14ac:dyDescent="0.3">
      <c r="A3501" s="34">
        <v>42625</v>
      </c>
      <c r="B3501" s="31" t="s">
        <v>2216</v>
      </c>
      <c r="C3501" s="26" t="s">
        <v>12</v>
      </c>
      <c r="D3501" s="31" t="s">
        <v>18</v>
      </c>
      <c r="E3501" s="40"/>
      <c r="F3501" s="40">
        <v>800</v>
      </c>
      <c r="G3501" s="19">
        <f t="shared" si="54"/>
        <v>8479539.0812999997</v>
      </c>
      <c r="H3501" s="31" t="s">
        <v>1772</v>
      </c>
      <c r="I3501" s="31" t="s">
        <v>531</v>
      </c>
      <c r="J3501" s="26" t="s">
        <v>3033</v>
      </c>
      <c r="K3501" s="26" t="s">
        <v>377</v>
      </c>
      <c r="M3501" s="26">
        <v>3491</v>
      </c>
    </row>
    <row r="3502" spans="1:13" s="31" customFormat="1" x14ac:dyDescent="0.3">
      <c r="A3502" s="34">
        <v>42625</v>
      </c>
      <c r="B3502" s="31" t="s">
        <v>1935</v>
      </c>
      <c r="C3502" s="33" t="s">
        <v>3871</v>
      </c>
      <c r="D3502" s="31" t="s">
        <v>18</v>
      </c>
      <c r="E3502" s="40"/>
      <c r="F3502" s="40">
        <v>6000</v>
      </c>
      <c r="G3502" s="19">
        <f t="shared" si="54"/>
        <v>8473539.0812999997</v>
      </c>
      <c r="H3502" s="31" t="s">
        <v>1772</v>
      </c>
      <c r="I3502" s="31" t="s">
        <v>531</v>
      </c>
      <c r="J3502" s="26" t="s">
        <v>3033</v>
      </c>
      <c r="K3502" s="26" t="s">
        <v>377</v>
      </c>
      <c r="M3502" s="26">
        <v>3492</v>
      </c>
    </row>
    <row r="3503" spans="1:13" s="31" customFormat="1" x14ac:dyDescent="0.3">
      <c r="A3503" s="34">
        <v>42625</v>
      </c>
      <c r="B3503" s="31" t="s">
        <v>2217</v>
      </c>
      <c r="C3503" s="26" t="s">
        <v>12</v>
      </c>
      <c r="D3503" s="31" t="s">
        <v>18</v>
      </c>
      <c r="E3503" s="40"/>
      <c r="F3503" s="40">
        <v>800</v>
      </c>
      <c r="G3503" s="19">
        <f t="shared" si="54"/>
        <v>8472739.0812999997</v>
      </c>
      <c r="H3503" s="31" t="s">
        <v>1772</v>
      </c>
      <c r="I3503" s="31" t="s">
        <v>531</v>
      </c>
      <c r="J3503" s="26" t="s">
        <v>3033</v>
      </c>
      <c r="K3503" s="26" t="s">
        <v>377</v>
      </c>
      <c r="M3503" s="26">
        <v>3493</v>
      </c>
    </row>
    <row r="3504" spans="1:13" s="31" customFormat="1" x14ac:dyDescent="0.3">
      <c r="A3504" s="34">
        <v>42626</v>
      </c>
      <c r="B3504" s="26" t="s">
        <v>2273</v>
      </c>
      <c r="C3504" s="26" t="s">
        <v>12</v>
      </c>
      <c r="D3504" s="26" t="s">
        <v>13</v>
      </c>
      <c r="E3504" s="41"/>
      <c r="F3504" s="41">
        <v>3000</v>
      </c>
      <c r="G3504" s="19">
        <f t="shared" si="54"/>
        <v>8469739.0812999997</v>
      </c>
      <c r="H3504" s="36" t="s">
        <v>26</v>
      </c>
      <c r="I3504" s="26" t="s">
        <v>531</v>
      </c>
      <c r="J3504" s="26" t="s">
        <v>3033</v>
      </c>
      <c r="K3504" s="26" t="s">
        <v>377</v>
      </c>
      <c r="L3504" s="26"/>
      <c r="M3504" s="26">
        <v>3494</v>
      </c>
    </row>
    <row r="3505" spans="1:13" s="31" customFormat="1" x14ac:dyDescent="0.3">
      <c r="A3505" s="34">
        <v>42626</v>
      </c>
      <c r="B3505" s="26" t="s">
        <v>999</v>
      </c>
      <c r="C3505" s="26" t="s">
        <v>12</v>
      </c>
      <c r="D3505" s="31" t="s">
        <v>18</v>
      </c>
      <c r="E3505" s="41"/>
      <c r="F3505" s="41">
        <v>1000</v>
      </c>
      <c r="G3505" s="19">
        <f t="shared" si="54"/>
        <v>8468739.0812999997</v>
      </c>
      <c r="H3505" s="26" t="s">
        <v>1418</v>
      </c>
      <c r="I3505" s="26" t="s">
        <v>531</v>
      </c>
      <c r="J3505" s="26" t="s">
        <v>3033</v>
      </c>
      <c r="K3505" s="26" t="s">
        <v>377</v>
      </c>
      <c r="L3505" s="26"/>
      <c r="M3505" s="31">
        <v>3495</v>
      </c>
    </row>
    <row r="3506" spans="1:13" s="31" customFormat="1" x14ac:dyDescent="0.3">
      <c r="A3506" s="34">
        <v>42626</v>
      </c>
      <c r="B3506" s="26" t="s">
        <v>329</v>
      </c>
      <c r="C3506" s="31" t="s">
        <v>35</v>
      </c>
      <c r="D3506" s="31" t="s">
        <v>18</v>
      </c>
      <c r="E3506" s="41"/>
      <c r="F3506" s="41">
        <v>1000</v>
      </c>
      <c r="G3506" s="19">
        <f t="shared" si="54"/>
        <v>8467739.0812999997</v>
      </c>
      <c r="H3506" s="26" t="s">
        <v>1418</v>
      </c>
      <c r="I3506" s="26" t="s">
        <v>531</v>
      </c>
      <c r="J3506" s="26" t="s">
        <v>3033</v>
      </c>
      <c r="K3506" s="26" t="s">
        <v>377</v>
      </c>
      <c r="L3506" s="26"/>
      <c r="M3506" s="31">
        <v>3496</v>
      </c>
    </row>
    <row r="3507" spans="1:13" s="31" customFormat="1" x14ac:dyDescent="0.3">
      <c r="A3507" s="34">
        <v>42626</v>
      </c>
      <c r="B3507" s="26" t="s">
        <v>1000</v>
      </c>
      <c r="C3507" s="26" t="s">
        <v>12</v>
      </c>
      <c r="D3507" s="31" t="s">
        <v>18</v>
      </c>
      <c r="E3507" s="41"/>
      <c r="F3507" s="41">
        <v>1000</v>
      </c>
      <c r="G3507" s="19">
        <f t="shared" si="54"/>
        <v>8466739.0812999997</v>
      </c>
      <c r="H3507" s="26" t="s">
        <v>1418</v>
      </c>
      <c r="I3507" s="26" t="s">
        <v>531</v>
      </c>
      <c r="J3507" s="26" t="s">
        <v>3033</v>
      </c>
      <c r="K3507" s="26" t="s">
        <v>377</v>
      </c>
      <c r="L3507" s="26"/>
      <c r="M3507" s="26">
        <v>3497</v>
      </c>
    </row>
    <row r="3508" spans="1:13" s="31" customFormat="1" ht="13.9" x14ac:dyDescent="0.25">
      <c r="A3508" s="34">
        <v>42626</v>
      </c>
      <c r="B3508" s="26" t="s">
        <v>2274</v>
      </c>
      <c r="C3508" s="31" t="s">
        <v>24</v>
      </c>
      <c r="D3508" s="26" t="s">
        <v>10</v>
      </c>
      <c r="E3508" s="41"/>
      <c r="F3508" s="41">
        <v>500</v>
      </c>
      <c r="G3508" s="19">
        <f t="shared" si="54"/>
        <v>8466239.0812999997</v>
      </c>
      <c r="H3508" s="26" t="s">
        <v>903</v>
      </c>
      <c r="I3508" s="26" t="s">
        <v>229</v>
      </c>
      <c r="J3508" s="26" t="s">
        <v>3033</v>
      </c>
      <c r="K3508" s="26" t="s">
        <v>377</v>
      </c>
      <c r="L3508" s="26" t="s">
        <v>1824</v>
      </c>
      <c r="M3508" s="26">
        <v>3498</v>
      </c>
    </row>
    <row r="3509" spans="1:13" s="31" customFormat="1" x14ac:dyDescent="0.3">
      <c r="A3509" s="34">
        <v>42626</v>
      </c>
      <c r="B3509" s="26" t="s">
        <v>2275</v>
      </c>
      <c r="C3509" s="26" t="s">
        <v>12</v>
      </c>
      <c r="D3509" s="26" t="s">
        <v>821</v>
      </c>
      <c r="E3509" s="41"/>
      <c r="F3509" s="41">
        <v>1000</v>
      </c>
      <c r="G3509" s="19">
        <f t="shared" si="54"/>
        <v>8465239.0812999997</v>
      </c>
      <c r="H3509" s="26" t="s">
        <v>1697</v>
      </c>
      <c r="I3509" s="26" t="s">
        <v>531</v>
      </c>
      <c r="J3509" s="26" t="s">
        <v>3033</v>
      </c>
      <c r="K3509" s="26" t="s">
        <v>377</v>
      </c>
      <c r="L3509" s="26" t="s">
        <v>2193</v>
      </c>
      <c r="M3509" s="26">
        <v>3499</v>
      </c>
    </row>
    <row r="3510" spans="1:13" s="31" customFormat="1" ht="14.45" customHeight="1" x14ac:dyDescent="0.25">
      <c r="A3510" s="34">
        <v>42626</v>
      </c>
      <c r="B3510" s="26" t="s">
        <v>2276</v>
      </c>
      <c r="C3510" s="31" t="s">
        <v>24</v>
      </c>
      <c r="D3510" s="26" t="s">
        <v>10</v>
      </c>
      <c r="E3510" s="41"/>
      <c r="F3510" s="41">
        <v>24000</v>
      </c>
      <c r="G3510" s="19">
        <f t="shared" si="54"/>
        <v>8441239.0812999997</v>
      </c>
      <c r="H3510" s="26" t="s">
        <v>1697</v>
      </c>
      <c r="I3510" s="26">
        <v>41</v>
      </c>
      <c r="J3510" s="26" t="s">
        <v>3033</v>
      </c>
      <c r="K3510" s="26" t="s">
        <v>377</v>
      </c>
      <c r="L3510" s="26" t="s">
        <v>1824</v>
      </c>
      <c r="M3510" s="26">
        <v>3500</v>
      </c>
    </row>
    <row r="3511" spans="1:13" s="31" customFormat="1" x14ac:dyDescent="0.3">
      <c r="A3511" s="34">
        <v>42626</v>
      </c>
      <c r="B3511" s="26" t="s">
        <v>2277</v>
      </c>
      <c r="C3511" s="26" t="s">
        <v>12</v>
      </c>
      <c r="D3511" s="26" t="s">
        <v>821</v>
      </c>
      <c r="E3511" s="41"/>
      <c r="F3511" s="41">
        <v>1000</v>
      </c>
      <c r="G3511" s="19">
        <f t="shared" si="54"/>
        <v>8440239.0812999997</v>
      </c>
      <c r="H3511" s="26" t="s">
        <v>1697</v>
      </c>
      <c r="I3511" s="26" t="s">
        <v>531</v>
      </c>
      <c r="J3511" s="26" t="s">
        <v>3033</v>
      </c>
      <c r="K3511" s="26" t="s">
        <v>377</v>
      </c>
      <c r="L3511" s="26" t="s">
        <v>2193</v>
      </c>
      <c r="M3511" s="26">
        <v>3501</v>
      </c>
    </row>
    <row r="3512" spans="1:13" s="31" customFormat="1" x14ac:dyDescent="0.3">
      <c r="A3512" s="34">
        <v>42626</v>
      </c>
      <c r="B3512" s="26" t="s">
        <v>967</v>
      </c>
      <c r="C3512" s="26" t="s">
        <v>12</v>
      </c>
      <c r="D3512" s="26" t="s">
        <v>821</v>
      </c>
      <c r="E3512" s="41"/>
      <c r="F3512" s="41">
        <v>1000</v>
      </c>
      <c r="G3512" s="19">
        <f t="shared" si="54"/>
        <v>8439239.0812999997</v>
      </c>
      <c r="H3512" s="26" t="s">
        <v>1697</v>
      </c>
      <c r="I3512" s="26" t="s">
        <v>531</v>
      </c>
      <c r="J3512" s="26" t="s">
        <v>3033</v>
      </c>
      <c r="K3512" s="26" t="s">
        <v>377</v>
      </c>
      <c r="L3512" s="26" t="s">
        <v>2193</v>
      </c>
      <c r="M3512" s="26">
        <v>3502</v>
      </c>
    </row>
    <row r="3513" spans="1:13" s="31" customFormat="1" x14ac:dyDescent="0.3">
      <c r="A3513" s="34">
        <v>42626</v>
      </c>
      <c r="B3513" s="26" t="s">
        <v>2278</v>
      </c>
      <c r="C3513" s="26" t="s">
        <v>12</v>
      </c>
      <c r="D3513" s="26" t="s">
        <v>20</v>
      </c>
      <c r="E3513" s="41"/>
      <c r="F3513" s="41">
        <v>1000</v>
      </c>
      <c r="G3513" s="19">
        <f t="shared" si="54"/>
        <v>8438239.0812999997</v>
      </c>
      <c r="H3513" s="17" t="s">
        <v>3054</v>
      </c>
      <c r="I3513" s="26" t="s">
        <v>531</v>
      </c>
      <c r="J3513" s="26" t="s">
        <v>1823</v>
      </c>
      <c r="K3513" s="26" t="s">
        <v>377</v>
      </c>
      <c r="L3513" s="26" t="s">
        <v>2193</v>
      </c>
      <c r="M3513" s="31">
        <v>3503</v>
      </c>
    </row>
    <row r="3514" spans="1:13" s="31" customFormat="1" x14ac:dyDescent="0.3">
      <c r="A3514" s="34">
        <v>42626</v>
      </c>
      <c r="B3514" s="26" t="s">
        <v>2279</v>
      </c>
      <c r="C3514" s="26" t="s">
        <v>12</v>
      </c>
      <c r="D3514" s="26" t="s">
        <v>20</v>
      </c>
      <c r="E3514" s="41"/>
      <c r="F3514" s="41">
        <v>1000</v>
      </c>
      <c r="G3514" s="19">
        <f t="shared" si="54"/>
        <v>8437239.0812999997</v>
      </c>
      <c r="H3514" s="17" t="s">
        <v>3054</v>
      </c>
      <c r="I3514" s="26" t="s">
        <v>531</v>
      </c>
      <c r="J3514" s="26" t="s">
        <v>1823</v>
      </c>
      <c r="K3514" s="26" t="s">
        <v>377</v>
      </c>
      <c r="L3514" s="26" t="s">
        <v>2193</v>
      </c>
      <c r="M3514" s="31">
        <v>3504</v>
      </c>
    </row>
    <row r="3515" spans="1:13" s="31" customFormat="1" x14ac:dyDescent="0.3">
      <c r="A3515" s="34">
        <v>42626</v>
      </c>
      <c r="B3515" s="26" t="s">
        <v>2259</v>
      </c>
      <c r="C3515" s="26" t="s">
        <v>12</v>
      </c>
      <c r="D3515" s="26" t="s">
        <v>20</v>
      </c>
      <c r="E3515" s="41"/>
      <c r="F3515" s="41">
        <v>1000</v>
      </c>
      <c r="G3515" s="19">
        <f t="shared" si="54"/>
        <v>8436239.0812999997</v>
      </c>
      <c r="H3515" s="17" t="s">
        <v>3054</v>
      </c>
      <c r="I3515" s="26" t="s">
        <v>531</v>
      </c>
      <c r="J3515" s="26" t="s">
        <v>1823</v>
      </c>
      <c r="K3515" s="26" t="s">
        <v>377</v>
      </c>
      <c r="L3515" s="26" t="s">
        <v>2193</v>
      </c>
      <c r="M3515" s="26">
        <v>3505</v>
      </c>
    </row>
    <row r="3516" spans="1:13" s="31" customFormat="1" x14ac:dyDescent="0.3">
      <c r="A3516" s="34">
        <v>42626</v>
      </c>
      <c r="B3516" s="26" t="s">
        <v>999</v>
      </c>
      <c r="C3516" s="26" t="s">
        <v>12</v>
      </c>
      <c r="D3516" s="26" t="s">
        <v>20</v>
      </c>
      <c r="E3516" s="41"/>
      <c r="F3516" s="41">
        <v>300</v>
      </c>
      <c r="G3516" s="19">
        <f t="shared" si="54"/>
        <v>8435939.0812999997</v>
      </c>
      <c r="H3516" s="26" t="s">
        <v>3053</v>
      </c>
      <c r="I3516" s="26" t="s">
        <v>531</v>
      </c>
      <c r="J3516" s="26" t="s">
        <v>1823</v>
      </c>
      <c r="K3516" s="26" t="s">
        <v>377</v>
      </c>
      <c r="L3516" s="26" t="s">
        <v>2193</v>
      </c>
      <c r="M3516" s="26">
        <v>3506</v>
      </c>
    </row>
    <row r="3517" spans="1:13" s="31" customFormat="1" x14ac:dyDescent="0.3">
      <c r="A3517" s="34">
        <v>42626</v>
      </c>
      <c r="B3517" s="26" t="s">
        <v>2280</v>
      </c>
      <c r="C3517" s="26" t="s">
        <v>12</v>
      </c>
      <c r="D3517" s="26" t="s">
        <v>20</v>
      </c>
      <c r="E3517" s="41"/>
      <c r="F3517" s="41">
        <v>300</v>
      </c>
      <c r="G3517" s="19">
        <f t="shared" si="54"/>
        <v>8435639.0812999997</v>
      </c>
      <c r="H3517" s="26" t="s">
        <v>3053</v>
      </c>
      <c r="I3517" s="26" t="s">
        <v>531</v>
      </c>
      <c r="J3517" s="26" t="s">
        <v>1823</v>
      </c>
      <c r="K3517" s="26" t="s">
        <v>377</v>
      </c>
      <c r="L3517" s="26" t="s">
        <v>2193</v>
      </c>
      <c r="M3517" s="26">
        <v>3507</v>
      </c>
    </row>
    <row r="3518" spans="1:13" s="31" customFormat="1" x14ac:dyDescent="0.3">
      <c r="A3518" s="34">
        <v>42626</v>
      </c>
      <c r="B3518" s="26" t="s">
        <v>2281</v>
      </c>
      <c r="C3518" s="26" t="s">
        <v>12</v>
      </c>
      <c r="D3518" s="26" t="s">
        <v>20</v>
      </c>
      <c r="E3518" s="41"/>
      <c r="F3518" s="41">
        <v>300</v>
      </c>
      <c r="G3518" s="19">
        <f t="shared" si="54"/>
        <v>8435339.0812999997</v>
      </c>
      <c r="H3518" s="26" t="s">
        <v>3053</v>
      </c>
      <c r="I3518" s="26" t="s">
        <v>531</v>
      </c>
      <c r="J3518" s="26" t="s">
        <v>1823</v>
      </c>
      <c r="K3518" s="26" t="s">
        <v>377</v>
      </c>
      <c r="L3518" s="26" t="s">
        <v>2193</v>
      </c>
      <c r="M3518" s="26">
        <v>3508</v>
      </c>
    </row>
    <row r="3519" spans="1:13" s="31" customFormat="1" x14ac:dyDescent="0.3">
      <c r="A3519" s="34">
        <v>42626</v>
      </c>
      <c r="B3519" s="26" t="s">
        <v>2282</v>
      </c>
      <c r="C3519" s="26" t="s">
        <v>12</v>
      </c>
      <c r="D3519" s="26" t="s">
        <v>20</v>
      </c>
      <c r="E3519" s="41"/>
      <c r="F3519" s="41">
        <v>150</v>
      </c>
      <c r="G3519" s="19">
        <f t="shared" si="54"/>
        <v>8435189.0812999997</v>
      </c>
      <c r="H3519" s="26" t="s">
        <v>3053</v>
      </c>
      <c r="I3519" s="26" t="s">
        <v>531</v>
      </c>
      <c r="J3519" s="26" t="s">
        <v>1823</v>
      </c>
      <c r="K3519" s="26" t="s">
        <v>377</v>
      </c>
      <c r="L3519" s="26" t="s">
        <v>2193</v>
      </c>
      <c r="M3519" s="26">
        <v>3509</v>
      </c>
    </row>
    <row r="3520" spans="1:13" s="31" customFormat="1" x14ac:dyDescent="0.3">
      <c r="A3520" s="34">
        <v>42626</v>
      </c>
      <c r="B3520" s="26" t="s">
        <v>2283</v>
      </c>
      <c r="C3520" s="26" t="s">
        <v>12</v>
      </c>
      <c r="D3520" s="26" t="s">
        <v>20</v>
      </c>
      <c r="E3520" s="41"/>
      <c r="F3520" s="41">
        <v>150</v>
      </c>
      <c r="G3520" s="19">
        <f t="shared" si="54"/>
        <v>8435039.0812999997</v>
      </c>
      <c r="H3520" s="26" t="s">
        <v>3053</v>
      </c>
      <c r="I3520" s="26" t="s">
        <v>531</v>
      </c>
      <c r="J3520" s="26" t="s">
        <v>1823</v>
      </c>
      <c r="K3520" s="26" t="s">
        <v>377</v>
      </c>
      <c r="L3520" s="26" t="s">
        <v>2193</v>
      </c>
      <c r="M3520" s="26">
        <v>3510</v>
      </c>
    </row>
    <row r="3521" spans="1:13" s="31" customFormat="1" x14ac:dyDescent="0.3">
      <c r="A3521" s="34">
        <v>42626</v>
      </c>
      <c r="B3521" s="26" t="s">
        <v>1000</v>
      </c>
      <c r="C3521" s="26" t="s">
        <v>12</v>
      </c>
      <c r="D3521" s="26" t="s">
        <v>20</v>
      </c>
      <c r="E3521" s="41"/>
      <c r="F3521" s="41">
        <v>300</v>
      </c>
      <c r="G3521" s="19">
        <f t="shared" si="54"/>
        <v>8434739.0812999997</v>
      </c>
      <c r="H3521" s="26" t="s">
        <v>3053</v>
      </c>
      <c r="I3521" s="26" t="s">
        <v>531</v>
      </c>
      <c r="J3521" s="26" t="s">
        <v>1823</v>
      </c>
      <c r="K3521" s="26" t="s">
        <v>377</v>
      </c>
      <c r="L3521" s="26" t="s">
        <v>2193</v>
      </c>
      <c r="M3521" s="31">
        <v>3511</v>
      </c>
    </row>
    <row r="3522" spans="1:13" s="31" customFormat="1" x14ac:dyDescent="0.3">
      <c r="A3522" s="34">
        <v>42626</v>
      </c>
      <c r="B3522" s="31" t="s">
        <v>2194</v>
      </c>
      <c r="C3522" s="26" t="s">
        <v>12</v>
      </c>
      <c r="D3522" s="31" t="s">
        <v>18</v>
      </c>
      <c r="E3522" s="40"/>
      <c r="F3522" s="40">
        <v>150</v>
      </c>
      <c r="G3522" s="19">
        <f t="shared" si="54"/>
        <v>8434589.0812999997</v>
      </c>
      <c r="H3522" s="31" t="s">
        <v>1772</v>
      </c>
      <c r="I3522" s="31" t="s">
        <v>531</v>
      </c>
      <c r="J3522" s="26" t="s">
        <v>3033</v>
      </c>
      <c r="K3522" s="26" t="s">
        <v>377</v>
      </c>
      <c r="L3522" s="26" t="s">
        <v>2193</v>
      </c>
      <c r="M3522" s="31">
        <v>3512</v>
      </c>
    </row>
    <row r="3523" spans="1:13" s="31" customFormat="1" x14ac:dyDescent="0.3">
      <c r="A3523" s="34">
        <v>42626</v>
      </c>
      <c r="B3523" s="31" t="s">
        <v>2484</v>
      </c>
      <c r="C3523" s="31" t="s">
        <v>35</v>
      </c>
      <c r="D3523" s="31" t="s">
        <v>18</v>
      </c>
      <c r="E3523" s="40"/>
      <c r="F3523" s="40">
        <v>1000</v>
      </c>
      <c r="G3523" s="19">
        <f t="shared" si="54"/>
        <v>8433589.0812999997</v>
      </c>
      <c r="H3523" s="31" t="s">
        <v>1772</v>
      </c>
      <c r="I3523" s="31" t="s">
        <v>531</v>
      </c>
      <c r="J3523" s="26" t="s">
        <v>3033</v>
      </c>
      <c r="K3523" s="26" t="s">
        <v>377</v>
      </c>
      <c r="L3523" s="26" t="s">
        <v>2193</v>
      </c>
      <c r="M3523" s="26">
        <v>3513</v>
      </c>
    </row>
    <row r="3524" spans="1:13" s="31" customFormat="1" x14ac:dyDescent="0.3">
      <c r="A3524" s="34">
        <v>42626</v>
      </c>
      <c r="B3524" s="31" t="s">
        <v>2196</v>
      </c>
      <c r="C3524" s="26" t="s">
        <v>12</v>
      </c>
      <c r="D3524" s="31" t="s">
        <v>18</v>
      </c>
      <c r="E3524" s="40"/>
      <c r="F3524" s="40">
        <v>150</v>
      </c>
      <c r="G3524" s="19">
        <f t="shared" si="54"/>
        <v>8433439.0812999997</v>
      </c>
      <c r="H3524" s="31" t="s">
        <v>1772</v>
      </c>
      <c r="I3524" s="31" t="s">
        <v>531</v>
      </c>
      <c r="J3524" s="26" t="s">
        <v>3033</v>
      </c>
      <c r="K3524" s="26" t="s">
        <v>377</v>
      </c>
      <c r="L3524" s="26" t="s">
        <v>2193</v>
      </c>
      <c r="M3524" s="26">
        <v>3514</v>
      </c>
    </row>
    <row r="3525" spans="1:13" s="31" customFormat="1" x14ac:dyDescent="0.3">
      <c r="A3525" s="34">
        <v>42627</v>
      </c>
      <c r="B3525" s="26" t="s">
        <v>2284</v>
      </c>
      <c r="C3525" s="26" t="s">
        <v>12</v>
      </c>
      <c r="D3525" s="26" t="s">
        <v>13</v>
      </c>
      <c r="E3525" s="41"/>
      <c r="F3525" s="41">
        <v>2000</v>
      </c>
      <c r="G3525" s="19">
        <f t="shared" si="54"/>
        <v>8431439.0812999997</v>
      </c>
      <c r="H3525" s="36" t="s">
        <v>26</v>
      </c>
      <c r="I3525" s="26" t="s">
        <v>531</v>
      </c>
      <c r="J3525" s="26" t="s">
        <v>3033</v>
      </c>
      <c r="K3525" s="26" t="s">
        <v>377</v>
      </c>
      <c r="L3525" s="26" t="s">
        <v>2193</v>
      </c>
      <c r="M3525" s="26">
        <v>3515</v>
      </c>
    </row>
    <row r="3526" spans="1:13" s="31" customFormat="1" x14ac:dyDescent="0.3">
      <c r="A3526" s="34">
        <v>42627</v>
      </c>
      <c r="B3526" s="26" t="s">
        <v>1000</v>
      </c>
      <c r="C3526" s="26" t="s">
        <v>12</v>
      </c>
      <c r="D3526" s="31" t="s">
        <v>18</v>
      </c>
      <c r="E3526" s="41"/>
      <c r="F3526" s="41">
        <v>1000</v>
      </c>
      <c r="G3526" s="19">
        <f t="shared" si="54"/>
        <v>8430439.0812999997</v>
      </c>
      <c r="H3526" s="26" t="s">
        <v>1418</v>
      </c>
      <c r="I3526" s="26" t="s">
        <v>531</v>
      </c>
      <c r="J3526" s="26" t="s">
        <v>3033</v>
      </c>
      <c r="K3526" s="26" t="s">
        <v>377</v>
      </c>
      <c r="L3526" s="26" t="s">
        <v>2193</v>
      </c>
      <c r="M3526" s="26">
        <v>3516</v>
      </c>
    </row>
    <row r="3527" spans="1:13" s="31" customFormat="1" x14ac:dyDescent="0.3">
      <c r="A3527" s="34">
        <v>42627</v>
      </c>
      <c r="B3527" s="26" t="s">
        <v>999</v>
      </c>
      <c r="C3527" s="26" t="s">
        <v>12</v>
      </c>
      <c r="D3527" s="31" t="s">
        <v>18</v>
      </c>
      <c r="E3527" s="41"/>
      <c r="F3527" s="41">
        <v>1000</v>
      </c>
      <c r="G3527" s="19">
        <f t="shared" si="54"/>
        <v>8429439.0812999997</v>
      </c>
      <c r="H3527" s="26" t="s">
        <v>1418</v>
      </c>
      <c r="I3527" s="26" t="s">
        <v>531</v>
      </c>
      <c r="J3527" s="26" t="s">
        <v>3033</v>
      </c>
      <c r="K3527" s="26" t="s">
        <v>377</v>
      </c>
      <c r="L3527" s="26" t="s">
        <v>2193</v>
      </c>
      <c r="M3527" s="26">
        <v>3517</v>
      </c>
    </row>
    <row r="3528" spans="1:13" s="31" customFormat="1" x14ac:dyDescent="0.3">
      <c r="A3528" s="34">
        <v>42627</v>
      </c>
      <c r="B3528" s="26" t="s">
        <v>2285</v>
      </c>
      <c r="C3528" s="31" t="s">
        <v>24</v>
      </c>
      <c r="D3528" s="26" t="s">
        <v>10</v>
      </c>
      <c r="E3528" s="41"/>
      <c r="F3528" s="41">
        <v>450</v>
      </c>
      <c r="G3528" s="19">
        <f t="shared" si="54"/>
        <v>8428989.0812999997</v>
      </c>
      <c r="H3528" s="26" t="s">
        <v>903</v>
      </c>
      <c r="I3528" s="26" t="s">
        <v>531</v>
      </c>
      <c r="J3528" s="26" t="s">
        <v>3033</v>
      </c>
      <c r="K3528" s="26" t="s">
        <v>377</v>
      </c>
      <c r="L3528" s="26" t="s">
        <v>1824</v>
      </c>
      <c r="M3528" s="26">
        <v>3518</v>
      </c>
    </row>
    <row r="3529" spans="1:13" s="31" customFormat="1" ht="13.15" customHeight="1" x14ac:dyDescent="0.3">
      <c r="A3529" s="34">
        <v>42627</v>
      </c>
      <c r="B3529" s="26" t="s">
        <v>584</v>
      </c>
      <c r="C3529" s="26" t="s">
        <v>12</v>
      </c>
      <c r="D3529" s="26" t="s">
        <v>821</v>
      </c>
      <c r="E3529" s="41"/>
      <c r="F3529" s="41">
        <v>1000</v>
      </c>
      <c r="G3529" s="19">
        <f t="shared" si="54"/>
        <v>8427989.0812999997</v>
      </c>
      <c r="H3529" s="26" t="s">
        <v>1697</v>
      </c>
      <c r="I3529" s="26" t="s">
        <v>531</v>
      </c>
      <c r="J3529" s="26" t="s">
        <v>3033</v>
      </c>
      <c r="K3529" s="26" t="s">
        <v>377</v>
      </c>
      <c r="L3529" s="26" t="s">
        <v>2193</v>
      </c>
      <c r="M3529" s="31">
        <v>3519</v>
      </c>
    </row>
    <row r="3530" spans="1:13" s="31" customFormat="1" ht="13.15" customHeight="1" x14ac:dyDescent="0.25">
      <c r="A3530" s="34">
        <v>42627</v>
      </c>
      <c r="B3530" s="26" t="s">
        <v>2286</v>
      </c>
      <c r="C3530" s="31" t="s">
        <v>24</v>
      </c>
      <c r="D3530" s="26" t="s">
        <v>10</v>
      </c>
      <c r="E3530" s="41"/>
      <c r="F3530" s="41">
        <v>1000</v>
      </c>
      <c r="G3530" s="19">
        <f t="shared" si="54"/>
        <v>8426989.0812999997</v>
      </c>
      <c r="H3530" s="26" t="s">
        <v>1697</v>
      </c>
      <c r="I3530" s="26" t="s">
        <v>787</v>
      </c>
      <c r="J3530" s="26" t="s">
        <v>3033</v>
      </c>
      <c r="K3530" s="26" t="s">
        <v>377</v>
      </c>
      <c r="L3530" s="26" t="s">
        <v>1824</v>
      </c>
      <c r="M3530" s="31">
        <v>3520</v>
      </c>
    </row>
    <row r="3531" spans="1:13" s="31" customFormat="1" ht="13.15" customHeight="1" x14ac:dyDescent="0.3">
      <c r="A3531" s="34">
        <v>42627</v>
      </c>
      <c r="B3531" s="26" t="s">
        <v>2287</v>
      </c>
      <c r="C3531" s="26" t="s">
        <v>12</v>
      </c>
      <c r="D3531" s="26" t="s">
        <v>821</v>
      </c>
      <c r="E3531" s="41"/>
      <c r="F3531" s="41">
        <v>1000</v>
      </c>
      <c r="G3531" s="19">
        <f t="shared" si="54"/>
        <v>8425989.0812999997</v>
      </c>
      <c r="H3531" s="26" t="s">
        <v>1697</v>
      </c>
      <c r="I3531" s="26" t="s">
        <v>531</v>
      </c>
      <c r="J3531" s="26" t="s">
        <v>3033</v>
      </c>
      <c r="K3531" s="26" t="s">
        <v>377</v>
      </c>
      <c r="L3531" s="26" t="s">
        <v>2193</v>
      </c>
      <c r="M3531" s="26">
        <v>3521</v>
      </c>
    </row>
    <row r="3532" spans="1:13" s="31" customFormat="1" ht="13.15" customHeight="1" x14ac:dyDescent="0.3">
      <c r="A3532" s="34">
        <v>42627</v>
      </c>
      <c r="B3532" s="26" t="s">
        <v>2288</v>
      </c>
      <c r="C3532" s="26" t="s">
        <v>12</v>
      </c>
      <c r="D3532" s="26" t="s">
        <v>821</v>
      </c>
      <c r="E3532" s="41"/>
      <c r="F3532" s="41">
        <v>1000</v>
      </c>
      <c r="G3532" s="19">
        <f t="shared" si="54"/>
        <v>8424989.0812999997</v>
      </c>
      <c r="H3532" s="26" t="s">
        <v>1697</v>
      </c>
      <c r="I3532" s="26" t="s">
        <v>531</v>
      </c>
      <c r="J3532" s="26" t="s">
        <v>3033</v>
      </c>
      <c r="K3532" s="26" t="s">
        <v>377</v>
      </c>
      <c r="L3532" s="26" t="s">
        <v>2193</v>
      </c>
      <c r="M3532" s="26">
        <v>3522</v>
      </c>
    </row>
    <row r="3533" spans="1:13" s="31" customFormat="1" ht="13.15" customHeight="1" x14ac:dyDescent="0.3">
      <c r="A3533" s="34">
        <v>42627</v>
      </c>
      <c r="B3533" s="26" t="s">
        <v>2289</v>
      </c>
      <c r="C3533" s="26" t="s">
        <v>12</v>
      </c>
      <c r="D3533" s="26" t="s">
        <v>821</v>
      </c>
      <c r="E3533" s="41"/>
      <c r="F3533" s="41">
        <v>1000</v>
      </c>
      <c r="G3533" s="19">
        <f t="shared" ref="G3533:G3596" si="55">+G3532+E3533-F3533</f>
        <v>8423989.0812999997</v>
      </c>
      <c r="H3533" s="26" t="s">
        <v>1697</v>
      </c>
      <c r="I3533" s="26" t="s">
        <v>531</v>
      </c>
      <c r="J3533" s="26" t="s">
        <v>3033</v>
      </c>
      <c r="K3533" s="26" t="s">
        <v>377</v>
      </c>
      <c r="L3533" s="26" t="s">
        <v>2193</v>
      </c>
      <c r="M3533" s="26">
        <v>3523</v>
      </c>
    </row>
    <row r="3534" spans="1:13" s="31" customFormat="1" ht="13.15" customHeight="1" x14ac:dyDescent="0.3">
      <c r="A3534" s="34">
        <v>42627</v>
      </c>
      <c r="B3534" s="26" t="s">
        <v>967</v>
      </c>
      <c r="C3534" s="26" t="s">
        <v>12</v>
      </c>
      <c r="D3534" s="26" t="s">
        <v>821</v>
      </c>
      <c r="E3534" s="41"/>
      <c r="F3534" s="41">
        <v>1000</v>
      </c>
      <c r="G3534" s="19">
        <f t="shared" si="55"/>
        <v>8422989.0812999997</v>
      </c>
      <c r="H3534" s="26" t="s">
        <v>1697</v>
      </c>
      <c r="I3534" s="26" t="s">
        <v>531</v>
      </c>
      <c r="J3534" s="26" t="s">
        <v>3033</v>
      </c>
      <c r="K3534" s="26" t="s">
        <v>377</v>
      </c>
      <c r="L3534" s="26" t="s">
        <v>2193</v>
      </c>
      <c r="M3534" s="26">
        <v>3524</v>
      </c>
    </row>
    <row r="3535" spans="1:13" s="31" customFormat="1" x14ac:dyDescent="0.3">
      <c r="A3535" s="34">
        <v>42627</v>
      </c>
      <c r="B3535" s="26" t="s">
        <v>2141</v>
      </c>
      <c r="C3535" s="26" t="s">
        <v>12</v>
      </c>
      <c r="D3535" s="26" t="s">
        <v>20</v>
      </c>
      <c r="E3535" s="41"/>
      <c r="F3535" s="41">
        <v>1500</v>
      </c>
      <c r="G3535" s="19">
        <f t="shared" si="55"/>
        <v>8421489.0812999997</v>
      </c>
      <c r="H3535" s="17" t="s">
        <v>3054</v>
      </c>
      <c r="I3535" s="26" t="s">
        <v>531</v>
      </c>
      <c r="J3535" s="26" t="s">
        <v>1823</v>
      </c>
      <c r="K3535" s="26" t="s">
        <v>377</v>
      </c>
      <c r="L3535" s="26" t="s">
        <v>2193</v>
      </c>
      <c r="M3535" s="26">
        <v>3525</v>
      </c>
    </row>
    <row r="3536" spans="1:13" s="31" customFormat="1" x14ac:dyDescent="0.3">
      <c r="A3536" s="34">
        <v>42627</v>
      </c>
      <c r="B3536" s="26" t="s">
        <v>2290</v>
      </c>
      <c r="C3536" s="26" t="s">
        <v>12</v>
      </c>
      <c r="D3536" s="26" t="s">
        <v>20</v>
      </c>
      <c r="E3536" s="41"/>
      <c r="F3536" s="41">
        <v>1000</v>
      </c>
      <c r="G3536" s="19">
        <f t="shared" si="55"/>
        <v>8420489.0812999997</v>
      </c>
      <c r="H3536" s="17" t="s">
        <v>3054</v>
      </c>
      <c r="I3536" s="26" t="s">
        <v>531</v>
      </c>
      <c r="J3536" s="26" t="s">
        <v>1823</v>
      </c>
      <c r="K3536" s="26" t="s">
        <v>377</v>
      </c>
      <c r="L3536" s="26" t="s">
        <v>2193</v>
      </c>
      <c r="M3536" s="26">
        <v>3526</v>
      </c>
    </row>
    <row r="3537" spans="1:13" s="31" customFormat="1" x14ac:dyDescent="0.3">
      <c r="A3537" s="34">
        <v>42627</v>
      </c>
      <c r="B3537" s="26" t="s">
        <v>2291</v>
      </c>
      <c r="C3537" s="26" t="s">
        <v>12</v>
      </c>
      <c r="D3537" s="26" t="s">
        <v>20</v>
      </c>
      <c r="E3537" s="41"/>
      <c r="F3537" s="41">
        <v>1500</v>
      </c>
      <c r="G3537" s="19">
        <f t="shared" si="55"/>
        <v>8418989.0812999997</v>
      </c>
      <c r="H3537" s="17" t="s">
        <v>3054</v>
      </c>
      <c r="I3537" s="26" t="s">
        <v>531</v>
      </c>
      <c r="J3537" s="26" t="s">
        <v>1823</v>
      </c>
      <c r="K3537" s="26" t="s">
        <v>377</v>
      </c>
      <c r="L3537" s="26" t="s">
        <v>2193</v>
      </c>
      <c r="M3537" s="31">
        <v>3527</v>
      </c>
    </row>
    <row r="3538" spans="1:13" s="31" customFormat="1" x14ac:dyDescent="0.3">
      <c r="A3538" s="34">
        <v>42627</v>
      </c>
      <c r="B3538" s="26" t="s">
        <v>999</v>
      </c>
      <c r="C3538" s="26" t="s">
        <v>12</v>
      </c>
      <c r="D3538" s="26" t="s">
        <v>20</v>
      </c>
      <c r="E3538" s="41"/>
      <c r="F3538" s="41">
        <v>300</v>
      </c>
      <c r="G3538" s="19">
        <f t="shared" si="55"/>
        <v>8418689.0812999997</v>
      </c>
      <c r="H3538" s="26" t="s">
        <v>3053</v>
      </c>
      <c r="I3538" s="26" t="s">
        <v>531</v>
      </c>
      <c r="J3538" s="26" t="s">
        <v>1823</v>
      </c>
      <c r="K3538" s="26" t="s">
        <v>377</v>
      </c>
      <c r="L3538" s="26" t="s">
        <v>2193</v>
      </c>
      <c r="M3538" s="31">
        <v>3528</v>
      </c>
    </row>
    <row r="3539" spans="1:13" s="31" customFormat="1" x14ac:dyDescent="0.3">
      <c r="A3539" s="34">
        <v>42627</v>
      </c>
      <c r="B3539" s="26" t="s">
        <v>2292</v>
      </c>
      <c r="C3539" s="26" t="s">
        <v>12</v>
      </c>
      <c r="D3539" s="26" t="s">
        <v>20</v>
      </c>
      <c r="E3539" s="41"/>
      <c r="F3539" s="41">
        <v>150</v>
      </c>
      <c r="G3539" s="19">
        <f t="shared" si="55"/>
        <v>8418539.0812999997</v>
      </c>
      <c r="H3539" s="26" t="s">
        <v>3053</v>
      </c>
      <c r="I3539" s="26" t="s">
        <v>531</v>
      </c>
      <c r="J3539" s="26" t="s">
        <v>1823</v>
      </c>
      <c r="K3539" s="26" t="s">
        <v>377</v>
      </c>
      <c r="L3539" s="26" t="s">
        <v>2193</v>
      </c>
      <c r="M3539" s="26">
        <v>3529</v>
      </c>
    </row>
    <row r="3540" spans="1:13" s="31" customFormat="1" x14ac:dyDescent="0.3">
      <c r="A3540" s="34">
        <v>42627</v>
      </c>
      <c r="B3540" s="26" t="s">
        <v>2293</v>
      </c>
      <c r="C3540" s="26" t="s">
        <v>12</v>
      </c>
      <c r="D3540" s="26" t="s">
        <v>20</v>
      </c>
      <c r="E3540" s="41"/>
      <c r="F3540" s="41">
        <v>150</v>
      </c>
      <c r="G3540" s="19">
        <f t="shared" si="55"/>
        <v>8418389.0812999997</v>
      </c>
      <c r="H3540" s="26" t="s">
        <v>3053</v>
      </c>
      <c r="I3540" s="26" t="s">
        <v>531</v>
      </c>
      <c r="J3540" s="26" t="s">
        <v>1823</v>
      </c>
      <c r="K3540" s="26" t="s">
        <v>377</v>
      </c>
      <c r="L3540" s="26" t="s">
        <v>2193</v>
      </c>
      <c r="M3540" s="26">
        <v>3530</v>
      </c>
    </row>
    <row r="3541" spans="1:13" s="31" customFormat="1" x14ac:dyDescent="0.3">
      <c r="A3541" s="34">
        <v>42627</v>
      </c>
      <c r="B3541" s="26" t="s">
        <v>2294</v>
      </c>
      <c r="C3541" s="26" t="s">
        <v>12</v>
      </c>
      <c r="D3541" s="26" t="s">
        <v>20</v>
      </c>
      <c r="E3541" s="41"/>
      <c r="F3541" s="41">
        <v>150</v>
      </c>
      <c r="G3541" s="19">
        <f t="shared" si="55"/>
        <v>8418239.0812999997</v>
      </c>
      <c r="H3541" s="26" t="s">
        <v>3053</v>
      </c>
      <c r="I3541" s="26" t="s">
        <v>531</v>
      </c>
      <c r="J3541" s="26" t="s">
        <v>1823</v>
      </c>
      <c r="K3541" s="26" t="s">
        <v>377</v>
      </c>
      <c r="L3541" s="26" t="s">
        <v>2193</v>
      </c>
      <c r="M3541" s="26">
        <v>3531</v>
      </c>
    </row>
    <row r="3542" spans="1:13" s="31" customFormat="1" x14ac:dyDescent="0.3">
      <c r="A3542" s="34">
        <v>42627</v>
      </c>
      <c r="B3542" s="26" t="s">
        <v>2295</v>
      </c>
      <c r="C3542" s="26" t="s">
        <v>12</v>
      </c>
      <c r="D3542" s="26" t="s">
        <v>20</v>
      </c>
      <c r="E3542" s="41"/>
      <c r="F3542" s="41">
        <v>1000</v>
      </c>
      <c r="G3542" s="19">
        <f t="shared" si="55"/>
        <v>8417239.0812999997</v>
      </c>
      <c r="H3542" s="26" t="s">
        <v>3053</v>
      </c>
      <c r="I3542" s="26" t="s">
        <v>531</v>
      </c>
      <c r="J3542" s="26" t="s">
        <v>1823</v>
      </c>
      <c r="K3542" s="26" t="s">
        <v>377</v>
      </c>
      <c r="L3542" s="26" t="s">
        <v>2193</v>
      </c>
      <c r="M3542" s="26">
        <v>3532</v>
      </c>
    </row>
    <row r="3543" spans="1:13" s="31" customFormat="1" x14ac:dyDescent="0.3">
      <c r="A3543" s="34">
        <v>42627</v>
      </c>
      <c r="B3543" s="31" t="s">
        <v>2194</v>
      </c>
      <c r="C3543" s="26" t="s">
        <v>12</v>
      </c>
      <c r="D3543" s="31" t="s">
        <v>18</v>
      </c>
      <c r="E3543" s="40"/>
      <c r="F3543" s="40">
        <v>150</v>
      </c>
      <c r="G3543" s="19">
        <f t="shared" si="55"/>
        <v>8417089.0812999997</v>
      </c>
      <c r="H3543" s="31" t="s">
        <v>1772</v>
      </c>
      <c r="I3543" s="31" t="s">
        <v>531</v>
      </c>
      <c r="J3543" s="26" t="s">
        <v>3033</v>
      </c>
      <c r="K3543" s="26" t="s">
        <v>377</v>
      </c>
      <c r="L3543" s="26" t="s">
        <v>2193</v>
      </c>
      <c r="M3543" s="26">
        <v>3533</v>
      </c>
    </row>
    <row r="3544" spans="1:13" s="31" customFormat="1" x14ac:dyDescent="0.3">
      <c r="A3544" s="34">
        <v>42627</v>
      </c>
      <c r="B3544" s="31" t="s">
        <v>2484</v>
      </c>
      <c r="C3544" s="31" t="s">
        <v>35</v>
      </c>
      <c r="D3544" s="31" t="s">
        <v>18</v>
      </c>
      <c r="E3544" s="40"/>
      <c r="F3544" s="40">
        <v>1000</v>
      </c>
      <c r="G3544" s="19">
        <f t="shared" si="55"/>
        <v>8416089.0812999997</v>
      </c>
      <c r="H3544" s="31" t="s">
        <v>1772</v>
      </c>
      <c r="I3544" s="31" t="s">
        <v>531</v>
      </c>
      <c r="J3544" s="26" t="s">
        <v>3033</v>
      </c>
      <c r="K3544" s="26" t="s">
        <v>377</v>
      </c>
      <c r="L3544" s="26" t="s">
        <v>2193</v>
      </c>
      <c r="M3544" s="26">
        <v>3534</v>
      </c>
    </row>
    <row r="3545" spans="1:13" s="31" customFormat="1" x14ac:dyDescent="0.3">
      <c r="A3545" s="34">
        <v>42627</v>
      </c>
      <c r="B3545" s="31" t="s">
        <v>2296</v>
      </c>
      <c r="C3545" s="26" t="s">
        <v>12</v>
      </c>
      <c r="D3545" s="31" t="s">
        <v>18</v>
      </c>
      <c r="E3545" s="40"/>
      <c r="F3545" s="40">
        <v>1400</v>
      </c>
      <c r="G3545" s="19">
        <f t="shared" si="55"/>
        <v>8414689.0812999997</v>
      </c>
      <c r="H3545" s="31" t="s">
        <v>1772</v>
      </c>
      <c r="I3545" s="31" t="s">
        <v>531</v>
      </c>
      <c r="J3545" s="26" t="s">
        <v>3033</v>
      </c>
      <c r="K3545" s="26" t="s">
        <v>377</v>
      </c>
      <c r="L3545" s="26" t="s">
        <v>2193</v>
      </c>
      <c r="M3545" s="31">
        <v>3535</v>
      </c>
    </row>
    <row r="3546" spans="1:13" s="31" customFormat="1" x14ac:dyDescent="0.3">
      <c r="A3546" s="34">
        <v>42627</v>
      </c>
      <c r="B3546" s="31" t="s">
        <v>2196</v>
      </c>
      <c r="C3546" s="26" t="s">
        <v>12</v>
      </c>
      <c r="D3546" s="31" t="s">
        <v>18</v>
      </c>
      <c r="E3546" s="40"/>
      <c r="F3546" s="40">
        <v>150</v>
      </c>
      <c r="G3546" s="19">
        <f t="shared" si="55"/>
        <v>8414539.0812999997</v>
      </c>
      <c r="H3546" s="31" t="s">
        <v>1772</v>
      </c>
      <c r="I3546" s="31" t="s">
        <v>531</v>
      </c>
      <c r="J3546" s="26" t="s">
        <v>3033</v>
      </c>
      <c r="K3546" s="26" t="s">
        <v>377</v>
      </c>
      <c r="L3546" s="26" t="s">
        <v>2193</v>
      </c>
      <c r="M3546" s="31">
        <v>3536</v>
      </c>
    </row>
    <row r="3547" spans="1:13" s="31" customFormat="1" x14ac:dyDescent="0.3">
      <c r="A3547" s="34">
        <v>42628</v>
      </c>
      <c r="B3547" s="26" t="s">
        <v>2502</v>
      </c>
      <c r="C3547" s="26" t="s">
        <v>35</v>
      </c>
      <c r="D3547" s="26" t="s">
        <v>20</v>
      </c>
      <c r="E3547" s="41"/>
      <c r="F3547" s="41">
        <v>1120000</v>
      </c>
      <c r="G3547" s="19">
        <f t="shared" si="55"/>
        <v>7294539.0812999997</v>
      </c>
      <c r="H3547" s="26" t="s">
        <v>1744</v>
      </c>
      <c r="I3547" s="26"/>
      <c r="J3547" s="36" t="s">
        <v>1823</v>
      </c>
      <c r="K3547" s="26" t="s">
        <v>377</v>
      </c>
      <c r="L3547" s="26" t="s">
        <v>1824</v>
      </c>
      <c r="M3547" s="26">
        <v>3537</v>
      </c>
    </row>
    <row r="3548" spans="1:13" s="31" customFormat="1" x14ac:dyDescent="0.3">
      <c r="A3548" s="34">
        <v>42628</v>
      </c>
      <c r="B3548" s="26" t="s">
        <v>2297</v>
      </c>
      <c r="C3548" s="26" t="s">
        <v>12</v>
      </c>
      <c r="D3548" s="26" t="s">
        <v>13</v>
      </c>
      <c r="E3548" s="41"/>
      <c r="F3548" s="41">
        <v>2000</v>
      </c>
      <c r="G3548" s="19">
        <f t="shared" si="55"/>
        <v>7292539.0812999997</v>
      </c>
      <c r="H3548" s="36" t="s">
        <v>26</v>
      </c>
      <c r="I3548" s="26" t="s">
        <v>531</v>
      </c>
      <c r="J3548" s="26" t="s">
        <v>3033</v>
      </c>
      <c r="K3548" s="26" t="s">
        <v>377</v>
      </c>
      <c r="L3548" s="26" t="s">
        <v>2193</v>
      </c>
      <c r="M3548" s="26">
        <v>3538</v>
      </c>
    </row>
    <row r="3549" spans="1:13" s="31" customFormat="1" x14ac:dyDescent="0.3">
      <c r="A3549" s="34">
        <v>42628</v>
      </c>
      <c r="B3549" s="26" t="s">
        <v>2298</v>
      </c>
      <c r="C3549" s="26" t="s">
        <v>12</v>
      </c>
      <c r="D3549" s="26" t="s">
        <v>13</v>
      </c>
      <c r="E3549" s="41"/>
      <c r="F3549" s="41">
        <v>2000</v>
      </c>
      <c r="G3549" s="19">
        <f t="shared" si="55"/>
        <v>7290539.0812999997</v>
      </c>
      <c r="H3549" s="36" t="s">
        <v>26</v>
      </c>
      <c r="I3549" s="26" t="s">
        <v>531</v>
      </c>
      <c r="J3549" s="26" t="s">
        <v>3033</v>
      </c>
      <c r="K3549" s="26" t="s">
        <v>377</v>
      </c>
      <c r="L3549" s="26" t="s">
        <v>2193</v>
      </c>
      <c r="M3549" s="26">
        <v>3539</v>
      </c>
    </row>
    <row r="3550" spans="1:13" s="31" customFormat="1" x14ac:dyDescent="0.3">
      <c r="A3550" s="34">
        <v>42628</v>
      </c>
      <c r="B3550" s="26" t="s">
        <v>2299</v>
      </c>
      <c r="C3550" s="26" t="s">
        <v>12</v>
      </c>
      <c r="D3550" s="26" t="s">
        <v>13</v>
      </c>
      <c r="E3550" s="41"/>
      <c r="F3550" s="41">
        <v>4000</v>
      </c>
      <c r="G3550" s="19">
        <f t="shared" si="55"/>
        <v>7286539.0812999997</v>
      </c>
      <c r="H3550" s="36" t="s">
        <v>26</v>
      </c>
      <c r="I3550" s="26" t="s">
        <v>531</v>
      </c>
      <c r="J3550" s="26" t="s">
        <v>3033</v>
      </c>
      <c r="K3550" s="26" t="s">
        <v>377</v>
      </c>
      <c r="L3550" s="26" t="s">
        <v>2193</v>
      </c>
      <c r="M3550" s="26">
        <v>3540</v>
      </c>
    </row>
    <row r="3551" spans="1:13" s="30" customFormat="1" x14ac:dyDescent="0.3">
      <c r="A3551" s="34">
        <v>42628</v>
      </c>
      <c r="B3551" s="27" t="s">
        <v>2300</v>
      </c>
      <c r="C3551" s="26" t="s">
        <v>12</v>
      </c>
      <c r="D3551" s="26" t="s">
        <v>20</v>
      </c>
      <c r="E3551" s="41"/>
      <c r="F3551" s="41">
        <v>2000</v>
      </c>
      <c r="G3551" s="19">
        <f t="shared" si="55"/>
        <v>7284539.0812999997</v>
      </c>
      <c r="H3551" s="26" t="s">
        <v>933</v>
      </c>
      <c r="I3551" s="27" t="s">
        <v>531</v>
      </c>
      <c r="J3551" s="26" t="s">
        <v>1823</v>
      </c>
      <c r="K3551" s="26" t="s">
        <v>377</v>
      </c>
      <c r="L3551" s="26" t="s">
        <v>2193</v>
      </c>
      <c r="M3551" s="26">
        <v>3541</v>
      </c>
    </row>
    <row r="3552" spans="1:13" s="31" customFormat="1" x14ac:dyDescent="0.3">
      <c r="A3552" s="34">
        <v>42628</v>
      </c>
      <c r="B3552" s="26" t="s">
        <v>2301</v>
      </c>
      <c r="C3552" s="26" t="s">
        <v>12</v>
      </c>
      <c r="D3552" s="26" t="s">
        <v>20</v>
      </c>
      <c r="E3552" s="41"/>
      <c r="F3552" s="41">
        <v>2000</v>
      </c>
      <c r="G3552" s="19">
        <f t="shared" si="55"/>
        <v>7282539.0812999997</v>
      </c>
      <c r="H3552" s="26" t="s">
        <v>933</v>
      </c>
      <c r="I3552" s="27" t="s">
        <v>531</v>
      </c>
      <c r="J3552" s="26" t="s">
        <v>1823</v>
      </c>
      <c r="K3552" s="26" t="s">
        <v>377</v>
      </c>
      <c r="L3552" s="26" t="s">
        <v>2193</v>
      </c>
      <c r="M3552" s="26">
        <v>3542</v>
      </c>
    </row>
    <row r="3553" spans="1:13" s="31" customFormat="1" x14ac:dyDescent="0.3">
      <c r="A3553" s="34">
        <v>42628</v>
      </c>
      <c r="B3553" s="26" t="s">
        <v>2503</v>
      </c>
      <c r="C3553" s="36" t="s">
        <v>1153</v>
      </c>
      <c r="D3553" s="26" t="s">
        <v>20</v>
      </c>
      <c r="E3553" s="41"/>
      <c r="F3553" s="41">
        <v>1000</v>
      </c>
      <c r="G3553" s="19">
        <f t="shared" si="55"/>
        <v>7281539.0812999997</v>
      </c>
      <c r="H3553" s="26" t="s">
        <v>933</v>
      </c>
      <c r="I3553" s="27" t="s">
        <v>531</v>
      </c>
      <c r="J3553" s="26" t="s">
        <v>1823</v>
      </c>
      <c r="K3553" s="26" t="s">
        <v>377</v>
      </c>
      <c r="L3553" s="26" t="s">
        <v>2193</v>
      </c>
      <c r="M3553" s="31">
        <v>3543</v>
      </c>
    </row>
    <row r="3554" spans="1:13" s="31" customFormat="1" ht="14.45" customHeight="1" x14ac:dyDescent="0.3">
      <c r="A3554" s="34">
        <v>42628</v>
      </c>
      <c r="B3554" s="26" t="s">
        <v>584</v>
      </c>
      <c r="C3554" s="26" t="s">
        <v>12</v>
      </c>
      <c r="D3554" s="26" t="s">
        <v>821</v>
      </c>
      <c r="E3554" s="41"/>
      <c r="F3554" s="41">
        <v>1000</v>
      </c>
      <c r="G3554" s="19">
        <f t="shared" si="55"/>
        <v>7280539.0812999997</v>
      </c>
      <c r="H3554" s="26" t="s">
        <v>1697</v>
      </c>
      <c r="I3554" s="26" t="s">
        <v>531</v>
      </c>
      <c r="J3554" s="26" t="s">
        <v>3033</v>
      </c>
      <c r="K3554" s="26" t="s">
        <v>377</v>
      </c>
      <c r="L3554" s="26" t="s">
        <v>2193</v>
      </c>
      <c r="M3554" s="31">
        <v>3544</v>
      </c>
    </row>
    <row r="3555" spans="1:13" s="31" customFormat="1" ht="14.45" customHeight="1" x14ac:dyDescent="0.3">
      <c r="A3555" s="34">
        <v>42628</v>
      </c>
      <c r="B3555" s="26" t="s">
        <v>2302</v>
      </c>
      <c r="C3555" s="26" t="s">
        <v>12</v>
      </c>
      <c r="D3555" s="26" t="s">
        <v>821</v>
      </c>
      <c r="E3555" s="41"/>
      <c r="F3555" s="41">
        <v>1000</v>
      </c>
      <c r="G3555" s="19">
        <f t="shared" si="55"/>
        <v>7279539.0812999997</v>
      </c>
      <c r="H3555" s="26" t="s">
        <v>1697</v>
      </c>
      <c r="I3555" s="26" t="s">
        <v>531</v>
      </c>
      <c r="J3555" s="26" t="s">
        <v>3033</v>
      </c>
      <c r="K3555" s="26" t="s">
        <v>377</v>
      </c>
      <c r="L3555" s="26" t="s">
        <v>2193</v>
      </c>
      <c r="M3555" s="26">
        <v>3545</v>
      </c>
    </row>
    <row r="3556" spans="1:13" s="31" customFormat="1" ht="14.45" customHeight="1" x14ac:dyDescent="0.3">
      <c r="A3556" s="34">
        <v>42628</v>
      </c>
      <c r="B3556" s="26" t="s">
        <v>2289</v>
      </c>
      <c r="C3556" s="26" t="s">
        <v>12</v>
      </c>
      <c r="D3556" s="26" t="s">
        <v>821</v>
      </c>
      <c r="E3556" s="41"/>
      <c r="F3556" s="41">
        <v>1000</v>
      </c>
      <c r="G3556" s="19">
        <f t="shared" si="55"/>
        <v>7278539.0812999997</v>
      </c>
      <c r="H3556" s="26" t="s">
        <v>1697</v>
      </c>
      <c r="I3556" s="26" t="s">
        <v>531</v>
      </c>
      <c r="J3556" s="26" t="s">
        <v>3033</v>
      </c>
      <c r="K3556" s="26" t="s">
        <v>377</v>
      </c>
      <c r="L3556" s="26" t="s">
        <v>2193</v>
      </c>
      <c r="M3556" s="26">
        <v>3546</v>
      </c>
    </row>
    <row r="3557" spans="1:13" s="31" customFormat="1" ht="14.45" customHeight="1" x14ac:dyDescent="0.3">
      <c r="A3557" s="34">
        <v>42628</v>
      </c>
      <c r="B3557" s="26" t="s">
        <v>967</v>
      </c>
      <c r="C3557" s="26" t="s">
        <v>12</v>
      </c>
      <c r="D3557" s="26" t="s">
        <v>821</v>
      </c>
      <c r="E3557" s="41"/>
      <c r="F3557" s="41">
        <v>1000</v>
      </c>
      <c r="G3557" s="19">
        <f t="shared" si="55"/>
        <v>7277539.0812999997</v>
      </c>
      <c r="H3557" s="26" t="s">
        <v>1697</v>
      </c>
      <c r="I3557" s="26" t="s">
        <v>531</v>
      </c>
      <c r="J3557" s="26" t="s">
        <v>3033</v>
      </c>
      <c r="K3557" s="26" t="s">
        <v>377</v>
      </c>
      <c r="L3557" s="26" t="s">
        <v>2193</v>
      </c>
      <c r="M3557" s="26">
        <v>3547</v>
      </c>
    </row>
    <row r="3558" spans="1:13" s="31" customFormat="1" x14ac:dyDescent="0.3">
      <c r="A3558" s="34">
        <v>42628</v>
      </c>
      <c r="B3558" s="26" t="s">
        <v>1146</v>
      </c>
      <c r="C3558" s="26" t="s">
        <v>12</v>
      </c>
      <c r="D3558" s="26" t="s">
        <v>20</v>
      </c>
      <c r="E3558" s="41"/>
      <c r="F3558" s="41">
        <v>1000</v>
      </c>
      <c r="G3558" s="19">
        <f t="shared" si="55"/>
        <v>7276539.0812999997</v>
      </c>
      <c r="H3558" s="17" t="s">
        <v>3054</v>
      </c>
      <c r="I3558" s="26" t="s">
        <v>531</v>
      </c>
      <c r="J3558" s="26" t="s">
        <v>1823</v>
      </c>
      <c r="K3558" s="26" t="s">
        <v>377</v>
      </c>
      <c r="L3558" s="26" t="s">
        <v>2193</v>
      </c>
      <c r="M3558" s="26">
        <v>3548</v>
      </c>
    </row>
    <row r="3559" spans="1:13" s="31" customFormat="1" x14ac:dyDescent="0.3">
      <c r="A3559" s="34">
        <v>42628</v>
      </c>
      <c r="B3559" s="26" t="s">
        <v>2504</v>
      </c>
      <c r="C3559" s="26" t="s">
        <v>22</v>
      </c>
      <c r="D3559" s="26" t="s">
        <v>20</v>
      </c>
      <c r="E3559" s="41"/>
      <c r="F3559" s="41">
        <v>500</v>
      </c>
      <c r="G3559" s="19">
        <f t="shared" si="55"/>
        <v>7276039.0812999997</v>
      </c>
      <c r="H3559" s="17" t="s">
        <v>3054</v>
      </c>
      <c r="I3559" s="26" t="s">
        <v>531</v>
      </c>
      <c r="J3559" s="26" t="s">
        <v>1823</v>
      </c>
      <c r="K3559" s="26" t="s">
        <v>377</v>
      </c>
      <c r="L3559" s="26" t="s">
        <v>1824</v>
      </c>
      <c r="M3559" s="26">
        <v>3549</v>
      </c>
    </row>
    <row r="3560" spans="1:13" s="31" customFormat="1" x14ac:dyDescent="0.3">
      <c r="A3560" s="34">
        <v>42628</v>
      </c>
      <c r="B3560" s="26" t="s">
        <v>1147</v>
      </c>
      <c r="C3560" s="26" t="s">
        <v>12</v>
      </c>
      <c r="D3560" s="26" t="s">
        <v>20</v>
      </c>
      <c r="E3560" s="41"/>
      <c r="F3560" s="41">
        <v>1000</v>
      </c>
      <c r="G3560" s="19">
        <f t="shared" si="55"/>
        <v>7275039.0812999997</v>
      </c>
      <c r="H3560" s="17" t="s">
        <v>3054</v>
      </c>
      <c r="I3560" s="26" t="s">
        <v>531</v>
      </c>
      <c r="J3560" s="26" t="s">
        <v>1823</v>
      </c>
      <c r="K3560" s="26" t="s">
        <v>377</v>
      </c>
      <c r="L3560" s="26" t="s">
        <v>2193</v>
      </c>
      <c r="M3560" s="26">
        <v>3550</v>
      </c>
    </row>
    <row r="3561" spans="1:13" s="31" customFormat="1" x14ac:dyDescent="0.3">
      <c r="A3561" s="34">
        <v>42628</v>
      </c>
      <c r="B3561" s="26" t="s">
        <v>2141</v>
      </c>
      <c r="C3561" s="26" t="s">
        <v>12</v>
      </c>
      <c r="D3561" s="26" t="s">
        <v>20</v>
      </c>
      <c r="E3561" s="41"/>
      <c r="F3561" s="41">
        <v>2000</v>
      </c>
      <c r="G3561" s="19">
        <f t="shared" si="55"/>
        <v>7273039.0812999997</v>
      </c>
      <c r="H3561" s="17" t="s">
        <v>3054</v>
      </c>
      <c r="I3561" s="26" t="s">
        <v>531</v>
      </c>
      <c r="J3561" s="26" t="s">
        <v>1823</v>
      </c>
      <c r="K3561" s="26" t="s">
        <v>377</v>
      </c>
      <c r="L3561" s="26" t="s">
        <v>2193</v>
      </c>
      <c r="M3561" s="31">
        <v>3551</v>
      </c>
    </row>
    <row r="3562" spans="1:13" s="31" customFormat="1" x14ac:dyDescent="0.3">
      <c r="A3562" s="34">
        <v>42628</v>
      </c>
      <c r="B3562" s="26" t="s">
        <v>2303</v>
      </c>
      <c r="C3562" s="26" t="s">
        <v>12</v>
      </c>
      <c r="D3562" s="26" t="s">
        <v>20</v>
      </c>
      <c r="E3562" s="41"/>
      <c r="F3562" s="41">
        <v>2000</v>
      </c>
      <c r="G3562" s="19">
        <f t="shared" si="55"/>
        <v>7271039.0812999997</v>
      </c>
      <c r="H3562" s="17" t="s">
        <v>3054</v>
      </c>
      <c r="I3562" s="26" t="s">
        <v>531</v>
      </c>
      <c r="J3562" s="26" t="s">
        <v>1823</v>
      </c>
      <c r="K3562" s="26" t="s">
        <v>377</v>
      </c>
      <c r="L3562" s="26" t="s">
        <v>2193</v>
      </c>
      <c r="M3562" s="31">
        <v>3552</v>
      </c>
    </row>
    <row r="3563" spans="1:13" s="31" customFormat="1" x14ac:dyDescent="0.3">
      <c r="A3563" s="34">
        <v>42628</v>
      </c>
      <c r="B3563" s="26" t="s">
        <v>2259</v>
      </c>
      <c r="C3563" s="26" t="s">
        <v>12</v>
      </c>
      <c r="D3563" s="26" t="s">
        <v>20</v>
      </c>
      <c r="E3563" s="41"/>
      <c r="F3563" s="41">
        <v>1000</v>
      </c>
      <c r="G3563" s="19">
        <f t="shared" si="55"/>
        <v>7270039.0812999997</v>
      </c>
      <c r="H3563" s="17" t="s">
        <v>3054</v>
      </c>
      <c r="I3563" s="26" t="s">
        <v>531</v>
      </c>
      <c r="J3563" s="26" t="s">
        <v>1823</v>
      </c>
      <c r="K3563" s="26" t="s">
        <v>377</v>
      </c>
      <c r="L3563" s="26" t="s">
        <v>2193</v>
      </c>
      <c r="M3563" s="26">
        <v>3553</v>
      </c>
    </row>
    <row r="3564" spans="1:13" s="31" customFormat="1" x14ac:dyDescent="0.3">
      <c r="A3564" s="34">
        <v>42628</v>
      </c>
      <c r="B3564" s="26" t="s">
        <v>999</v>
      </c>
      <c r="C3564" s="26" t="s">
        <v>12</v>
      </c>
      <c r="D3564" s="26" t="s">
        <v>20</v>
      </c>
      <c r="E3564" s="41"/>
      <c r="F3564" s="41">
        <v>1000</v>
      </c>
      <c r="G3564" s="19">
        <f t="shared" si="55"/>
        <v>7269039.0812999997</v>
      </c>
      <c r="H3564" s="26" t="s">
        <v>3053</v>
      </c>
      <c r="I3564" s="26" t="s">
        <v>531</v>
      </c>
      <c r="J3564" s="26" t="s">
        <v>1823</v>
      </c>
      <c r="K3564" s="26" t="s">
        <v>377</v>
      </c>
      <c r="L3564" s="26" t="s">
        <v>2193</v>
      </c>
      <c r="M3564" s="26">
        <v>3554</v>
      </c>
    </row>
    <row r="3565" spans="1:13" s="31" customFormat="1" x14ac:dyDescent="0.3">
      <c r="A3565" s="34">
        <v>42628</v>
      </c>
      <c r="B3565" s="26" t="s">
        <v>2304</v>
      </c>
      <c r="C3565" s="26" t="s">
        <v>12</v>
      </c>
      <c r="D3565" s="26" t="s">
        <v>20</v>
      </c>
      <c r="E3565" s="41"/>
      <c r="F3565" s="41">
        <v>1000</v>
      </c>
      <c r="G3565" s="19">
        <f t="shared" si="55"/>
        <v>7268039.0812999997</v>
      </c>
      <c r="H3565" s="26" t="s">
        <v>3053</v>
      </c>
      <c r="I3565" s="26" t="s">
        <v>531</v>
      </c>
      <c r="J3565" s="26" t="s">
        <v>1823</v>
      </c>
      <c r="K3565" s="26" t="s">
        <v>377</v>
      </c>
      <c r="L3565" s="26" t="s">
        <v>2193</v>
      </c>
      <c r="M3565" s="26">
        <v>3555</v>
      </c>
    </row>
    <row r="3566" spans="1:13" s="31" customFormat="1" x14ac:dyDescent="0.3">
      <c r="A3566" s="34">
        <v>42628</v>
      </c>
      <c r="B3566" s="26" t="s">
        <v>2305</v>
      </c>
      <c r="C3566" s="26" t="s">
        <v>12</v>
      </c>
      <c r="D3566" s="26" t="s">
        <v>20</v>
      </c>
      <c r="E3566" s="41"/>
      <c r="F3566" s="41">
        <v>150</v>
      </c>
      <c r="G3566" s="19">
        <f t="shared" si="55"/>
        <v>7267889.0812999997</v>
      </c>
      <c r="H3566" s="26" t="s">
        <v>3053</v>
      </c>
      <c r="I3566" s="26" t="s">
        <v>531</v>
      </c>
      <c r="J3566" s="26" t="s">
        <v>1823</v>
      </c>
      <c r="K3566" s="26" t="s">
        <v>377</v>
      </c>
      <c r="L3566" s="26" t="s">
        <v>2193</v>
      </c>
      <c r="M3566" s="26">
        <v>3556</v>
      </c>
    </row>
    <row r="3567" spans="1:13" s="31" customFormat="1" x14ac:dyDescent="0.3">
      <c r="A3567" s="34">
        <v>42628</v>
      </c>
      <c r="B3567" s="26" t="s">
        <v>2283</v>
      </c>
      <c r="C3567" s="26" t="s">
        <v>12</v>
      </c>
      <c r="D3567" s="26" t="s">
        <v>20</v>
      </c>
      <c r="E3567" s="41"/>
      <c r="F3567" s="41">
        <v>150</v>
      </c>
      <c r="G3567" s="19">
        <f t="shared" si="55"/>
        <v>7267739.0812999997</v>
      </c>
      <c r="H3567" s="26" t="s">
        <v>3053</v>
      </c>
      <c r="I3567" s="26" t="s">
        <v>531</v>
      </c>
      <c r="J3567" s="26" t="s">
        <v>1823</v>
      </c>
      <c r="K3567" s="26" t="s">
        <v>377</v>
      </c>
      <c r="L3567" s="26" t="s">
        <v>2193</v>
      </c>
      <c r="M3567" s="26">
        <v>3557</v>
      </c>
    </row>
    <row r="3568" spans="1:13" s="31" customFormat="1" x14ac:dyDescent="0.3">
      <c r="A3568" s="34">
        <v>42628</v>
      </c>
      <c r="B3568" s="26" t="s">
        <v>1000</v>
      </c>
      <c r="C3568" s="26" t="s">
        <v>12</v>
      </c>
      <c r="D3568" s="26" t="s">
        <v>20</v>
      </c>
      <c r="E3568" s="41"/>
      <c r="F3568" s="41">
        <v>1000</v>
      </c>
      <c r="G3568" s="19">
        <f t="shared" si="55"/>
        <v>7266739.0812999997</v>
      </c>
      <c r="H3568" s="26" t="s">
        <v>3053</v>
      </c>
      <c r="I3568" s="26" t="s">
        <v>531</v>
      </c>
      <c r="J3568" s="26" t="s">
        <v>1823</v>
      </c>
      <c r="K3568" s="26" t="s">
        <v>377</v>
      </c>
      <c r="L3568" s="26" t="s">
        <v>2193</v>
      </c>
      <c r="M3568" s="26">
        <v>3558</v>
      </c>
    </row>
    <row r="3569" spans="1:13" s="31" customFormat="1" x14ac:dyDescent="0.3">
      <c r="A3569" s="34">
        <v>42628</v>
      </c>
      <c r="B3569" s="31" t="s">
        <v>2194</v>
      </c>
      <c r="C3569" s="26" t="s">
        <v>12</v>
      </c>
      <c r="D3569" s="31" t="s">
        <v>18</v>
      </c>
      <c r="E3569" s="40"/>
      <c r="F3569" s="40">
        <v>150</v>
      </c>
      <c r="G3569" s="19">
        <f t="shared" si="55"/>
        <v>7266589.0812999997</v>
      </c>
      <c r="H3569" s="31" t="s">
        <v>1772</v>
      </c>
      <c r="I3569" s="31" t="s">
        <v>531</v>
      </c>
      <c r="J3569" s="26" t="s">
        <v>3033</v>
      </c>
      <c r="K3569" s="26" t="s">
        <v>377</v>
      </c>
      <c r="L3569" s="26" t="s">
        <v>2193</v>
      </c>
      <c r="M3569" s="31">
        <v>3559</v>
      </c>
    </row>
    <row r="3570" spans="1:13" s="31" customFormat="1" x14ac:dyDescent="0.3">
      <c r="A3570" s="34">
        <v>42628</v>
      </c>
      <c r="B3570" s="31" t="s">
        <v>2482</v>
      </c>
      <c r="C3570" s="31" t="s">
        <v>35</v>
      </c>
      <c r="D3570" s="31" t="s">
        <v>18</v>
      </c>
      <c r="E3570" s="40"/>
      <c r="F3570" s="40">
        <v>1000</v>
      </c>
      <c r="G3570" s="19">
        <f t="shared" si="55"/>
        <v>7265589.0812999997</v>
      </c>
      <c r="H3570" s="31" t="s">
        <v>1772</v>
      </c>
      <c r="I3570" s="31" t="s">
        <v>531</v>
      </c>
      <c r="J3570" s="26" t="s">
        <v>3033</v>
      </c>
      <c r="K3570" s="26" t="s">
        <v>377</v>
      </c>
      <c r="L3570" s="26" t="s">
        <v>2193</v>
      </c>
      <c r="M3570" s="31">
        <v>3560</v>
      </c>
    </row>
    <row r="3571" spans="1:13" s="31" customFormat="1" x14ac:dyDescent="0.3">
      <c r="A3571" s="34">
        <v>42628</v>
      </c>
      <c r="B3571" s="31" t="s">
        <v>2196</v>
      </c>
      <c r="C3571" s="26" t="s">
        <v>12</v>
      </c>
      <c r="D3571" s="31" t="s">
        <v>18</v>
      </c>
      <c r="E3571" s="40"/>
      <c r="F3571" s="40">
        <v>150</v>
      </c>
      <c r="G3571" s="19">
        <f t="shared" si="55"/>
        <v>7265439.0812999997</v>
      </c>
      <c r="H3571" s="31" t="s">
        <v>1772</v>
      </c>
      <c r="I3571" s="31" t="s">
        <v>531</v>
      </c>
      <c r="J3571" s="26" t="s">
        <v>3033</v>
      </c>
      <c r="K3571" s="26" t="s">
        <v>377</v>
      </c>
      <c r="L3571" s="26" t="s">
        <v>2193</v>
      </c>
      <c r="M3571" s="26">
        <v>3561</v>
      </c>
    </row>
    <row r="3572" spans="1:13" s="31" customFormat="1" ht="13.9" x14ac:dyDescent="0.25">
      <c r="A3572" s="34">
        <v>42629</v>
      </c>
      <c r="B3572" s="26" t="s">
        <v>2306</v>
      </c>
      <c r="C3572" s="26" t="s">
        <v>9</v>
      </c>
      <c r="D3572" s="26" t="s">
        <v>10</v>
      </c>
      <c r="E3572" s="41"/>
      <c r="F3572" s="41">
        <v>3139</v>
      </c>
      <c r="G3572" s="19">
        <f t="shared" si="55"/>
        <v>7262300.0812999997</v>
      </c>
      <c r="H3572" s="26" t="s">
        <v>1744</v>
      </c>
      <c r="I3572" s="26"/>
      <c r="J3572" s="26" t="s">
        <v>1099</v>
      </c>
      <c r="K3572" s="26" t="s">
        <v>377</v>
      </c>
      <c r="L3572" s="26" t="s">
        <v>1824</v>
      </c>
      <c r="M3572" s="26">
        <v>3562</v>
      </c>
    </row>
    <row r="3573" spans="1:13" s="31" customFormat="1" x14ac:dyDescent="0.3">
      <c r="A3573" s="34">
        <v>42629</v>
      </c>
      <c r="B3573" s="26" t="s">
        <v>2307</v>
      </c>
      <c r="C3573" s="27" t="s">
        <v>34</v>
      </c>
      <c r="D3573" s="31" t="s">
        <v>18</v>
      </c>
      <c r="E3573" s="41"/>
      <c r="F3573" s="41">
        <v>17000</v>
      </c>
      <c r="G3573" s="19">
        <f t="shared" si="55"/>
        <v>7245300.0812999997</v>
      </c>
      <c r="H3573" s="36" t="s">
        <v>26</v>
      </c>
      <c r="I3573" s="26">
        <v>163</v>
      </c>
      <c r="J3573" s="26" t="s">
        <v>3033</v>
      </c>
      <c r="K3573" s="26" t="s">
        <v>377</v>
      </c>
      <c r="L3573" s="26" t="s">
        <v>1824</v>
      </c>
      <c r="M3573" s="26">
        <v>3563</v>
      </c>
    </row>
    <row r="3574" spans="1:13" s="31" customFormat="1" x14ac:dyDescent="0.3">
      <c r="A3574" s="34">
        <v>42629</v>
      </c>
      <c r="B3574" s="26" t="s">
        <v>2308</v>
      </c>
      <c r="C3574" s="26" t="s">
        <v>12</v>
      </c>
      <c r="D3574" s="26" t="s">
        <v>13</v>
      </c>
      <c r="E3574" s="41"/>
      <c r="F3574" s="41">
        <v>4500</v>
      </c>
      <c r="G3574" s="19">
        <f t="shared" si="55"/>
        <v>7240800.0812999997</v>
      </c>
      <c r="H3574" s="36" t="s">
        <v>26</v>
      </c>
      <c r="I3574" s="26" t="s">
        <v>531</v>
      </c>
      <c r="J3574" s="26" t="s">
        <v>3033</v>
      </c>
      <c r="K3574" s="26" t="s">
        <v>377</v>
      </c>
      <c r="L3574" s="26"/>
      <c r="M3574" s="26">
        <v>3564</v>
      </c>
    </row>
    <row r="3575" spans="1:13" s="31" customFormat="1" ht="13.9" x14ac:dyDescent="0.25">
      <c r="A3575" s="34">
        <v>42629</v>
      </c>
      <c r="B3575" s="26" t="s">
        <v>2309</v>
      </c>
      <c r="C3575" s="26" t="s">
        <v>22</v>
      </c>
      <c r="D3575" s="26" t="s">
        <v>10</v>
      </c>
      <c r="E3575" s="41"/>
      <c r="F3575" s="41">
        <v>190000</v>
      </c>
      <c r="G3575" s="19">
        <f t="shared" si="55"/>
        <v>7050800.0812999997</v>
      </c>
      <c r="H3575" s="36" t="s">
        <v>26</v>
      </c>
      <c r="I3575" s="26">
        <v>10</v>
      </c>
      <c r="J3575" s="26" t="s">
        <v>3033</v>
      </c>
      <c r="K3575" s="26" t="s">
        <v>377</v>
      </c>
      <c r="L3575" s="26" t="s">
        <v>1824</v>
      </c>
      <c r="M3575" s="26">
        <v>3565</v>
      </c>
    </row>
    <row r="3576" spans="1:13" s="31" customFormat="1" x14ac:dyDescent="0.3">
      <c r="A3576" s="34">
        <v>42629</v>
      </c>
      <c r="B3576" s="26" t="s">
        <v>2310</v>
      </c>
      <c r="C3576" s="27" t="s">
        <v>34</v>
      </c>
      <c r="D3576" s="26" t="s">
        <v>821</v>
      </c>
      <c r="E3576" s="41"/>
      <c r="F3576" s="41">
        <v>15000</v>
      </c>
      <c r="G3576" s="19">
        <f t="shared" si="55"/>
        <v>7035800.0812999997</v>
      </c>
      <c r="H3576" s="36" t="s">
        <v>26</v>
      </c>
      <c r="I3576" s="26">
        <v>165</v>
      </c>
      <c r="J3576" s="26" t="s">
        <v>3033</v>
      </c>
      <c r="K3576" s="26" t="s">
        <v>377</v>
      </c>
      <c r="L3576" s="26" t="s">
        <v>1824</v>
      </c>
      <c r="M3576" s="26">
        <v>3566</v>
      </c>
    </row>
    <row r="3577" spans="1:13" s="31" customFormat="1" x14ac:dyDescent="0.3">
      <c r="A3577" s="34">
        <v>42629</v>
      </c>
      <c r="B3577" s="26" t="s">
        <v>2311</v>
      </c>
      <c r="C3577" s="27" t="s">
        <v>34</v>
      </c>
      <c r="D3577" s="31" t="s">
        <v>18</v>
      </c>
      <c r="E3577" s="41"/>
      <c r="F3577" s="41">
        <v>20000</v>
      </c>
      <c r="G3577" s="19">
        <f t="shared" si="55"/>
        <v>7015800.0812999997</v>
      </c>
      <c r="H3577" s="36" t="s">
        <v>26</v>
      </c>
      <c r="I3577" s="74">
        <v>166</v>
      </c>
      <c r="J3577" s="26" t="s">
        <v>3033</v>
      </c>
      <c r="K3577" s="26" t="s">
        <v>377</v>
      </c>
      <c r="L3577" s="26" t="s">
        <v>1824</v>
      </c>
      <c r="M3577" s="31">
        <v>3567</v>
      </c>
    </row>
    <row r="3578" spans="1:13" s="31" customFormat="1" x14ac:dyDescent="0.3">
      <c r="A3578" s="34">
        <v>42629</v>
      </c>
      <c r="B3578" s="26" t="s">
        <v>2312</v>
      </c>
      <c r="C3578" s="27" t="s">
        <v>34</v>
      </c>
      <c r="D3578" s="31" t="s">
        <v>18</v>
      </c>
      <c r="E3578" s="41"/>
      <c r="F3578" s="41">
        <v>20000</v>
      </c>
      <c r="G3578" s="19">
        <f t="shared" si="55"/>
        <v>6995800.0812999997</v>
      </c>
      <c r="H3578" s="36" t="s">
        <v>26</v>
      </c>
      <c r="I3578" s="26">
        <v>167</v>
      </c>
      <c r="J3578" s="26" t="s">
        <v>3033</v>
      </c>
      <c r="K3578" s="26" t="s">
        <v>377</v>
      </c>
      <c r="L3578" s="26" t="s">
        <v>1824</v>
      </c>
      <c r="M3578" s="31">
        <v>3568</v>
      </c>
    </row>
    <row r="3579" spans="1:13" s="31" customFormat="1" x14ac:dyDescent="0.3">
      <c r="A3579" s="34">
        <v>42629</v>
      </c>
      <c r="B3579" s="26" t="s">
        <v>2505</v>
      </c>
      <c r="C3579" s="26" t="s">
        <v>22</v>
      </c>
      <c r="D3579" s="26" t="s">
        <v>20</v>
      </c>
      <c r="E3579" s="41"/>
      <c r="F3579" s="41">
        <v>500</v>
      </c>
      <c r="G3579" s="19">
        <f t="shared" si="55"/>
        <v>6995300.0812999997</v>
      </c>
      <c r="H3579" s="26" t="s">
        <v>933</v>
      </c>
      <c r="I3579" s="27" t="s">
        <v>229</v>
      </c>
      <c r="J3579" s="26" t="s">
        <v>1823</v>
      </c>
      <c r="K3579" s="26" t="s">
        <v>377</v>
      </c>
      <c r="L3579" s="27" t="s">
        <v>1824</v>
      </c>
      <c r="M3579" s="26">
        <v>3569</v>
      </c>
    </row>
    <row r="3580" spans="1:13" s="31" customFormat="1" ht="14.45" customHeight="1" x14ac:dyDescent="0.3">
      <c r="A3580" s="34">
        <v>42629</v>
      </c>
      <c r="B3580" s="26" t="s">
        <v>584</v>
      </c>
      <c r="C3580" s="26" t="s">
        <v>12</v>
      </c>
      <c r="D3580" s="26" t="s">
        <v>821</v>
      </c>
      <c r="E3580" s="41"/>
      <c r="F3580" s="41">
        <v>1000</v>
      </c>
      <c r="G3580" s="19">
        <f t="shared" si="55"/>
        <v>6994300.0812999997</v>
      </c>
      <c r="H3580" s="26" t="s">
        <v>1697</v>
      </c>
      <c r="I3580" s="26" t="s">
        <v>531</v>
      </c>
      <c r="J3580" s="26" t="s">
        <v>3033</v>
      </c>
      <c r="K3580" s="26" t="s">
        <v>377</v>
      </c>
      <c r="L3580" s="26" t="s">
        <v>2193</v>
      </c>
      <c r="M3580" s="26">
        <v>3570</v>
      </c>
    </row>
    <row r="3581" spans="1:13" s="31" customFormat="1" ht="14.45" customHeight="1" x14ac:dyDescent="0.3">
      <c r="A3581" s="34">
        <v>42629</v>
      </c>
      <c r="B3581" s="26" t="s">
        <v>2313</v>
      </c>
      <c r="C3581" s="26" t="s">
        <v>12</v>
      </c>
      <c r="D3581" s="26" t="s">
        <v>821</v>
      </c>
      <c r="E3581" s="41"/>
      <c r="F3581" s="41">
        <v>1000</v>
      </c>
      <c r="G3581" s="19">
        <f t="shared" si="55"/>
        <v>6993300.0812999997</v>
      </c>
      <c r="H3581" s="26" t="s">
        <v>1697</v>
      </c>
      <c r="I3581" s="26" t="s">
        <v>531</v>
      </c>
      <c r="J3581" s="26" t="s">
        <v>3033</v>
      </c>
      <c r="K3581" s="26" t="s">
        <v>377</v>
      </c>
      <c r="L3581" s="26" t="s">
        <v>2193</v>
      </c>
      <c r="M3581" s="26">
        <v>3571</v>
      </c>
    </row>
    <row r="3582" spans="1:13" s="31" customFormat="1" ht="14.45" customHeight="1" x14ac:dyDescent="0.25">
      <c r="A3582" s="34">
        <v>42629</v>
      </c>
      <c r="B3582" s="26" t="s">
        <v>2314</v>
      </c>
      <c r="C3582" s="31" t="s">
        <v>24</v>
      </c>
      <c r="D3582" s="26" t="s">
        <v>10</v>
      </c>
      <c r="E3582" s="41"/>
      <c r="F3582" s="41">
        <v>180000</v>
      </c>
      <c r="G3582" s="19">
        <f t="shared" si="55"/>
        <v>6813300.0812999997</v>
      </c>
      <c r="H3582" s="26" t="s">
        <v>1697</v>
      </c>
      <c r="I3582" s="26" t="s">
        <v>2315</v>
      </c>
      <c r="J3582" s="26" t="s">
        <v>3033</v>
      </c>
      <c r="K3582" s="26" t="s">
        <v>377</v>
      </c>
      <c r="L3582" s="26" t="s">
        <v>1824</v>
      </c>
      <c r="M3582" s="26">
        <v>3572</v>
      </c>
    </row>
    <row r="3583" spans="1:13" s="31" customFormat="1" ht="14.45" customHeight="1" x14ac:dyDescent="0.3">
      <c r="A3583" s="34">
        <v>42629</v>
      </c>
      <c r="B3583" s="26" t="s">
        <v>2316</v>
      </c>
      <c r="C3583" s="31" t="s">
        <v>24</v>
      </c>
      <c r="D3583" s="26" t="s">
        <v>10</v>
      </c>
      <c r="E3583" s="41"/>
      <c r="F3583" s="41">
        <v>70500</v>
      </c>
      <c r="G3583" s="19">
        <f t="shared" si="55"/>
        <v>6742800.0812999997</v>
      </c>
      <c r="H3583" s="26" t="s">
        <v>1697</v>
      </c>
      <c r="I3583" s="26" t="s">
        <v>2317</v>
      </c>
      <c r="J3583" s="26" t="s">
        <v>3033</v>
      </c>
      <c r="K3583" s="26" t="s">
        <v>377</v>
      </c>
      <c r="L3583" s="26" t="s">
        <v>1824</v>
      </c>
      <c r="M3583" s="26">
        <v>3573</v>
      </c>
    </row>
    <row r="3584" spans="1:13" s="31" customFormat="1" ht="14.45" customHeight="1" x14ac:dyDescent="0.3">
      <c r="A3584" s="34">
        <v>42629</v>
      </c>
      <c r="B3584" s="26" t="s">
        <v>2318</v>
      </c>
      <c r="C3584" s="26" t="s">
        <v>12</v>
      </c>
      <c r="D3584" s="26" t="s">
        <v>821</v>
      </c>
      <c r="E3584" s="41"/>
      <c r="F3584" s="41">
        <v>1000</v>
      </c>
      <c r="G3584" s="19">
        <f t="shared" si="55"/>
        <v>6741800.0812999997</v>
      </c>
      <c r="H3584" s="26" t="s">
        <v>1697</v>
      </c>
      <c r="I3584" s="26" t="s">
        <v>531</v>
      </c>
      <c r="J3584" s="26" t="s">
        <v>3033</v>
      </c>
      <c r="K3584" s="26" t="s">
        <v>377</v>
      </c>
      <c r="L3584" s="26" t="s">
        <v>2193</v>
      </c>
      <c r="M3584" s="26">
        <v>3574</v>
      </c>
    </row>
    <row r="3585" spans="1:13" s="31" customFormat="1" ht="14.45" customHeight="1" x14ac:dyDescent="0.3">
      <c r="A3585" s="34">
        <v>42629</v>
      </c>
      <c r="B3585" s="26" t="s">
        <v>967</v>
      </c>
      <c r="C3585" s="26" t="s">
        <v>12</v>
      </c>
      <c r="D3585" s="26" t="s">
        <v>821</v>
      </c>
      <c r="E3585" s="41"/>
      <c r="F3585" s="41">
        <v>1000</v>
      </c>
      <c r="G3585" s="19">
        <f t="shared" si="55"/>
        <v>6740800.0812999997</v>
      </c>
      <c r="H3585" s="26" t="s">
        <v>1697</v>
      </c>
      <c r="I3585" s="26" t="s">
        <v>531</v>
      </c>
      <c r="J3585" s="26" t="s">
        <v>3033</v>
      </c>
      <c r="K3585" s="26" t="s">
        <v>377</v>
      </c>
      <c r="L3585" s="26" t="s">
        <v>2193</v>
      </c>
      <c r="M3585" s="31">
        <v>3575</v>
      </c>
    </row>
    <row r="3586" spans="1:13" s="31" customFormat="1" ht="13.9" x14ac:dyDescent="0.25">
      <c r="A3586" s="34">
        <v>42629</v>
      </c>
      <c r="B3586" s="26" t="s">
        <v>2319</v>
      </c>
      <c r="C3586" s="26" t="s">
        <v>12</v>
      </c>
      <c r="D3586" s="26" t="s">
        <v>20</v>
      </c>
      <c r="E3586" s="41"/>
      <c r="F3586" s="41">
        <v>20000</v>
      </c>
      <c r="G3586" s="19">
        <f t="shared" si="55"/>
        <v>6720800.0812999997</v>
      </c>
      <c r="H3586" s="17" t="s">
        <v>3054</v>
      </c>
      <c r="I3586" s="26" t="s">
        <v>229</v>
      </c>
      <c r="J3586" s="26" t="s">
        <v>1823</v>
      </c>
      <c r="K3586" s="26" t="s">
        <v>377</v>
      </c>
      <c r="L3586" s="26" t="s">
        <v>1824</v>
      </c>
      <c r="M3586" s="31">
        <v>3576</v>
      </c>
    </row>
    <row r="3587" spans="1:13" s="31" customFormat="1" x14ac:dyDescent="0.3">
      <c r="A3587" s="34">
        <v>42629</v>
      </c>
      <c r="B3587" s="26" t="s">
        <v>2320</v>
      </c>
      <c r="C3587" s="26" t="s">
        <v>12</v>
      </c>
      <c r="D3587" s="26" t="s">
        <v>20</v>
      </c>
      <c r="E3587" s="41"/>
      <c r="F3587" s="41">
        <v>2500</v>
      </c>
      <c r="G3587" s="19">
        <f t="shared" si="55"/>
        <v>6718300.0812999997</v>
      </c>
      <c r="H3587" s="17" t="s">
        <v>3054</v>
      </c>
      <c r="I3587" s="26" t="s">
        <v>531</v>
      </c>
      <c r="J3587" s="26" t="s">
        <v>1823</v>
      </c>
      <c r="K3587" s="26" t="s">
        <v>377</v>
      </c>
      <c r="L3587" s="26"/>
      <c r="M3587" s="26">
        <v>3577</v>
      </c>
    </row>
    <row r="3588" spans="1:13" s="31" customFormat="1" x14ac:dyDescent="0.3">
      <c r="A3588" s="34">
        <v>42629</v>
      </c>
      <c r="B3588" s="26" t="s">
        <v>2506</v>
      </c>
      <c r="C3588" s="31" t="s">
        <v>17</v>
      </c>
      <c r="D3588" s="26" t="s">
        <v>20</v>
      </c>
      <c r="E3588" s="41"/>
      <c r="F3588" s="41">
        <v>5000</v>
      </c>
      <c r="G3588" s="19">
        <f t="shared" si="55"/>
        <v>6713300.0812999997</v>
      </c>
      <c r="H3588" s="17" t="s">
        <v>3054</v>
      </c>
      <c r="I3588" s="26" t="s">
        <v>531</v>
      </c>
      <c r="J3588" s="26" t="s">
        <v>1823</v>
      </c>
      <c r="K3588" s="26" t="s">
        <v>377</v>
      </c>
      <c r="L3588" s="26"/>
      <c r="M3588" s="26">
        <v>3578</v>
      </c>
    </row>
    <row r="3589" spans="1:13" s="31" customFormat="1" x14ac:dyDescent="0.3">
      <c r="A3589" s="34">
        <v>42629</v>
      </c>
      <c r="B3589" s="26" t="s">
        <v>2321</v>
      </c>
      <c r="C3589" s="26" t="s">
        <v>12</v>
      </c>
      <c r="D3589" s="26" t="s">
        <v>20</v>
      </c>
      <c r="E3589" s="41"/>
      <c r="F3589" s="41">
        <v>500</v>
      </c>
      <c r="G3589" s="19">
        <f t="shared" si="55"/>
        <v>6712800.0812999997</v>
      </c>
      <c r="H3589" s="17" t="s">
        <v>3054</v>
      </c>
      <c r="I3589" s="26" t="s">
        <v>531</v>
      </c>
      <c r="J3589" s="26" t="s">
        <v>1823</v>
      </c>
      <c r="K3589" s="26" t="s">
        <v>377</v>
      </c>
      <c r="L3589" s="26"/>
      <c r="M3589" s="26">
        <v>3579</v>
      </c>
    </row>
    <row r="3590" spans="1:13" s="31" customFormat="1" x14ac:dyDescent="0.3">
      <c r="A3590" s="34">
        <v>42629</v>
      </c>
      <c r="B3590" s="26" t="s">
        <v>2322</v>
      </c>
      <c r="C3590" s="26" t="s">
        <v>12</v>
      </c>
      <c r="D3590" s="31" t="s">
        <v>18</v>
      </c>
      <c r="E3590" s="41"/>
      <c r="F3590" s="41">
        <v>1000</v>
      </c>
      <c r="G3590" s="19">
        <f t="shared" si="55"/>
        <v>6711800.0812999997</v>
      </c>
      <c r="H3590" s="31" t="s">
        <v>795</v>
      </c>
      <c r="I3590" s="26" t="s">
        <v>531</v>
      </c>
      <c r="J3590" s="26" t="s">
        <v>3033</v>
      </c>
      <c r="K3590" s="26" t="s">
        <v>377</v>
      </c>
      <c r="L3590" s="26"/>
      <c r="M3590" s="26">
        <v>3580</v>
      </c>
    </row>
    <row r="3591" spans="1:13" s="31" customFormat="1" x14ac:dyDescent="0.3">
      <c r="A3591" s="34">
        <v>42629</v>
      </c>
      <c r="B3591" s="26" t="s">
        <v>2323</v>
      </c>
      <c r="C3591" s="26" t="s">
        <v>12</v>
      </c>
      <c r="D3591" s="31" t="s">
        <v>18</v>
      </c>
      <c r="E3591" s="41"/>
      <c r="F3591" s="41">
        <v>1000</v>
      </c>
      <c r="G3591" s="19">
        <f t="shared" si="55"/>
        <v>6710800.0812999997</v>
      </c>
      <c r="H3591" s="31" t="s">
        <v>795</v>
      </c>
      <c r="I3591" s="26" t="s">
        <v>531</v>
      </c>
      <c r="J3591" s="26" t="s">
        <v>3033</v>
      </c>
      <c r="K3591" s="26" t="s">
        <v>377</v>
      </c>
      <c r="L3591" s="26"/>
      <c r="M3591" s="26">
        <v>3581</v>
      </c>
    </row>
    <row r="3592" spans="1:13" s="31" customFormat="1" x14ac:dyDescent="0.3">
      <c r="A3592" s="34">
        <v>42629</v>
      </c>
      <c r="B3592" s="26" t="s">
        <v>2324</v>
      </c>
      <c r="C3592" s="26" t="s">
        <v>12</v>
      </c>
      <c r="D3592" s="26" t="s">
        <v>20</v>
      </c>
      <c r="E3592" s="41"/>
      <c r="F3592" s="41">
        <v>2000</v>
      </c>
      <c r="G3592" s="19">
        <f t="shared" si="55"/>
        <v>6708800.0812999997</v>
      </c>
      <c r="H3592" s="26" t="s">
        <v>3053</v>
      </c>
      <c r="I3592" s="26" t="s">
        <v>531</v>
      </c>
      <c r="J3592" s="26" t="s">
        <v>1823</v>
      </c>
      <c r="K3592" s="26" t="s">
        <v>377</v>
      </c>
      <c r="L3592" s="26"/>
      <c r="M3592" s="26">
        <v>3582</v>
      </c>
    </row>
    <row r="3593" spans="1:13" s="31" customFormat="1" x14ac:dyDescent="0.3">
      <c r="A3593" s="34">
        <v>42629</v>
      </c>
      <c r="B3593" s="26" t="s">
        <v>2325</v>
      </c>
      <c r="C3593" s="26" t="s">
        <v>12</v>
      </c>
      <c r="D3593" s="26" t="s">
        <v>20</v>
      </c>
      <c r="E3593" s="41"/>
      <c r="F3593" s="41">
        <v>300</v>
      </c>
      <c r="G3593" s="19">
        <f t="shared" si="55"/>
        <v>6708500.0812999997</v>
      </c>
      <c r="H3593" s="26" t="s">
        <v>3053</v>
      </c>
      <c r="I3593" s="26" t="s">
        <v>531</v>
      </c>
      <c r="J3593" s="26" t="s">
        <v>1823</v>
      </c>
      <c r="K3593" s="26" t="s">
        <v>377</v>
      </c>
      <c r="L3593" s="26"/>
      <c r="M3593" s="31">
        <v>3583</v>
      </c>
    </row>
    <row r="3594" spans="1:13" s="31" customFormat="1" x14ac:dyDescent="0.3">
      <c r="A3594" s="34">
        <v>42629</v>
      </c>
      <c r="B3594" s="26" t="s">
        <v>2326</v>
      </c>
      <c r="C3594" s="26" t="s">
        <v>12</v>
      </c>
      <c r="D3594" s="26" t="s">
        <v>20</v>
      </c>
      <c r="E3594" s="41"/>
      <c r="F3594" s="41">
        <v>300</v>
      </c>
      <c r="G3594" s="19">
        <f t="shared" si="55"/>
        <v>6708200.0812999997</v>
      </c>
      <c r="H3594" s="26" t="s">
        <v>3053</v>
      </c>
      <c r="I3594" s="26" t="s">
        <v>531</v>
      </c>
      <c r="J3594" s="26" t="s">
        <v>1823</v>
      </c>
      <c r="K3594" s="26" t="s">
        <v>377</v>
      </c>
      <c r="L3594" s="26"/>
      <c r="M3594" s="31">
        <v>3584</v>
      </c>
    </row>
    <row r="3595" spans="1:13" s="31" customFormat="1" x14ac:dyDescent="0.3">
      <c r="A3595" s="34">
        <v>42629</v>
      </c>
      <c r="B3595" s="26" t="s">
        <v>40</v>
      </c>
      <c r="C3595" s="31" t="s">
        <v>35</v>
      </c>
      <c r="D3595" s="26" t="s">
        <v>20</v>
      </c>
      <c r="E3595" s="41"/>
      <c r="F3595" s="41">
        <v>1000</v>
      </c>
      <c r="G3595" s="19">
        <f t="shared" si="55"/>
        <v>6707200.0812999997</v>
      </c>
      <c r="H3595" s="26" t="s">
        <v>3053</v>
      </c>
      <c r="I3595" s="26" t="s">
        <v>531</v>
      </c>
      <c r="J3595" s="26" t="s">
        <v>1823</v>
      </c>
      <c r="K3595" s="26" t="s">
        <v>377</v>
      </c>
      <c r="L3595" s="26" t="s">
        <v>1824</v>
      </c>
      <c r="M3595" s="26">
        <v>3585</v>
      </c>
    </row>
    <row r="3596" spans="1:13" s="31" customFormat="1" x14ac:dyDescent="0.3">
      <c r="A3596" s="34">
        <v>42629</v>
      </c>
      <c r="B3596" s="31" t="s">
        <v>2194</v>
      </c>
      <c r="C3596" s="26" t="s">
        <v>12</v>
      </c>
      <c r="D3596" s="31" t="s">
        <v>18</v>
      </c>
      <c r="E3596" s="40"/>
      <c r="F3596" s="40">
        <v>150</v>
      </c>
      <c r="G3596" s="19">
        <f t="shared" si="55"/>
        <v>6707050.0812999997</v>
      </c>
      <c r="H3596" s="31" t="s">
        <v>1772</v>
      </c>
      <c r="I3596" s="31" t="s">
        <v>531</v>
      </c>
      <c r="J3596" s="26" t="s">
        <v>3033</v>
      </c>
      <c r="K3596" s="26" t="s">
        <v>377</v>
      </c>
      <c r="M3596" s="26">
        <v>3586</v>
      </c>
    </row>
    <row r="3597" spans="1:13" s="31" customFormat="1" x14ac:dyDescent="0.3">
      <c r="A3597" s="34">
        <v>42629</v>
      </c>
      <c r="B3597" s="31" t="s">
        <v>2482</v>
      </c>
      <c r="C3597" s="31" t="s">
        <v>35</v>
      </c>
      <c r="D3597" s="31" t="s">
        <v>18</v>
      </c>
      <c r="E3597" s="40"/>
      <c r="F3597" s="40">
        <v>1000</v>
      </c>
      <c r="G3597" s="19">
        <f t="shared" ref="G3597:G3660" si="56">+G3596+E3597-F3597</f>
        <v>6706050.0812999997</v>
      </c>
      <c r="H3597" s="31" t="s">
        <v>1772</v>
      </c>
      <c r="I3597" s="31" t="s">
        <v>531</v>
      </c>
      <c r="J3597" s="26" t="s">
        <v>3033</v>
      </c>
      <c r="K3597" s="26" t="s">
        <v>377</v>
      </c>
      <c r="M3597" s="26">
        <v>3587</v>
      </c>
    </row>
    <row r="3598" spans="1:13" s="31" customFormat="1" x14ac:dyDescent="0.3">
      <c r="A3598" s="34">
        <v>42629</v>
      </c>
      <c r="B3598" s="31" t="s">
        <v>2196</v>
      </c>
      <c r="C3598" s="26" t="s">
        <v>12</v>
      </c>
      <c r="D3598" s="31" t="s">
        <v>18</v>
      </c>
      <c r="E3598" s="40"/>
      <c r="F3598" s="40">
        <v>150</v>
      </c>
      <c r="G3598" s="19">
        <f t="shared" si="56"/>
        <v>6705900.0812999997</v>
      </c>
      <c r="H3598" s="31" t="s">
        <v>1772</v>
      </c>
      <c r="I3598" s="31" t="s">
        <v>531</v>
      </c>
      <c r="J3598" s="26" t="s">
        <v>3033</v>
      </c>
      <c r="K3598" s="26" t="s">
        <v>377</v>
      </c>
      <c r="M3598" s="26">
        <v>3588</v>
      </c>
    </row>
    <row r="3599" spans="1:13" s="31" customFormat="1" ht="13.9" x14ac:dyDescent="0.25">
      <c r="A3599" s="34">
        <v>42630</v>
      </c>
      <c r="B3599" s="26" t="s">
        <v>2327</v>
      </c>
      <c r="C3599" s="27" t="s">
        <v>16</v>
      </c>
      <c r="D3599" s="26" t="s">
        <v>10</v>
      </c>
      <c r="E3599" s="41"/>
      <c r="F3599" s="41">
        <v>2000</v>
      </c>
      <c r="G3599" s="19">
        <f t="shared" si="56"/>
        <v>6703900.0812999997</v>
      </c>
      <c r="H3599" s="36" t="s">
        <v>26</v>
      </c>
      <c r="I3599" s="26" t="s">
        <v>2252</v>
      </c>
      <c r="J3599" s="26" t="s">
        <v>3033</v>
      </c>
      <c r="K3599" s="26" t="s">
        <v>377</v>
      </c>
      <c r="L3599" s="26" t="s">
        <v>1824</v>
      </c>
      <c r="M3599" s="26">
        <v>3589</v>
      </c>
    </row>
    <row r="3600" spans="1:13" s="31" customFormat="1" x14ac:dyDescent="0.3">
      <c r="A3600" s="34">
        <v>42630</v>
      </c>
      <c r="B3600" s="26" t="s">
        <v>1938</v>
      </c>
      <c r="C3600" s="26" t="s">
        <v>12</v>
      </c>
      <c r="D3600" s="26" t="s">
        <v>20</v>
      </c>
      <c r="E3600" s="41"/>
      <c r="F3600" s="41">
        <v>500</v>
      </c>
      <c r="G3600" s="19">
        <f t="shared" si="56"/>
        <v>6703400.0812999997</v>
      </c>
      <c r="H3600" s="17" t="s">
        <v>3054</v>
      </c>
      <c r="I3600" s="26" t="s">
        <v>531</v>
      </c>
      <c r="J3600" s="26" t="s">
        <v>1823</v>
      </c>
      <c r="K3600" s="26" t="s">
        <v>377</v>
      </c>
      <c r="L3600" s="26"/>
      <c r="M3600" s="26">
        <v>3590</v>
      </c>
    </row>
    <row r="3601" spans="1:13" s="31" customFormat="1" x14ac:dyDescent="0.3">
      <c r="A3601" s="34">
        <v>42630</v>
      </c>
      <c r="B3601" s="26" t="s">
        <v>2328</v>
      </c>
      <c r="C3601" s="26" t="s">
        <v>12</v>
      </c>
      <c r="D3601" s="26" t="s">
        <v>20</v>
      </c>
      <c r="E3601" s="41"/>
      <c r="F3601" s="41">
        <v>500</v>
      </c>
      <c r="G3601" s="19">
        <f t="shared" si="56"/>
        <v>6702900.0812999997</v>
      </c>
      <c r="H3601" s="17" t="s">
        <v>3054</v>
      </c>
      <c r="I3601" s="26" t="s">
        <v>531</v>
      </c>
      <c r="J3601" s="26" t="s">
        <v>1823</v>
      </c>
      <c r="K3601" s="26" t="s">
        <v>377</v>
      </c>
      <c r="L3601" s="26"/>
      <c r="M3601" s="31">
        <v>3591</v>
      </c>
    </row>
    <row r="3602" spans="1:13" s="31" customFormat="1" x14ac:dyDescent="0.3">
      <c r="A3602" s="34">
        <v>42630</v>
      </c>
      <c r="B3602" s="26" t="s">
        <v>2329</v>
      </c>
      <c r="C3602" s="26" t="s">
        <v>12</v>
      </c>
      <c r="D3602" s="26" t="s">
        <v>20</v>
      </c>
      <c r="E3602" s="41"/>
      <c r="F3602" s="41">
        <v>500</v>
      </c>
      <c r="G3602" s="19">
        <f t="shared" si="56"/>
        <v>6702400.0812999997</v>
      </c>
      <c r="H3602" s="17" t="s">
        <v>3054</v>
      </c>
      <c r="I3602" s="26" t="s">
        <v>531</v>
      </c>
      <c r="J3602" s="26" t="s">
        <v>1823</v>
      </c>
      <c r="K3602" s="26" t="s">
        <v>377</v>
      </c>
      <c r="L3602" s="26"/>
      <c r="M3602" s="31">
        <v>3592</v>
      </c>
    </row>
    <row r="3603" spans="1:13" s="31" customFormat="1" x14ac:dyDescent="0.3">
      <c r="A3603" s="34">
        <v>42630</v>
      </c>
      <c r="B3603" s="26" t="s">
        <v>2507</v>
      </c>
      <c r="C3603" s="36" t="s">
        <v>1153</v>
      </c>
      <c r="D3603" s="26" t="s">
        <v>20</v>
      </c>
      <c r="E3603" s="41"/>
      <c r="F3603" s="41">
        <v>3500</v>
      </c>
      <c r="G3603" s="19">
        <f t="shared" si="56"/>
        <v>6698900.0812999997</v>
      </c>
      <c r="H3603" s="17" t="s">
        <v>3054</v>
      </c>
      <c r="I3603" s="26" t="s">
        <v>531</v>
      </c>
      <c r="J3603" s="26" t="s">
        <v>1823</v>
      </c>
      <c r="K3603" s="26" t="s">
        <v>377</v>
      </c>
      <c r="L3603" s="26"/>
      <c r="M3603" s="26">
        <v>3593</v>
      </c>
    </row>
    <row r="3604" spans="1:13" s="31" customFormat="1" x14ac:dyDescent="0.3">
      <c r="A3604" s="34">
        <v>42630</v>
      </c>
      <c r="B3604" s="26" t="s">
        <v>2498</v>
      </c>
      <c r="C3604" s="36" t="s">
        <v>1153</v>
      </c>
      <c r="D3604" s="26" t="s">
        <v>20</v>
      </c>
      <c r="E3604" s="41"/>
      <c r="F3604" s="41">
        <v>3500</v>
      </c>
      <c r="G3604" s="19">
        <f t="shared" si="56"/>
        <v>6695400.0812999997</v>
      </c>
      <c r="H3604" s="17" t="s">
        <v>3054</v>
      </c>
      <c r="I3604" s="26" t="s">
        <v>531</v>
      </c>
      <c r="J3604" s="26" t="s">
        <v>1823</v>
      </c>
      <c r="K3604" s="26" t="s">
        <v>377</v>
      </c>
      <c r="L3604" s="26"/>
      <c r="M3604" s="26">
        <v>3594</v>
      </c>
    </row>
    <row r="3605" spans="1:13" s="31" customFormat="1" x14ac:dyDescent="0.3">
      <c r="A3605" s="34">
        <v>42630</v>
      </c>
      <c r="B3605" s="26" t="s">
        <v>2508</v>
      </c>
      <c r="C3605" s="31" t="s">
        <v>17</v>
      </c>
      <c r="D3605" s="26" t="s">
        <v>20</v>
      </c>
      <c r="E3605" s="41"/>
      <c r="F3605" s="41">
        <v>5000</v>
      </c>
      <c r="G3605" s="19">
        <f t="shared" si="56"/>
        <v>6690400.0812999997</v>
      </c>
      <c r="H3605" s="17" t="s">
        <v>3054</v>
      </c>
      <c r="I3605" s="26" t="s">
        <v>531</v>
      </c>
      <c r="J3605" s="26" t="s">
        <v>1823</v>
      </c>
      <c r="K3605" s="26" t="s">
        <v>377</v>
      </c>
      <c r="L3605" s="26"/>
      <c r="M3605" s="26">
        <v>3595</v>
      </c>
    </row>
    <row r="3606" spans="1:13" s="31" customFormat="1" x14ac:dyDescent="0.3">
      <c r="A3606" s="34">
        <v>42630</v>
      </c>
      <c r="B3606" s="26" t="s">
        <v>2330</v>
      </c>
      <c r="C3606" s="26" t="s">
        <v>12</v>
      </c>
      <c r="D3606" s="26" t="s">
        <v>20</v>
      </c>
      <c r="E3606" s="41"/>
      <c r="F3606" s="41">
        <v>500</v>
      </c>
      <c r="G3606" s="19">
        <f t="shared" si="56"/>
        <v>6689900.0812999997</v>
      </c>
      <c r="H3606" s="17" t="s">
        <v>3054</v>
      </c>
      <c r="I3606" s="26" t="s">
        <v>531</v>
      </c>
      <c r="J3606" s="26" t="s">
        <v>1823</v>
      </c>
      <c r="K3606" s="26" t="s">
        <v>377</v>
      </c>
      <c r="L3606" s="26"/>
      <c r="M3606" s="26">
        <v>3596</v>
      </c>
    </row>
    <row r="3607" spans="1:13" s="31" customFormat="1" x14ac:dyDescent="0.3">
      <c r="A3607" s="34">
        <v>42630</v>
      </c>
      <c r="B3607" s="26" t="s">
        <v>2331</v>
      </c>
      <c r="C3607" s="26" t="s">
        <v>12</v>
      </c>
      <c r="D3607" s="26" t="s">
        <v>20</v>
      </c>
      <c r="E3607" s="41"/>
      <c r="F3607" s="41">
        <v>500</v>
      </c>
      <c r="G3607" s="19">
        <f t="shared" si="56"/>
        <v>6689400.0812999997</v>
      </c>
      <c r="H3607" s="17" t="s">
        <v>3054</v>
      </c>
      <c r="I3607" s="26" t="s">
        <v>531</v>
      </c>
      <c r="J3607" s="26" t="s">
        <v>1823</v>
      </c>
      <c r="K3607" s="26" t="s">
        <v>377</v>
      </c>
      <c r="L3607" s="26"/>
      <c r="M3607" s="26">
        <v>3597</v>
      </c>
    </row>
    <row r="3608" spans="1:13" s="31" customFormat="1" x14ac:dyDescent="0.3">
      <c r="A3608" s="34">
        <v>42630</v>
      </c>
      <c r="B3608" s="26" t="s">
        <v>2332</v>
      </c>
      <c r="C3608" s="26" t="s">
        <v>12</v>
      </c>
      <c r="D3608" s="26" t="s">
        <v>20</v>
      </c>
      <c r="E3608" s="41"/>
      <c r="F3608" s="41">
        <v>500</v>
      </c>
      <c r="G3608" s="19">
        <f t="shared" si="56"/>
        <v>6688900.0812999997</v>
      </c>
      <c r="H3608" s="17" t="s">
        <v>3054</v>
      </c>
      <c r="I3608" s="26" t="s">
        <v>531</v>
      </c>
      <c r="J3608" s="26" t="s">
        <v>1823</v>
      </c>
      <c r="K3608" s="26" t="s">
        <v>377</v>
      </c>
      <c r="L3608" s="26"/>
      <c r="M3608" s="26">
        <v>3598</v>
      </c>
    </row>
    <row r="3609" spans="1:13" s="31" customFormat="1" x14ac:dyDescent="0.3">
      <c r="A3609" s="34">
        <v>42631</v>
      </c>
      <c r="B3609" s="26" t="s">
        <v>2333</v>
      </c>
      <c r="C3609" s="26" t="s">
        <v>12</v>
      </c>
      <c r="D3609" s="31" t="s">
        <v>18</v>
      </c>
      <c r="E3609" s="41"/>
      <c r="F3609" s="41">
        <v>2000</v>
      </c>
      <c r="G3609" s="19">
        <f t="shared" si="56"/>
        <v>6686900.0812999997</v>
      </c>
      <c r="H3609" s="26" t="s">
        <v>903</v>
      </c>
      <c r="I3609" s="26" t="s">
        <v>531</v>
      </c>
      <c r="J3609" s="26" t="s">
        <v>3033</v>
      </c>
      <c r="K3609" s="26" t="s">
        <v>377</v>
      </c>
      <c r="L3609" s="26"/>
      <c r="M3609" s="31">
        <v>3599</v>
      </c>
    </row>
    <row r="3610" spans="1:13" s="31" customFormat="1" x14ac:dyDescent="0.3">
      <c r="A3610" s="34">
        <v>42631</v>
      </c>
      <c r="B3610" s="26" t="s">
        <v>1938</v>
      </c>
      <c r="C3610" s="26" t="s">
        <v>12</v>
      </c>
      <c r="D3610" s="26" t="s">
        <v>20</v>
      </c>
      <c r="E3610" s="41"/>
      <c r="F3610" s="41">
        <v>500</v>
      </c>
      <c r="G3610" s="19">
        <f t="shared" si="56"/>
        <v>6686400.0812999997</v>
      </c>
      <c r="H3610" s="17" t="s">
        <v>3054</v>
      </c>
      <c r="I3610" s="26" t="s">
        <v>531</v>
      </c>
      <c r="J3610" s="26" t="s">
        <v>1823</v>
      </c>
      <c r="K3610" s="26" t="s">
        <v>377</v>
      </c>
      <c r="L3610" s="26"/>
      <c r="M3610" s="31">
        <v>3600</v>
      </c>
    </row>
    <row r="3611" spans="1:13" s="31" customFormat="1" x14ac:dyDescent="0.3">
      <c r="A3611" s="34">
        <v>42631</v>
      </c>
      <c r="B3611" s="26" t="s">
        <v>2498</v>
      </c>
      <c r="C3611" s="36" t="s">
        <v>1153</v>
      </c>
      <c r="D3611" s="26" t="s">
        <v>20</v>
      </c>
      <c r="E3611" s="41"/>
      <c r="F3611" s="41">
        <v>3000</v>
      </c>
      <c r="G3611" s="19">
        <f t="shared" si="56"/>
        <v>6683400.0812999997</v>
      </c>
      <c r="H3611" s="17" t="s">
        <v>3054</v>
      </c>
      <c r="I3611" s="26" t="s">
        <v>531</v>
      </c>
      <c r="J3611" s="26" t="s">
        <v>1823</v>
      </c>
      <c r="K3611" s="26" t="s">
        <v>377</v>
      </c>
      <c r="L3611" s="26"/>
      <c r="M3611" s="26">
        <v>3601</v>
      </c>
    </row>
    <row r="3612" spans="1:13" s="31" customFormat="1" x14ac:dyDescent="0.3">
      <c r="A3612" s="34">
        <v>42631</v>
      </c>
      <c r="B3612" s="26" t="s">
        <v>2334</v>
      </c>
      <c r="C3612" s="26" t="s">
        <v>12</v>
      </c>
      <c r="D3612" s="26" t="s">
        <v>20</v>
      </c>
      <c r="E3612" s="41"/>
      <c r="F3612" s="41">
        <v>500</v>
      </c>
      <c r="G3612" s="19">
        <f t="shared" si="56"/>
        <v>6682900.0812999997</v>
      </c>
      <c r="H3612" s="17" t="s">
        <v>3054</v>
      </c>
      <c r="I3612" s="26" t="s">
        <v>531</v>
      </c>
      <c r="J3612" s="26" t="s">
        <v>1823</v>
      </c>
      <c r="K3612" s="26" t="s">
        <v>377</v>
      </c>
      <c r="L3612" s="26"/>
      <c r="M3612" s="26">
        <v>3602</v>
      </c>
    </row>
    <row r="3613" spans="1:13" s="31" customFormat="1" x14ac:dyDescent="0.3">
      <c r="A3613" s="34">
        <v>42631</v>
      </c>
      <c r="B3613" s="26" t="s">
        <v>2498</v>
      </c>
      <c r="C3613" s="36" t="s">
        <v>1153</v>
      </c>
      <c r="D3613" s="26" t="s">
        <v>20</v>
      </c>
      <c r="E3613" s="41"/>
      <c r="F3613" s="41">
        <v>3000</v>
      </c>
      <c r="G3613" s="19">
        <f t="shared" si="56"/>
        <v>6679900.0812999997</v>
      </c>
      <c r="H3613" s="17" t="s">
        <v>3054</v>
      </c>
      <c r="I3613" s="26" t="s">
        <v>531</v>
      </c>
      <c r="J3613" s="26" t="s">
        <v>1823</v>
      </c>
      <c r="K3613" s="26" t="s">
        <v>377</v>
      </c>
      <c r="L3613" s="26"/>
      <c r="M3613" s="26">
        <v>3603</v>
      </c>
    </row>
    <row r="3614" spans="1:13" s="31" customFormat="1" x14ac:dyDescent="0.3">
      <c r="A3614" s="34">
        <v>42631</v>
      </c>
      <c r="B3614" s="26" t="s">
        <v>2508</v>
      </c>
      <c r="C3614" s="31" t="s">
        <v>17</v>
      </c>
      <c r="D3614" s="26" t="s">
        <v>20</v>
      </c>
      <c r="E3614" s="41"/>
      <c r="F3614" s="41">
        <v>5000</v>
      </c>
      <c r="G3614" s="19">
        <f t="shared" si="56"/>
        <v>6674900.0812999997</v>
      </c>
      <c r="H3614" s="17" t="s">
        <v>3054</v>
      </c>
      <c r="I3614" s="26" t="s">
        <v>531</v>
      </c>
      <c r="J3614" s="26" t="s">
        <v>1823</v>
      </c>
      <c r="K3614" s="26" t="s">
        <v>377</v>
      </c>
      <c r="L3614" s="26"/>
      <c r="M3614" s="26">
        <v>3604</v>
      </c>
    </row>
    <row r="3615" spans="1:13" s="31" customFormat="1" ht="15" customHeight="1" x14ac:dyDescent="0.3">
      <c r="A3615" s="34">
        <v>42631</v>
      </c>
      <c r="B3615" s="26" t="s">
        <v>2335</v>
      </c>
      <c r="C3615" s="26" t="s">
        <v>12</v>
      </c>
      <c r="D3615" s="26" t="s">
        <v>20</v>
      </c>
      <c r="E3615" s="41"/>
      <c r="F3615" s="41">
        <v>500</v>
      </c>
      <c r="G3615" s="19">
        <f t="shared" si="56"/>
        <v>6674400.0812999997</v>
      </c>
      <c r="H3615" s="17" t="s">
        <v>3054</v>
      </c>
      <c r="I3615" s="26" t="s">
        <v>531</v>
      </c>
      <c r="J3615" s="26" t="s">
        <v>1823</v>
      </c>
      <c r="K3615" s="26" t="s">
        <v>377</v>
      </c>
      <c r="L3615" s="26"/>
      <c r="M3615" s="26">
        <v>3605</v>
      </c>
    </row>
    <row r="3616" spans="1:13" s="31" customFormat="1" x14ac:dyDescent="0.3">
      <c r="A3616" s="34">
        <v>42631</v>
      </c>
      <c r="B3616" s="31" t="s">
        <v>2336</v>
      </c>
      <c r="C3616" s="26" t="s">
        <v>12</v>
      </c>
      <c r="D3616" s="31" t="s">
        <v>18</v>
      </c>
      <c r="E3616" s="40"/>
      <c r="F3616" s="40">
        <v>1650</v>
      </c>
      <c r="G3616" s="19">
        <f t="shared" si="56"/>
        <v>6672750.0812999997</v>
      </c>
      <c r="H3616" s="31" t="s">
        <v>1772</v>
      </c>
      <c r="I3616" s="31" t="s">
        <v>531</v>
      </c>
      <c r="J3616" s="26" t="s">
        <v>3033</v>
      </c>
      <c r="K3616" s="26" t="s">
        <v>377</v>
      </c>
      <c r="M3616" s="26">
        <v>3606</v>
      </c>
    </row>
    <row r="3617" spans="1:13" s="31" customFormat="1" x14ac:dyDescent="0.3">
      <c r="A3617" s="34">
        <v>42631</v>
      </c>
      <c r="B3617" s="31" t="s">
        <v>2337</v>
      </c>
      <c r="C3617" s="26" t="s">
        <v>22</v>
      </c>
      <c r="D3617" s="31" t="s">
        <v>18</v>
      </c>
      <c r="E3617" s="40"/>
      <c r="F3617" s="40">
        <v>500</v>
      </c>
      <c r="G3617" s="19">
        <f t="shared" si="56"/>
        <v>6672250.0812999997</v>
      </c>
      <c r="H3617" s="31" t="s">
        <v>1772</v>
      </c>
      <c r="I3617" s="31" t="s">
        <v>531</v>
      </c>
      <c r="J3617" s="26" t="s">
        <v>3033</v>
      </c>
      <c r="K3617" s="26" t="s">
        <v>377</v>
      </c>
      <c r="M3617" s="31">
        <v>3607</v>
      </c>
    </row>
    <row r="3618" spans="1:13" s="31" customFormat="1" ht="13.9" x14ac:dyDescent="0.25">
      <c r="A3618" s="34">
        <v>42632</v>
      </c>
      <c r="B3618" s="26" t="s">
        <v>2327</v>
      </c>
      <c r="C3618" s="27" t="s">
        <v>16</v>
      </c>
      <c r="D3618" s="26" t="s">
        <v>10</v>
      </c>
      <c r="E3618" s="41"/>
      <c r="F3618" s="41">
        <v>3500</v>
      </c>
      <c r="G3618" s="19">
        <f t="shared" si="56"/>
        <v>6668750.0812999997</v>
      </c>
      <c r="H3618" s="36" t="s">
        <v>26</v>
      </c>
      <c r="I3618" s="26" t="s">
        <v>2252</v>
      </c>
      <c r="J3618" s="26" t="s">
        <v>3033</v>
      </c>
      <c r="K3618" s="26" t="s">
        <v>377</v>
      </c>
      <c r="L3618" s="26" t="s">
        <v>1824</v>
      </c>
      <c r="M3618" s="31">
        <v>3608</v>
      </c>
    </row>
    <row r="3619" spans="1:13" s="31" customFormat="1" x14ac:dyDescent="0.3">
      <c r="A3619" s="34">
        <v>42632</v>
      </c>
      <c r="B3619" s="26" t="s">
        <v>2338</v>
      </c>
      <c r="C3619" s="31" t="s">
        <v>24</v>
      </c>
      <c r="D3619" s="26" t="s">
        <v>10</v>
      </c>
      <c r="E3619" s="41"/>
      <c r="F3619" s="41">
        <v>152500</v>
      </c>
      <c r="G3619" s="19">
        <f t="shared" si="56"/>
        <v>6516250.0812999997</v>
      </c>
      <c r="H3619" s="26" t="s">
        <v>933</v>
      </c>
      <c r="I3619" s="27" t="s">
        <v>229</v>
      </c>
      <c r="J3619" s="26" t="s">
        <v>1823</v>
      </c>
      <c r="K3619" s="26" t="s">
        <v>377</v>
      </c>
      <c r="L3619" s="27" t="s">
        <v>1824</v>
      </c>
      <c r="M3619" s="26">
        <v>3609</v>
      </c>
    </row>
    <row r="3620" spans="1:13" s="31" customFormat="1" ht="13.9" x14ac:dyDescent="0.25">
      <c r="A3620" s="34">
        <v>42632</v>
      </c>
      <c r="B3620" s="26" t="s">
        <v>2339</v>
      </c>
      <c r="C3620" s="31" t="s">
        <v>24</v>
      </c>
      <c r="D3620" s="26" t="s">
        <v>10</v>
      </c>
      <c r="E3620" s="41"/>
      <c r="F3620" s="41">
        <v>90000</v>
      </c>
      <c r="G3620" s="19">
        <f t="shared" si="56"/>
        <v>6426250.0812999997</v>
      </c>
      <c r="H3620" s="26" t="s">
        <v>933</v>
      </c>
      <c r="I3620" s="27" t="s">
        <v>229</v>
      </c>
      <c r="J3620" s="26" t="s">
        <v>1823</v>
      </c>
      <c r="K3620" s="26" t="s">
        <v>377</v>
      </c>
      <c r="L3620" s="27" t="s">
        <v>1824</v>
      </c>
      <c r="M3620" s="26">
        <v>3610</v>
      </c>
    </row>
    <row r="3621" spans="1:13" s="31" customFormat="1" x14ac:dyDescent="0.3">
      <c r="A3621" s="34">
        <v>42632</v>
      </c>
      <c r="B3621" s="26" t="s">
        <v>2340</v>
      </c>
      <c r="C3621" s="26" t="s">
        <v>12</v>
      </c>
      <c r="D3621" s="26" t="s">
        <v>20</v>
      </c>
      <c r="E3621" s="41"/>
      <c r="F3621" s="41">
        <v>2000</v>
      </c>
      <c r="G3621" s="19">
        <f t="shared" si="56"/>
        <v>6424250.0812999997</v>
      </c>
      <c r="H3621" s="26" t="s">
        <v>933</v>
      </c>
      <c r="I3621" s="27" t="s">
        <v>531</v>
      </c>
      <c r="J3621" s="26" t="s">
        <v>1823</v>
      </c>
      <c r="K3621" s="26" t="s">
        <v>377</v>
      </c>
      <c r="L3621" s="26" t="s">
        <v>2193</v>
      </c>
      <c r="M3621" s="26">
        <v>3611</v>
      </c>
    </row>
    <row r="3622" spans="1:13" s="31" customFormat="1" ht="14.45" customHeight="1" x14ac:dyDescent="0.3">
      <c r="A3622" s="34">
        <v>42632</v>
      </c>
      <c r="B3622" s="26" t="s">
        <v>584</v>
      </c>
      <c r="C3622" s="26" t="s">
        <v>12</v>
      </c>
      <c r="D3622" s="26" t="s">
        <v>821</v>
      </c>
      <c r="E3622" s="41"/>
      <c r="F3622" s="41">
        <v>1000</v>
      </c>
      <c r="G3622" s="19">
        <f t="shared" si="56"/>
        <v>6423250.0812999997</v>
      </c>
      <c r="H3622" s="26" t="s">
        <v>1697</v>
      </c>
      <c r="I3622" s="26" t="s">
        <v>531</v>
      </c>
      <c r="J3622" s="26" t="s">
        <v>3033</v>
      </c>
      <c r="K3622" s="26" t="s">
        <v>377</v>
      </c>
      <c r="L3622" s="26" t="s">
        <v>2193</v>
      </c>
      <c r="M3622" s="26">
        <v>3612</v>
      </c>
    </row>
    <row r="3623" spans="1:13" s="31" customFormat="1" ht="14.45" customHeight="1" x14ac:dyDescent="0.3">
      <c r="A3623" s="34">
        <v>42632</v>
      </c>
      <c r="B3623" s="26" t="s">
        <v>2341</v>
      </c>
      <c r="C3623" s="26" t="s">
        <v>12</v>
      </c>
      <c r="D3623" s="26" t="s">
        <v>821</v>
      </c>
      <c r="E3623" s="41"/>
      <c r="F3623" s="41">
        <v>1000</v>
      </c>
      <c r="G3623" s="19">
        <f t="shared" si="56"/>
        <v>6422250.0812999997</v>
      </c>
      <c r="H3623" s="26" t="s">
        <v>1697</v>
      </c>
      <c r="I3623" s="26" t="s">
        <v>531</v>
      </c>
      <c r="J3623" s="26" t="s">
        <v>3033</v>
      </c>
      <c r="K3623" s="26" t="s">
        <v>377</v>
      </c>
      <c r="L3623" s="26" t="s">
        <v>2193</v>
      </c>
      <c r="M3623" s="26">
        <v>3613</v>
      </c>
    </row>
    <row r="3624" spans="1:13" s="31" customFormat="1" ht="14.45" customHeight="1" x14ac:dyDescent="0.3">
      <c r="A3624" s="34">
        <v>42632</v>
      </c>
      <c r="B3624" s="26" t="s">
        <v>2342</v>
      </c>
      <c r="C3624" s="26" t="s">
        <v>12</v>
      </c>
      <c r="D3624" s="26" t="s">
        <v>821</v>
      </c>
      <c r="E3624" s="41"/>
      <c r="F3624" s="41">
        <v>1000</v>
      </c>
      <c r="G3624" s="19">
        <f t="shared" si="56"/>
        <v>6421250.0812999997</v>
      </c>
      <c r="H3624" s="26" t="s">
        <v>1697</v>
      </c>
      <c r="I3624" s="26" t="s">
        <v>531</v>
      </c>
      <c r="J3624" s="26" t="s">
        <v>3033</v>
      </c>
      <c r="K3624" s="26" t="s">
        <v>377</v>
      </c>
      <c r="L3624" s="26" t="s">
        <v>2193</v>
      </c>
      <c r="M3624" s="26">
        <v>3614</v>
      </c>
    </row>
    <row r="3625" spans="1:13" s="31" customFormat="1" ht="14.45" customHeight="1" x14ac:dyDescent="0.3">
      <c r="A3625" s="34">
        <v>42632</v>
      </c>
      <c r="B3625" s="26" t="s">
        <v>2343</v>
      </c>
      <c r="C3625" s="26" t="s">
        <v>1512</v>
      </c>
      <c r="D3625" s="26" t="s">
        <v>821</v>
      </c>
      <c r="E3625" s="41"/>
      <c r="F3625" s="41">
        <v>20000</v>
      </c>
      <c r="G3625" s="19">
        <f t="shared" si="56"/>
        <v>6401250.0812999997</v>
      </c>
      <c r="H3625" s="26" t="s">
        <v>1697</v>
      </c>
      <c r="I3625" s="26">
        <v>1</v>
      </c>
      <c r="J3625" s="26" t="s">
        <v>3033</v>
      </c>
      <c r="K3625" s="26" t="s">
        <v>377</v>
      </c>
      <c r="L3625" s="26" t="s">
        <v>1824</v>
      </c>
      <c r="M3625" s="31">
        <v>3615</v>
      </c>
    </row>
    <row r="3626" spans="1:13" s="31" customFormat="1" ht="14.45" customHeight="1" x14ac:dyDescent="0.3">
      <c r="A3626" s="34">
        <v>42632</v>
      </c>
      <c r="B3626" s="26" t="s">
        <v>967</v>
      </c>
      <c r="C3626" s="26" t="s">
        <v>12</v>
      </c>
      <c r="D3626" s="26" t="s">
        <v>821</v>
      </c>
      <c r="E3626" s="41"/>
      <c r="F3626" s="41">
        <v>1000</v>
      </c>
      <c r="G3626" s="19">
        <f t="shared" si="56"/>
        <v>6400250.0812999997</v>
      </c>
      <c r="H3626" s="26" t="s">
        <v>1697</v>
      </c>
      <c r="I3626" s="26" t="s">
        <v>531</v>
      </c>
      <c r="J3626" s="26" t="s">
        <v>3033</v>
      </c>
      <c r="K3626" s="26" t="s">
        <v>377</v>
      </c>
      <c r="L3626" s="26" t="s">
        <v>2193</v>
      </c>
      <c r="M3626" s="31">
        <v>3616</v>
      </c>
    </row>
    <row r="3627" spans="1:13" s="31" customFormat="1" x14ac:dyDescent="0.3">
      <c r="A3627" s="34">
        <v>42632</v>
      </c>
      <c r="B3627" s="26" t="s">
        <v>1938</v>
      </c>
      <c r="C3627" s="26" t="s">
        <v>12</v>
      </c>
      <c r="D3627" s="26" t="s">
        <v>20</v>
      </c>
      <c r="E3627" s="41"/>
      <c r="F3627" s="41">
        <v>500</v>
      </c>
      <c r="G3627" s="19">
        <f t="shared" si="56"/>
        <v>6399750.0812999997</v>
      </c>
      <c r="H3627" s="17" t="s">
        <v>3054</v>
      </c>
      <c r="I3627" s="26" t="s">
        <v>531</v>
      </c>
      <c r="J3627" s="26" t="s">
        <v>1823</v>
      </c>
      <c r="K3627" s="26" t="s">
        <v>377</v>
      </c>
      <c r="L3627" s="26"/>
      <c r="M3627" s="26">
        <v>3617</v>
      </c>
    </row>
    <row r="3628" spans="1:13" s="31" customFormat="1" x14ac:dyDescent="0.3">
      <c r="A3628" s="34">
        <v>42632</v>
      </c>
      <c r="B3628" s="26" t="s">
        <v>2334</v>
      </c>
      <c r="C3628" s="26" t="s">
        <v>12</v>
      </c>
      <c r="D3628" s="26" t="s">
        <v>20</v>
      </c>
      <c r="E3628" s="41"/>
      <c r="F3628" s="41">
        <v>500</v>
      </c>
      <c r="G3628" s="19">
        <f t="shared" si="56"/>
        <v>6399250.0812999997</v>
      </c>
      <c r="H3628" s="17" t="s">
        <v>3054</v>
      </c>
      <c r="I3628" s="26" t="s">
        <v>531</v>
      </c>
      <c r="J3628" s="26" t="s">
        <v>1823</v>
      </c>
      <c r="K3628" s="26" t="s">
        <v>377</v>
      </c>
      <c r="L3628" s="26"/>
      <c r="M3628" s="26">
        <v>3618</v>
      </c>
    </row>
    <row r="3629" spans="1:13" s="31" customFormat="1" x14ac:dyDescent="0.3">
      <c r="A3629" s="34">
        <v>42632</v>
      </c>
      <c r="B3629" s="26" t="s">
        <v>2344</v>
      </c>
      <c r="C3629" s="26" t="s">
        <v>12</v>
      </c>
      <c r="D3629" s="26" t="s">
        <v>20</v>
      </c>
      <c r="E3629" s="41"/>
      <c r="F3629" s="41">
        <v>5000</v>
      </c>
      <c r="G3629" s="19">
        <f t="shared" si="56"/>
        <v>6394250.0812999997</v>
      </c>
      <c r="H3629" s="17" t="s">
        <v>3054</v>
      </c>
      <c r="I3629" s="26" t="s">
        <v>531</v>
      </c>
      <c r="J3629" s="26" t="s">
        <v>1823</v>
      </c>
      <c r="K3629" s="26" t="s">
        <v>377</v>
      </c>
      <c r="L3629" s="26"/>
      <c r="M3629" s="26">
        <v>3619</v>
      </c>
    </row>
    <row r="3630" spans="1:13" s="31" customFormat="1" x14ac:dyDescent="0.3">
      <c r="A3630" s="34">
        <v>42632</v>
      </c>
      <c r="B3630" s="26" t="s">
        <v>2508</v>
      </c>
      <c r="C3630" s="31" t="s">
        <v>17</v>
      </c>
      <c r="D3630" s="26" t="s">
        <v>20</v>
      </c>
      <c r="E3630" s="41"/>
      <c r="F3630" s="41">
        <v>5000</v>
      </c>
      <c r="G3630" s="19">
        <f t="shared" si="56"/>
        <v>6389250.0812999997</v>
      </c>
      <c r="H3630" s="17" t="s">
        <v>3054</v>
      </c>
      <c r="I3630" s="26" t="s">
        <v>531</v>
      </c>
      <c r="J3630" s="26" t="s">
        <v>1823</v>
      </c>
      <c r="K3630" s="26" t="s">
        <v>377</v>
      </c>
      <c r="L3630" s="26"/>
      <c r="M3630" s="26">
        <v>3620</v>
      </c>
    </row>
    <row r="3631" spans="1:13" s="31" customFormat="1" x14ac:dyDescent="0.3">
      <c r="A3631" s="34">
        <v>42632</v>
      </c>
      <c r="B3631" s="26" t="s">
        <v>2509</v>
      </c>
      <c r="C3631" s="36" t="s">
        <v>1153</v>
      </c>
      <c r="D3631" s="26" t="s">
        <v>20</v>
      </c>
      <c r="E3631" s="41"/>
      <c r="F3631" s="41">
        <v>12500</v>
      </c>
      <c r="G3631" s="19">
        <f t="shared" si="56"/>
        <v>6376750.0812999997</v>
      </c>
      <c r="H3631" s="17" t="s">
        <v>3054</v>
      </c>
      <c r="I3631" s="26" t="s">
        <v>531</v>
      </c>
      <c r="J3631" s="26" t="s">
        <v>1823</v>
      </c>
      <c r="K3631" s="26" t="s">
        <v>377</v>
      </c>
      <c r="L3631" s="26"/>
      <c r="M3631" s="26">
        <v>3621</v>
      </c>
    </row>
    <row r="3632" spans="1:13" s="31" customFormat="1" x14ac:dyDescent="0.3">
      <c r="A3632" s="34">
        <v>42632</v>
      </c>
      <c r="B3632" s="37" t="s">
        <v>2345</v>
      </c>
      <c r="C3632" s="26" t="s">
        <v>12</v>
      </c>
      <c r="D3632" s="26" t="s">
        <v>13</v>
      </c>
      <c r="E3632" s="38"/>
      <c r="F3632" s="38">
        <v>2000</v>
      </c>
      <c r="G3632" s="19">
        <f t="shared" si="56"/>
        <v>6374750.0812999997</v>
      </c>
      <c r="H3632" s="37" t="s">
        <v>267</v>
      </c>
      <c r="I3632" s="37" t="s">
        <v>531</v>
      </c>
      <c r="J3632" s="26" t="s">
        <v>1823</v>
      </c>
      <c r="K3632" s="26" t="s">
        <v>377</v>
      </c>
      <c r="L3632" s="26"/>
      <c r="M3632" s="26">
        <v>3622</v>
      </c>
    </row>
    <row r="3633" spans="1:13" s="31" customFormat="1" x14ac:dyDescent="0.3">
      <c r="A3633" s="34">
        <v>42632</v>
      </c>
      <c r="B3633" s="26" t="s">
        <v>2346</v>
      </c>
      <c r="C3633" s="26" t="s">
        <v>12</v>
      </c>
      <c r="D3633" s="31" t="s">
        <v>18</v>
      </c>
      <c r="E3633" s="41"/>
      <c r="F3633" s="41">
        <v>2000</v>
      </c>
      <c r="G3633" s="19">
        <f t="shared" si="56"/>
        <v>6372750.0812999997</v>
      </c>
      <c r="H3633" s="31" t="s">
        <v>795</v>
      </c>
      <c r="I3633" s="26" t="s">
        <v>531</v>
      </c>
      <c r="J3633" s="26" t="s">
        <v>3033</v>
      </c>
      <c r="K3633" s="26" t="s">
        <v>377</v>
      </c>
      <c r="L3633" s="26"/>
      <c r="M3633" s="31">
        <v>3623</v>
      </c>
    </row>
    <row r="3634" spans="1:13" s="31" customFormat="1" x14ac:dyDescent="0.3">
      <c r="A3634" s="34">
        <v>42632</v>
      </c>
      <c r="B3634" s="26" t="s">
        <v>2324</v>
      </c>
      <c r="C3634" s="26" t="s">
        <v>12</v>
      </c>
      <c r="D3634" s="26" t="s">
        <v>20</v>
      </c>
      <c r="E3634" s="41"/>
      <c r="F3634" s="41">
        <v>2000</v>
      </c>
      <c r="G3634" s="19">
        <f t="shared" si="56"/>
        <v>6370750.0812999997</v>
      </c>
      <c r="H3634" s="26" t="s">
        <v>3053</v>
      </c>
      <c r="I3634" s="26" t="s">
        <v>531</v>
      </c>
      <c r="J3634" s="26" t="s">
        <v>1823</v>
      </c>
      <c r="K3634" s="26" t="s">
        <v>377</v>
      </c>
      <c r="L3634" s="26"/>
      <c r="M3634" s="31">
        <v>3624</v>
      </c>
    </row>
    <row r="3635" spans="1:13" s="31" customFormat="1" x14ac:dyDescent="0.3">
      <c r="A3635" s="34">
        <v>42632</v>
      </c>
      <c r="B3635" s="26" t="s">
        <v>40</v>
      </c>
      <c r="C3635" s="31" t="s">
        <v>35</v>
      </c>
      <c r="D3635" s="26" t="s">
        <v>20</v>
      </c>
      <c r="E3635" s="41"/>
      <c r="F3635" s="41">
        <v>1000</v>
      </c>
      <c r="G3635" s="19">
        <f t="shared" si="56"/>
        <v>6369750.0812999997</v>
      </c>
      <c r="H3635" s="26" t="s">
        <v>3053</v>
      </c>
      <c r="I3635" s="26" t="s">
        <v>531</v>
      </c>
      <c r="J3635" s="26" t="s">
        <v>1823</v>
      </c>
      <c r="K3635" s="26" t="s">
        <v>377</v>
      </c>
      <c r="L3635" s="26" t="s">
        <v>1824</v>
      </c>
      <c r="M3635" s="26">
        <v>3625</v>
      </c>
    </row>
    <row r="3636" spans="1:13" s="31" customFormat="1" x14ac:dyDescent="0.3">
      <c r="A3636" s="34">
        <v>42632</v>
      </c>
      <c r="B3636" s="26" t="s">
        <v>2347</v>
      </c>
      <c r="C3636" s="26" t="s">
        <v>12</v>
      </c>
      <c r="D3636" s="26" t="s">
        <v>20</v>
      </c>
      <c r="E3636" s="41"/>
      <c r="F3636" s="41">
        <v>150</v>
      </c>
      <c r="G3636" s="19">
        <f t="shared" si="56"/>
        <v>6369600.0812999997</v>
      </c>
      <c r="H3636" s="26" t="s">
        <v>3053</v>
      </c>
      <c r="I3636" s="26" t="s">
        <v>531</v>
      </c>
      <c r="J3636" s="26" t="s">
        <v>1823</v>
      </c>
      <c r="K3636" s="26" t="s">
        <v>377</v>
      </c>
      <c r="L3636" s="26"/>
      <c r="M3636" s="26">
        <v>3626</v>
      </c>
    </row>
    <row r="3637" spans="1:13" s="31" customFormat="1" x14ac:dyDescent="0.3">
      <c r="A3637" s="34">
        <v>42632</v>
      </c>
      <c r="B3637" s="26" t="s">
        <v>2348</v>
      </c>
      <c r="C3637" s="26" t="s">
        <v>12</v>
      </c>
      <c r="D3637" s="26" t="s">
        <v>20</v>
      </c>
      <c r="E3637" s="41"/>
      <c r="F3637" s="41">
        <v>300</v>
      </c>
      <c r="G3637" s="19">
        <f t="shared" si="56"/>
        <v>6369300.0812999997</v>
      </c>
      <c r="H3637" s="26" t="s">
        <v>3053</v>
      </c>
      <c r="I3637" s="26" t="s">
        <v>531</v>
      </c>
      <c r="J3637" s="26" t="s">
        <v>1823</v>
      </c>
      <c r="K3637" s="26" t="s">
        <v>377</v>
      </c>
      <c r="L3637" s="26"/>
      <c r="M3637" s="26">
        <v>3627</v>
      </c>
    </row>
    <row r="3638" spans="1:13" s="31" customFormat="1" x14ac:dyDescent="0.3">
      <c r="A3638" s="34">
        <v>42632</v>
      </c>
      <c r="B3638" s="26" t="s">
        <v>2349</v>
      </c>
      <c r="C3638" s="26" t="s">
        <v>12</v>
      </c>
      <c r="D3638" s="26" t="s">
        <v>20</v>
      </c>
      <c r="E3638" s="41"/>
      <c r="F3638" s="41">
        <v>150</v>
      </c>
      <c r="G3638" s="19">
        <f t="shared" si="56"/>
        <v>6369150.0812999997</v>
      </c>
      <c r="H3638" s="26" t="s">
        <v>3053</v>
      </c>
      <c r="I3638" s="26" t="s">
        <v>531</v>
      </c>
      <c r="J3638" s="26" t="s">
        <v>1823</v>
      </c>
      <c r="K3638" s="26" t="s">
        <v>377</v>
      </c>
      <c r="L3638" s="26"/>
      <c r="M3638" s="26">
        <v>3628</v>
      </c>
    </row>
    <row r="3639" spans="1:13" s="31" customFormat="1" x14ac:dyDescent="0.3">
      <c r="A3639" s="34">
        <v>42632</v>
      </c>
      <c r="B3639" s="26" t="s">
        <v>2350</v>
      </c>
      <c r="C3639" s="26" t="s">
        <v>12</v>
      </c>
      <c r="D3639" s="26" t="s">
        <v>20</v>
      </c>
      <c r="E3639" s="41"/>
      <c r="F3639" s="41">
        <v>150</v>
      </c>
      <c r="G3639" s="19">
        <f t="shared" si="56"/>
        <v>6369000.0812999997</v>
      </c>
      <c r="H3639" s="26" t="s">
        <v>3053</v>
      </c>
      <c r="I3639" s="26" t="s">
        <v>531</v>
      </c>
      <c r="J3639" s="26" t="s">
        <v>1823</v>
      </c>
      <c r="K3639" s="26" t="s">
        <v>377</v>
      </c>
      <c r="L3639" s="26"/>
      <c r="M3639" s="26">
        <v>3629</v>
      </c>
    </row>
    <row r="3640" spans="1:13" s="31" customFormat="1" x14ac:dyDescent="0.3">
      <c r="A3640" s="34">
        <v>42632</v>
      </c>
      <c r="B3640" s="31" t="s">
        <v>2194</v>
      </c>
      <c r="C3640" s="26" t="s">
        <v>12</v>
      </c>
      <c r="D3640" s="31" t="s">
        <v>18</v>
      </c>
      <c r="E3640" s="40"/>
      <c r="F3640" s="40">
        <v>1000</v>
      </c>
      <c r="G3640" s="19">
        <f t="shared" si="56"/>
        <v>6368000.0812999997</v>
      </c>
      <c r="H3640" s="31" t="s">
        <v>1772</v>
      </c>
      <c r="I3640" s="31" t="s">
        <v>531</v>
      </c>
      <c r="J3640" s="26" t="s">
        <v>3033</v>
      </c>
      <c r="K3640" s="26" t="s">
        <v>377</v>
      </c>
      <c r="M3640" s="26">
        <v>3630</v>
      </c>
    </row>
    <row r="3641" spans="1:13" s="31" customFormat="1" x14ac:dyDescent="0.3">
      <c r="A3641" s="34">
        <v>42632</v>
      </c>
      <c r="B3641" s="31" t="s">
        <v>2484</v>
      </c>
      <c r="C3641" s="31" t="s">
        <v>35</v>
      </c>
      <c r="D3641" s="31" t="s">
        <v>18</v>
      </c>
      <c r="E3641" s="40"/>
      <c r="F3641" s="40">
        <v>1000</v>
      </c>
      <c r="G3641" s="19">
        <f t="shared" si="56"/>
        <v>6367000.0812999997</v>
      </c>
      <c r="H3641" s="31" t="s">
        <v>1772</v>
      </c>
      <c r="I3641" s="31" t="s">
        <v>531</v>
      </c>
      <c r="J3641" s="26" t="s">
        <v>3033</v>
      </c>
      <c r="K3641" s="26" t="s">
        <v>377</v>
      </c>
      <c r="M3641" s="31">
        <v>3631</v>
      </c>
    </row>
    <row r="3642" spans="1:13" s="31" customFormat="1" x14ac:dyDescent="0.3">
      <c r="A3642" s="34">
        <v>42632</v>
      </c>
      <c r="B3642" s="31" t="s">
        <v>2351</v>
      </c>
      <c r="C3642" s="31" t="s">
        <v>24</v>
      </c>
      <c r="D3642" s="26" t="s">
        <v>10</v>
      </c>
      <c r="E3642" s="40"/>
      <c r="F3642" s="40">
        <v>50000</v>
      </c>
      <c r="G3642" s="19">
        <f t="shared" si="56"/>
        <v>6317000.0812999997</v>
      </c>
      <c r="H3642" s="31" t="s">
        <v>1772</v>
      </c>
      <c r="I3642" s="31" t="s">
        <v>531</v>
      </c>
      <c r="J3642" s="26" t="s">
        <v>3033</v>
      </c>
      <c r="K3642" s="26" t="s">
        <v>377</v>
      </c>
      <c r="M3642" s="31">
        <v>3632</v>
      </c>
    </row>
    <row r="3643" spans="1:13" s="31" customFormat="1" x14ac:dyDescent="0.3">
      <c r="A3643" s="34">
        <v>42632</v>
      </c>
      <c r="B3643" s="31" t="s">
        <v>2352</v>
      </c>
      <c r="C3643" s="26" t="s">
        <v>12</v>
      </c>
      <c r="D3643" s="31" t="s">
        <v>18</v>
      </c>
      <c r="E3643" s="40"/>
      <c r="F3643" s="40">
        <v>2000</v>
      </c>
      <c r="G3643" s="19">
        <f t="shared" si="56"/>
        <v>6315000.0812999997</v>
      </c>
      <c r="H3643" s="31" t="s">
        <v>1772</v>
      </c>
      <c r="I3643" s="31" t="s">
        <v>531</v>
      </c>
      <c r="J3643" s="26" t="s">
        <v>3033</v>
      </c>
      <c r="K3643" s="26" t="s">
        <v>377</v>
      </c>
      <c r="M3643" s="26">
        <v>3633</v>
      </c>
    </row>
    <row r="3644" spans="1:13" s="31" customFormat="1" x14ac:dyDescent="0.3">
      <c r="A3644" s="34">
        <v>42633</v>
      </c>
      <c r="B3644" s="26" t="s">
        <v>2510</v>
      </c>
      <c r="C3644" s="26" t="s">
        <v>12</v>
      </c>
      <c r="D3644" s="26" t="s">
        <v>20</v>
      </c>
      <c r="E3644" s="41"/>
      <c r="F3644" s="41">
        <v>1000</v>
      </c>
      <c r="G3644" s="19">
        <f t="shared" si="56"/>
        <v>6314000.0812999997</v>
      </c>
      <c r="H3644" s="26" t="s">
        <v>933</v>
      </c>
      <c r="I3644" s="27" t="s">
        <v>531</v>
      </c>
      <c r="J3644" s="26" t="s">
        <v>1823</v>
      </c>
      <c r="K3644" s="26" t="s">
        <v>377</v>
      </c>
      <c r="L3644" s="26" t="s">
        <v>2193</v>
      </c>
      <c r="M3644" s="26">
        <v>3634</v>
      </c>
    </row>
    <row r="3645" spans="1:13" s="31" customFormat="1" x14ac:dyDescent="0.3">
      <c r="A3645" s="34">
        <v>42633</v>
      </c>
      <c r="B3645" s="26" t="s">
        <v>2353</v>
      </c>
      <c r="C3645" s="26" t="s">
        <v>12</v>
      </c>
      <c r="D3645" s="26" t="s">
        <v>20</v>
      </c>
      <c r="E3645" s="41"/>
      <c r="F3645" s="41">
        <v>2000</v>
      </c>
      <c r="G3645" s="19">
        <f t="shared" si="56"/>
        <v>6312000.0812999997</v>
      </c>
      <c r="H3645" s="26" t="s">
        <v>933</v>
      </c>
      <c r="I3645" s="27" t="s">
        <v>531</v>
      </c>
      <c r="J3645" s="26" t="s">
        <v>1823</v>
      </c>
      <c r="K3645" s="26" t="s">
        <v>377</v>
      </c>
      <c r="L3645" s="26" t="s">
        <v>2193</v>
      </c>
      <c r="M3645" s="26">
        <v>3635</v>
      </c>
    </row>
    <row r="3646" spans="1:13" s="31" customFormat="1" ht="14.45" customHeight="1" x14ac:dyDescent="0.3">
      <c r="A3646" s="34">
        <v>42633</v>
      </c>
      <c r="B3646" s="26" t="s">
        <v>584</v>
      </c>
      <c r="C3646" s="26" t="s">
        <v>12</v>
      </c>
      <c r="D3646" s="26" t="s">
        <v>821</v>
      </c>
      <c r="E3646" s="41"/>
      <c r="F3646" s="41">
        <v>1000</v>
      </c>
      <c r="G3646" s="19">
        <f t="shared" si="56"/>
        <v>6311000.0812999997</v>
      </c>
      <c r="H3646" s="26" t="s">
        <v>1697</v>
      </c>
      <c r="I3646" s="26" t="s">
        <v>531</v>
      </c>
      <c r="J3646" s="26" t="s">
        <v>3033</v>
      </c>
      <c r="K3646" s="26" t="s">
        <v>377</v>
      </c>
      <c r="L3646" s="26" t="s">
        <v>2193</v>
      </c>
      <c r="M3646" s="26">
        <v>3636</v>
      </c>
    </row>
    <row r="3647" spans="1:13" s="31" customFormat="1" ht="14.45" customHeight="1" x14ac:dyDescent="0.3">
      <c r="A3647" s="34">
        <v>42633</v>
      </c>
      <c r="B3647" s="26" t="s">
        <v>2354</v>
      </c>
      <c r="C3647" s="26" t="s">
        <v>12</v>
      </c>
      <c r="D3647" s="26" t="s">
        <v>821</v>
      </c>
      <c r="E3647" s="41"/>
      <c r="F3647" s="41">
        <v>1000</v>
      </c>
      <c r="G3647" s="19">
        <f t="shared" si="56"/>
        <v>6310000.0812999997</v>
      </c>
      <c r="H3647" s="26" t="s">
        <v>1697</v>
      </c>
      <c r="I3647" s="26" t="s">
        <v>531</v>
      </c>
      <c r="J3647" s="26" t="s">
        <v>3033</v>
      </c>
      <c r="K3647" s="26" t="s">
        <v>377</v>
      </c>
      <c r="L3647" s="26" t="s">
        <v>2193</v>
      </c>
      <c r="M3647" s="26">
        <v>3637</v>
      </c>
    </row>
    <row r="3648" spans="1:13" s="31" customFormat="1" ht="14.45" customHeight="1" x14ac:dyDescent="0.3">
      <c r="A3648" s="34">
        <v>42633</v>
      </c>
      <c r="B3648" s="26" t="s">
        <v>2355</v>
      </c>
      <c r="C3648" s="26" t="s">
        <v>12</v>
      </c>
      <c r="D3648" s="26" t="s">
        <v>821</v>
      </c>
      <c r="E3648" s="41"/>
      <c r="F3648" s="41">
        <v>1000</v>
      </c>
      <c r="G3648" s="19">
        <f t="shared" si="56"/>
        <v>6309000.0812999997</v>
      </c>
      <c r="H3648" s="26" t="s">
        <v>1697</v>
      </c>
      <c r="I3648" s="26" t="s">
        <v>531</v>
      </c>
      <c r="J3648" s="26" t="s">
        <v>3033</v>
      </c>
      <c r="K3648" s="26" t="s">
        <v>377</v>
      </c>
      <c r="L3648" s="26" t="s">
        <v>2193</v>
      </c>
      <c r="M3648" s="26">
        <v>3638</v>
      </c>
    </row>
    <row r="3649" spans="1:13" s="31" customFormat="1" ht="14.45" customHeight="1" x14ac:dyDescent="0.3">
      <c r="A3649" s="34">
        <v>42633</v>
      </c>
      <c r="B3649" s="26" t="s">
        <v>2356</v>
      </c>
      <c r="C3649" s="26" t="s">
        <v>12</v>
      </c>
      <c r="D3649" s="26" t="s">
        <v>821</v>
      </c>
      <c r="E3649" s="41"/>
      <c r="F3649" s="41">
        <v>1000</v>
      </c>
      <c r="G3649" s="19">
        <f t="shared" si="56"/>
        <v>6308000.0812999997</v>
      </c>
      <c r="H3649" s="26" t="s">
        <v>1697</v>
      </c>
      <c r="I3649" s="26" t="s">
        <v>531</v>
      </c>
      <c r="J3649" s="26" t="s">
        <v>3033</v>
      </c>
      <c r="K3649" s="26" t="s">
        <v>377</v>
      </c>
      <c r="L3649" s="26" t="s">
        <v>2193</v>
      </c>
      <c r="M3649" s="31">
        <v>3639</v>
      </c>
    </row>
    <row r="3650" spans="1:13" s="31" customFormat="1" ht="14.45" customHeight="1" x14ac:dyDescent="0.3">
      <c r="A3650" s="34">
        <v>42633</v>
      </c>
      <c r="B3650" s="26" t="s">
        <v>2318</v>
      </c>
      <c r="C3650" s="26" t="s">
        <v>12</v>
      </c>
      <c r="D3650" s="26" t="s">
        <v>821</v>
      </c>
      <c r="E3650" s="41"/>
      <c r="F3650" s="41">
        <v>1000</v>
      </c>
      <c r="G3650" s="19">
        <f t="shared" si="56"/>
        <v>6307000.0812999997</v>
      </c>
      <c r="H3650" s="26" t="s">
        <v>1697</v>
      </c>
      <c r="I3650" s="26" t="s">
        <v>531</v>
      </c>
      <c r="J3650" s="26" t="s">
        <v>3033</v>
      </c>
      <c r="K3650" s="26" t="s">
        <v>377</v>
      </c>
      <c r="L3650" s="26" t="s">
        <v>2193</v>
      </c>
      <c r="M3650" s="31">
        <v>3640</v>
      </c>
    </row>
    <row r="3651" spans="1:13" s="31" customFormat="1" ht="14.45" customHeight="1" x14ac:dyDescent="0.3">
      <c r="A3651" s="34">
        <v>42633</v>
      </c>
      <c r="B3651" s="26" t="s">
        <v>967</v>
      </c>
      <c r="C3651" s="26" t="s">
        <v>12</v>
      </c>
      <c r="D3651" s="26" t="s">
        <v>821</v>
      </c>
      <c r="E3651" s="41"/>
      <c r="F3651" s="41">
        <v>1000</v>
      </c>
      <c r="G3651" s="19">
        <f t="shared" si="56"/>
        <v>6306000.0812999997</v>
      </c>
      <c r="H3651" s="26" t="s">
        <v>1697</v>
      </c>
      <c r="I3651" s="26" t="s">
        <v>531</v>
      </c>
      <c r="J3651" s="26" t="s">
        <v>3033</v>
      </c>
      <c r="K3651" s="26" t="s">
        <v>377</v>
      </c>
      <c r="L3651" s="26" t="s">
        <v>2193</v>
      </c>
      <c r="M3651" s="26">
        <v>3641</v>
      </c>
    </row>
    <row r="3652" spans="1:13" s="31" customFormat="1" x14ac:dyDescent="0.3">
      <c r="A3652" s="34">
        <v>42633</v>
      </c>
      <c r="B3652" s="26" t="s">
        <v>2357</v>
      </c>
      <c r="C3652" s="26" t="s">
        <v>12</v>
      </c>
      <c r="D3652" s="26" t="s">
        <v>20</v>
      </c>
      <c r="E3652" s="41"/>
      <c r="F3652" s="41">
        <v>500</v>
      </c>
      <c r="G3652" s="19">
        <f t="shared" si="56"/>
        <v>6305500.0812999997</v>
      </c>
      <c r="H3652" s="17" t="s">
        <v>3054</v>
      </c>
      <c r="I3652" s="26" t="s">
        <v>531</v>
      </c>
      <c r="J3652" s="26" t="s">
        <v>1823</v>
      </c>
      <c r="K3652" s="26" t="s">
        <v>377</v>
      </c>
      <c r="L3652" s="26"/>
      <c r="M3652" s="26">
        <v>3642</v>
      </c>
    </row>
    <row r="3653" spans="1:13" s="31" customFormat="1" x14ac:dyDescent="0.3">
      <c r="A3653" s="34">
        <v>42633</v>
      </c>
      <c r="B3653" s="26" t="s">
        <v>1938</v>
      </c>
      <c r="C3653" s="26" t="s">
        <v>12</v>
      </c>
      <c r="D3653" s="26" t="s">
        <v>20</v>
      </c>
      <c r="E3653" s="41"/>
      <c r="F3653" s="41">
        <v>500</v>
      </c>
      <c r="G3653" s="19">
        <f t="shared" si="56"/>
        <v>6305000.0812999997</v>
      </c>
      <c r="H3653" s="17" t="s">
        <v>3054</v>
      </c>
      <c r="I3653" s="26" t="s">
        <v>531</v>
      </c>
      <c r="J3653" s="26" t="s">
        <v>1823</v>
      </c>
      <c r="K3653" s="26" t="s">
        <v>377</v>
      </c>
      <c r="L3653" s="26"/>
      <c r="M3653" s="26">
        <v>3643</v>
      </c>
    </row>
    <row r="3654" spans="1:13" s="31" customFormat="1" x14ac:dyDescent="0.3">
      <c r="A3654" s="34">
        <v>42633</v>
      </c>
      <c r="B3654" s="26" t="s">
        <v>2358</v>
      </c>
      <c r="C3654" s="26" t="s">
        <v>12</v>
      </c>
      <c r="D3654" s="26" t="s">
        <v>20</v>
      </c>
      <c r="E3654" s="41"/>
      <c r="F3654" s="41">
        <v>500</v>
      </c>
      <c r="G3654" s="19">
        <f t="shared" si="56"/>
        <v>6304500.0812999997</v>
      </c>
      <c r="H3654" s="17" t="s">
        <v>3054</v>
      </c>
      <c r="I3654" s="26" t="s">
        <v>531</v>
      </c>
      <c r="J3654" s="26" t="s">
        <v>1823</v>
      </c>
      <c r="K3654" s="26" t="s">
        <v>377</v>
      </c>
      <c r="L3654" s="26"/>
      <c r="M3654" s="26">
        <v>3644</v>
      </c>
    </row>
    <row r="3655" spans="1:13" s="31" customFormat="1" x14ac:dyDescent="0.3">
      <c r="A3655" s="34">
        <v>42633</v>
      </c>
      <c r="B3655" s="26" t="s">
        <v>2359</v>
      </c>
      <c r="C3655" s="26" t="s">
        <v>12</v>
      </c>
      <c r="D3655" s="26" t="s">
        <v>20</v>
      </c>
      <c r="E3655" s="41"/>
      <c r="F3655" s="41">
        <v>500</v>
      </c>
      <c r="G3655" s="19">
        <f t="shared" si="56"/>
        <v>6304000.0812999997</v>
      </c>
      <c r="H3655" s="17" t="s">
        <v>3054</v>
      </c>
      <c r="I3655" s="26" t="s">
        <v>531</v>
      </c>
      <c r="J3655" s="26" t="s">
        <v>1823</v>
      </c>
      <c r="K3655" s="26" t="s">
        <v>377</v>
      </c>
      <c r="L3655" s="26"/>
      <c r="M3655" s="26">
        <v>3645</v>
      </c>
    </row>
    <row r="3656" spans="1:13" s="31" customFormat="1" x14ac:dyDescent="0.3">
      <c r="A3656" s="34">
        <v>42633</v>
      </c>
      <c r="B3656" s="26" t="s">
        <v>2508</v>
      </c>
      <c r="C3656" s="31" t="s">
        <v>17</v>
      </c>
      <c r="D3656" s="26" t="s">
        <v>20</v>
      </c>
      <c r="E3656" s="41"/>
      <c r="F3656" s="41">
        <v>5000</v>
      </c>
      <c r="G3656" s="19">
        <f t="shared" si="56"/>
        <v>6299000.0812999997</v>
      </c>
      <c r="H3656" s="17" t="s">
        <v>3054</v>
      </c>
      <c r="I3656" s="26" t="s">
        <v>531</v>
      </c>
      <c r="J3656" s="26" t="s">
        <v>1823</v>
      </c>
      <c r="K3656" s="26" t="s">
        <v>377</v>
      </c>
      <c r="L3656" s="26"/>
      <c r="M3656" s="26">
        <v>3646</v>
      </c>
    </row>
    <row r="3657" spans="1:13" s="31" customFormat="1" x14ac:dyDescent="0.3">
      <c r="A3657" s="34">
        <v>42633</v>
      </c>
      <c r="B3657" s="26" t="s">
        <v>2360</v>
      </c>
      <c r="C3657" s="26" t="s">
        <v>12</v>
      </c>
      <c r="D3657" s="26" t="s">
        <v>20</v>
      </c>
      <c r="E3657" s="41"/>
      <c r="F3657" s="41">
        <v>500</v>
      </c>
      <c r="G3657" s="19">
        <f t="shared" si="56"/>
        <v>6298500.0812999997</v>
      </c>
      <c r="H3657" s="17" t="s">
        <v>3054</v>
      </c>
      <c r="I3657" s="26" t="s">
        <v>531</v>
      </c>
      <c r="J3657" s="26" t="s">
        <v>1823</v>
      </c>
      <c r="K3657" s="26" t="s">
        <v>377</v>
      </c>
      <c r="L3657" s="26"/>
      <c r="M3657" s="31">
        <v>3647</v>
      </c>
    </row>
    <row r="3658" spans="1:13" s="31" customFormat="1" ht="13.9" x14ac:dyDescent="0.25">
      <c r="A3658" s="34">
        <v>42633</v>
      </c>
      <c r="B3658" s="37" t="s">
        <v>2361</v>
      </c>
      <c r="C3658" s="37" t="s">
        <v>36</v>
      </c>
      <c r="D3658" s="26" t="s">
        <v>10</v>
      </c>
      <c r="E3658" s="38"/>
      <c r="F3658" s="38">
        <v>2500</v>
      </c>
      <c r="G3658" s="19">
        <f t="shared" si="56"/>
        <v>6296000.0812999997</v>
      </c>
      <c r="H3658" s="37" t="s">
        <v>267</v>
      </c>
      <c r="I3658" s="37" t="s">
        <v>229</v>
      </c>
      <c r="J3658" s="26" t="s">
        <v>1823</v>
      </c>
      <c r="K3658" s="26" t="s">
        <v>377</v>
      </c>
      <c r="L3658" s="37" t="s">
        <v>1824</v>
      </c>
      <c r="M3658" s="31">
        <v>3648</v>
      </c>
    </row>
    <row r="3659" spans="1:13" s="31" customFormat="1" x14ac:dyDescent="0.3">
      <c r="A3659" s="34">
        <v>42633</v>
      </c>
      <c r="B3659" s="26" t="s">
        <v>2362</v>
      </c>
      <c r="C3659" s="26" t="s">
        <v>12</v>
      </c>
      <c r="D3659" s="31" t="s">
        <v>18</v>
      </c>
      <c r="E3659" s="41"/>
      <c r="F3659" s="41">
        <v>500</v>
      </c>
      <c r="G3659" s="19">
        <f t="shared" si="56"/>
        <v>6295500.0812999997</v>
      </c>
      <c r="H3659" s="31" t="s">
        <v>795</v>
      </c>
      <c r="I3659" s="26" t="s">
        <v>531</v>
      </c>
      <c r="J3659" s="26" t="s">
        <v>3033</v>
      </c>
      <c r="K3659" s="26" t="s">
        <v>377</v>
      </c>
      <c r="L3659" s="26"/>
      <c r="M3659" s="26">
        <v>3649</v>
      </c>
    </row>
    <row r="3660" spans="1:13" s="31" customFormat="1" x14ac:dyDescent="0.3">
      <c r="A3660" s="34">
        <v>42633</v>
      </c>
      <c r="B3660" s="26" t="s">
        <v>2324</v>
      </c>
      <c r="C3660" s="26" t="s">
        <v>12</v>
      </c>
      <c r="D3660" s="26" t="s">
        <v>20</v>
      </c>
      <c r="E3660" s="41"/>
      <c r="F3660" s="41">
        <v>2000</v>
      </c>
      <c r="G3660" s="19">
        <f t="shared" si="56"/>
        <v>6293500.0812999997</v>
      </c>
      <c r="H3660" s="26" t="s">
        <v>3053</v>
      </c>
      <c r="I3660" s="26" t="s">
        <v>531</v>
      </c>
      <c r="J3660" s="26" t="s">
        <v>1823</v>
      </c>
      <c r="K3660" s="26" t="s">
        <v>377</v>
      </c>
      <c r="L3660" s="26"/>
      <c r="M3660" s="26">
        <v>3650</v>
      </c>
    </row>
    <row r="3661" spans="1:13" s="31" customFormat="1" ht="13.9" x14ac:dyDescent="0.25">
      <c r="A3661" s="34">
        <v>42633</v>
      </c>
      <c r="B3661" s="26" t="s">
        <v>2363</v>
      </c>
      <c r="C3661" s="26" t="s">
        <v>12</v>
      </c>
      <c r="D3661" s="26" t="s">
        <v>20</v>
      </c>
      <c r="E3661" s="41"/>
      <c r="F3661" s="41">
        <v>750</v>
      </c>
      <c r="G3661" s="19">
        <f t="shared" ref="G3661:G3724" si="57">+G3660+E3661-F3661</f>
        <v>6292750.0812999997</v>
      </c>
      <c r="H3661" s="26" t="s">
        <v>3053</v>
      </c>
      <c r="I3661" s="26"/>
      <c r="J3661" s="26" t="s">
        <v>1823</v>
      </c>
      <c r="K3661" s="26" t="s">
        <v>377</v>
      </c>
      <c r="L3661" s="26"/>
      <c r="M3661" s="26">
        <v>3651</v>
      </c>
    </row>
    <row r="3662" spans="1:13" s="31" customFormat="1" x14ac:dyDescent="0.3">
      <c r="A3662" s="34">
        <v>42633</v>
      </c>
      <c r="B3662" s="26" t="s">
        <v>40</v>
      </c>
      <c r="C3662" s="31" t="s">
        <v>35</v>
      </c>
      <c r="D3662" s="26" t="s">
        <v>20</v>
      </c>
      <c r="E3662" s="41"/>
      <c r="F3662" s="41">
        <v>1000</v>
      </c>
      <c r="G3662" s="19">
        <f t="shared" si="57"/>
        <v>6291750.0812999997</v>
      </c>
      <c r="H3662" s="26" t="s">
        <v>3053</v>
      </c>
      <c r="I3662" s="26" t="s">
        <v>531</v>
      </c>
      <c r="J3662" s="26" t="s">
        <v>1823</v>
      </c>
      <c r="K3662" s="26" t="s">
        <v>377</v>
      </c>
      <c r="L3662" s="26" t="s">
        <v>1824</v>
      </c>
      <c r="M3662" s="26">
        <v>3652</v>
      </c>
    </row>
    <row r="3663" spans="1:13" s="31" customFormat="1" x14ac:dyDescent="0.3">
      <c r="A3663" s="34">
        <v>42633</v>
      </c>
      <c r="B3663" s="31" t="s">
        <v>2194</v>
      </c>
      <c r="C3663" s="26" t="s">
        <v>12</v>
      </c>
      <c r="D3663" s="31" t="s">
        <v>18</v>
      </c>
      <c r="E3663" s="40"/>
      <c r="F3663" s="40">
        <v>150</v>
      </c>
      <c r="G3663" s="19">
        <f t="shared" si="57"/>
        <v>6291600.0812999997</v>
      </c>
      <c r="H3663" s="31" t="s">
        <v>1772</v>
      </c>
      <c r="I3663" s="31" t="s">
        <v>531</v>
      </c>
      <c r="J3663" s="26" t="s">
        <v>3033</v>
      </c>
      <c r="K3663" s="26" t="s">
        <v>377</v>
      </c>
      <c r="M3663" s="26">
        <v>3653</v>
      </c>
    </row>
    <row r="3664" spans="1:13" s="31" customFormat="1" x14ac:dyDescent="0.3">
      <c r="A3664" s="34">
        <v>42633</v>
      </c>
      <c r="B3664" s="31" t="s">
        <v>2364</v>
      </c>
      <c r="C3664" s="26" t="s">
        <v>12</v>
      </c>
      <c r="D3664" s="31" t="s">
        <v>18</v>
      </c>
      <c r="E3664" s="40"/>
      <c r="F3664" s="40">
        <v>450</v>
      </c>
      <c r="G3664" s="19">
        <f t="shared" si="57"/>
        <v>6291150.0812999997</v>
      </c>
      <c r="H3664" s="31" t="s">
        <v>1772</v>
      </c>
      <c r="I3664" s="31" t="s">
        <v>531</v>
      </c>
      <c r="J3664" s="26" t="s">
        <v>3033</v>
      </c>
      <c r="K3664" s="26" t="s">
        <v>377</v>
      </c>
      <c r="M3664" s="26">
        <v>3654</v>
      </c>
    </row>
    <row r="3665" spans="1:13" s="31" customFormat="1" x14ac:dyDescent="0.3">
      <c r="A3665" s="34">
        <v>42633</v>
      </c>
      <c r="B3665" s="31" t="s">
        <v>2365</v>
      </c>
      <c r="C3665" s="26" t="s">
        <v>22</v>
      </c>
      <c r="D3665" s="31" t="s">
        <v>18</v>
      </c>
      <c r="E3665" s="40"/>
      <c r="F3665" s="40">
        <v>600</v>
      </c>
      <c r="G3665" s="19">
        <f t="shared" si="57"/>
        <v>6290550.0812999997</v>
      </c>
      <c r="H3665" s="31" t="s">
        <v>1772</v>
      </c>
      <c r="I3665" s="31" t="s">
        <v>531</v>
      </c>
      <c r="J3665" s="26" t="s">
        <v>3033</v>
      </c>
      <c r="K3665" s="26" t="s">
        <v>377</v>
      </c>
      <c r="M3665" s="31">
        <v>3655</v>
      </c>
    </row>
    <row r="3666" spans="1:13" s="31" customFormat="1" x14ac:dyDescent="0.3">
      <c r="A3666" s="34">
        <v>42633</v>
      </c>
      <c r="B3666" s="31" t="s">
        <v>2194</v>
      </c>
      <c r="C3666" s="26" t="s">
        <v>12</v>
      </c>
      <c r="D3666" s="31" t="s">
        <v>18</v>
      </c>
      <c r="E3666" s="40"/>
      <c r="F3666" s="40">
        <v>150</v>
      </c>
      <c r="G3666" s="19">
        <f t="shared" si="57"/>
        <v>6290400.0812999997</v>
      </c>
      <c r="H3666" s="31" t="s">
        <v>1772</v>
      </c>
      <c r="I3666" s="31" t="s">
        <v>531</v>
      </c>
      <c r="J3666" s="26" t="s">
        <v>3033</v>
      </c>
      <c r="K3666" s="26" t="s">
        <v>377</v>
      </c>
      <c r="M3666" s="31">
        <v>3656</v>
      </c>
    </row>
    <row r="3667" spans="1:13" s="31" customFormat="1" x14ac:dyDescent="0.3">
      <c r="A3667" s="34">
        <v>42633</v>
      </c>
      <c r="B3667" s="31" t="s">
        <v>2484</v>
      </c>
      <c r="C3667" s="31" t="s">
        <v>35</v>
      </c>
      <c r="D3667" s="31" t="s">
        <v>18</v>
      </c>
      <c r="E3667" s="40"/>
      <c r="F3667" s="40">
        <v>1000</v>
      </c>
      <c r="G3667" s="19">
        <f t="shared" si="57"/>
        <v>6289400.0812999997</v>
      </c>
      <c r="H3667" s="31" t="s">
        <v>1772</v>
      </c>
      <c r="I3667" s="31" t="s">
        <v>531</v>
      </c>
      <c r="J3667" s="26" t="s">
        <v>3033</v>
      </c>
      <c r="K3667" s="26" t="s">
        <v>377</v>
      </c>
      <c r="M3667" s="26">
        <v>3657</v>
      </c>
    </row>
    <row r="3668" spans="1:13" s="31" customFormat="1" ht="13.9" x14ac:dyDescent="0.25">
      <c r="A3668" s="34">
        <v>42634</v>
      </c>
      <c r="B3668" s="26" t="s">
        <v>1743</v>
      </c>
      <c r="C3668" s="26" t="s">
        <v>9</v>
      </c>
      <c r="D3668" s="26" t="s">
        <v>10</v>
      </c>
      <c r="E3668" s="41"/>
      <c r="F3668" s="41">
        <v>6016</v>
      </c>
      <c r="G3668" s="19">
        <f t="shared" si="57"/>
        <v>6283384.0812999997</v>
      </c>
      <c r="H3668" s="26" t="s">
        <v>1744</v>
      </c>
      <c r="I3668" s="26"/>
      <c r="J3668" s="26" t="s">
        <v>1099</v>
      </c>
      <c r="K3668" s="26" t="s">
        <v>377</v>
      </c>
      <c r="L3668" s="26" t="s">
        <v>1824</v>
      </c>
      <c r="M3668" s="26">
        <v>3658</v>
      </c>
    </row>
    <row r="3669" spans="1:13" s="31" customFormat="1" x14ac:dyDescent="0.3">
      <c r="A3669" s="34">
        <v>42634</v>
      </c>
      <c r="B3669" s="26" t="s">
        <v>2366</v>
      </c>
      <c r="C3669" s="26" t="s">
        <v>12</v>
      </c>
      <c r="D3669" s="26" t="s">
        <v>20</v>
      </c>
      <c r="E3669" s="41"/>
      <c r="F3669" s="41">
        <v>2000</v>
      </c>
      <c r="G3669" s="19">
        <f t="shared" si="57"/>
        <v>6281384.0812999997</v>
      </c>
      <c r="H3669" s="26" t="s">
        <v>933</v>
      </c>
      <c r="I3669" s="27" t="s">
        <v>531</v>
      </c>
      <c r="J3669" s="26" t="s">
        <v>1823</v>
      </c>
      <c r="K3669" s="26" t="s">
        <v>377</v>
      </c>
      <c r="L3669" s="26" t="s">
        <v>2193</v>
      </c>
      <c r="M3669" s="26">
        <v>3659</v>
      </c>
    </row>
    <row r="3670" spans="1:13" s="31" customFormat="1" ht="13.9" x14ac:dyDescent="0.25">
      <c r="A3670" s="34">
        <v>42634</v>
      </c>
      <c r="B3670" s="26" t="s">
        <v>2367</v>
      </c>
      <c r="C3670" s="31" t="s">
        <v>24</v>
      </c>
      <c r="D3670" s="26" t="s">
        <v>10</v>
      </c>
      <c r="E3670" s="41"/>
      <c r="F3670" s="41">
        <v>13800</v>
      </c>
      <c r="G3670" s="19">
        <f t="shared" si="57"/>
        <v>6267584.0812999997</v>
      </c>
      <c r="H3670" s="26" t="s">
        <v>933</v>
      </c>
      <c r="I3670" s="27" t="s">
        <v>229</v>
      </c>
      <c r="J3670" s="26" t="s">
        <v>1823</v>
      </c>
      <c r="K3670" s="26" t="s">
        <v>377</v>
      </c>
      <c r="L3670" s="27" t="s">
        <v>1824</v>
      </c>
      <c r="M3670" s="26">
        <v>3660</v>
      </c>
    </row>
    <row r="3671" spans="1:13" s="31" customFormat="1" x14ac:dyDescent="0.3">
      <c r="A3671" s="34">
        <v>42634</v>
      </c>
      <c r="B3671" s="26" t="s">
        <v>2368</v>
      </c>
      <c r="C3671" s="26" t="s">
        <v>12</v>
      </c>
      <c r="D3671" s="26" t="s">
        <v>20</v>
      </c>
      <c r="E3671" s="41"/>
      <c r="F3671" s="41">
        <v>2000</v>
      </c>
      <c r="G3671" s="19">
        <f t="shared" si="57"/>
        <v>6265584.0812999997</v>
      </c>
      <c r="H3671" s="26" t="s">
        <v>933</v>
      </c>
      <c r="I3671" s="27" t="s">
        <v>531</v>
      </c>
      <c r="J3671" s="26" t="s">
        <v>1823</v>
      </c>
      <c r="K3671" s="26" t="s">
        <v>377</v>
      </c>
      <c r="L3671" s="26" t="s">
        <v>2193</v>
      </c>
      <c r="M3671" s="26">
        <v>3661</v>
      </c>
    </row>
    <row r="3672" spans="1:13" s="31" customFormat="1" x14ac:dyDescent="0.3">
      <c r="A3672" s="34">
        <v>42634</v>
      </c>
      <c r="B3672" s="26" t="s">
        <v>2369</v>
      </c>
      <c r="C3672" s="26" t="s">
        <v>12</v>
      </c>
      <c r="D3672" s="31" t="s">
        <v>18</v>
      </c>
      <c r="E3672" s="41"/>
      <c r="F3672" s="41">
        <v>1000</v>
      </c>
      <c r="G3672" s="19">
        <f t="shared" si="57"/>
        <v>6264584.0812999997</v>
      </c>
      <c r="H3672" s="26" t="s">
        <v>903</v>
      </c>
      <c r="I3672" s="26" t="s">
        <v>531</v>
      </c>
      <c r="J3672" s="26" t="s">
        <v>3033</v>
      </c>
      <c r="K3672" s="26" t="s">
        <v>377</v>
      </c>
      <c r="L3672" s="26"/>
      <c r="M3672" s="26">
        <v>3662</v>
      </c>
    </row>
    <row r="3673" spans="1:13" s="31" customFormat="1" ht="14.45" customHeight="1" x14ac:dyDescent="0.3">
      <c r="A3673" s="34">
        <v>42634</v>
      </c>
      <c r="B3673" s="26" t="s">
        <v>584</v>
      </c>
      <c r="C3673" s="26" t="s">
        <v>12</v>
      </c>
      <c r="D3673" s="26" t="s">
        <v>821</v>
      </c>
      <c r="E3673" s="41"/>
      <c r="F3673" s="41">
        <v>1000</v>
      </c>
      <c r="G3673" s="19">
        <f t="shared" si="57"/>
        <v>6263584.0812999997</v>
      </c>
      <c r="H3673" s="26" t="s">
        <v>1697</v>
      </c>
      <c r="I3673" s="26" t="s">
        <v>531</v>
      </c>
      <c r="J3673" s="26" t="s">
        <v>3033</v>
      </c>
      <c r="K3673" s="26" t="s">
        <v>377</v>
      </c>
      <c r="L3673" s="26" t="s">
        <v>2193</v>
      </c>
      <c r="M3673" s="31">
        <v>3663</v>
      </c>
    </row>
    <row r="3674" spans="1:13" s="31" customFormat="1" ht="14.45" customHeight="1" x14ac:dyDescent="0.3">
      <c r="A3674" s="34">
        <v>42634</v>
      </c>
      <c r="B3674" s="26" t="s">
        <v>2370</v>
      </c>
      <c r="C3674" s="26" t="s">
        <v>12</v>
      </c>
      <c r="D3674" s="26" t="s">
        <v>821</v>
      </c>
      <c r="E3674" s="41"/>
      <c r="F3674" s="41">
        <v>1000</v>
      </c>
      <c r="G3674" s="19">
        <f t="shared" si="57"/>
        <v>6262584.0812999997</v>
      </c>
      <c r="H3674" s="26" t="s">
        <v>1697</v>
      </c>
      <c r="I3674" s="26" t="s">
        <v>531</v>
      </c>
      <c r="J3674" s="26" t="s">
        <v>3033</v>
      </c>
      <c r="K3674" s="26" t="s">
        <v>377</v>
      </c>
      <c r="L3674" s="26" t="s">
        <v>2193</v>
      </c>
      <c r="M3674" s="31">
        <v>3664</v>
      </c>
    </row>
    <row r="3675" spans="1:13" s="31" customFormat="1" ht="14.45" customHeight="1" x14ac:dyDescent="0.3">
      <c r="A3675" s="34">
        <v>42634</v>
      </c>
      <c r="B3675" s="26" t="s">
        <v>2371</v>
      </c>
      <c r="C3675" s="26" t="s">
        <v>12</v>
      </c>
      <c r="D3675" s="26" t="s">
        <v>821</v>
      </c>
      <c r="E3675" s="41"/>
      <c r="F3675" s="41">
        <v>850</v>
      </c>
      <c r="G3675" s="19">
        <f t="shared" si="57"/>
        <v>6261734.0812999997</v>
      </c>
      <c r="H3675" s="26" t="s">
        <v>1697</v>
      </c>
      <c r="I3675" s="26" t="s">
        <v>531</v>
      </c>
      <c r="J3675" s="26" t="s">
        <v>3033</v>
      </c>
      <c r="K3675" s="26" t="s">
        <v>377</v>
      </c>
      <c r="L3675" s="26" t="s">
        <v>2193</v>
      </c>
      <c r="M3675" s="26">
        <v>3665</v>
      </c>
    </row>
    <row r="3676" spans="1:13" s="31" customFormat="1" ht="14.45" customHeight="1" x14ac:dyDescent="0.3">
      <c r="A3676" s="34">
        <v>42634</v>
      </c>
      <c r="B3676" s="26" t="s">
        <v>2318</v>
      </c>
      <c r="C3676" s="26" t="s">
        <v>12</v>
      </c>
      <c r="D3676" s="26" t="s">
        <v>821</v>
      </c>
      <c r="E3676" s="41"/>
      <c r="F3676" s="41">
        <v>1000</v>
      </c>
      <c r="G3676" s="19">
        <f t="shared" si="57"/>
        <v>6260734.0812999997</v>
      </c>
      <c r="H3676" s="26" t="s">
        <v>1697</v>
      </c>
      <c r="I3676" s="26" t="s">
        <v>531</v>
      </c>
      <c r="J3676" s="26" t="s">
        <v>3033</v>
      </c>
      <c r="K3676" s="26" t="s">
        <v>377</v>
      </c>
      <c r="L3676" s="26" t="s">
        <v>2193</v>
      </c>
      <c r="M3676" s="26">
        <v>3666</v>
      </c>
    </row>
    <row r="3677" spans="1:13" s="31" customFormat="1" ht="14.45" customHeight="1" x14ac:dyDescent="0.3">
      <c r="A3677" s="34">
        <v>42634</v>
      </c>
      <c r="B3677" s="26" t="s">
        <v>967</v>
      </c>
      <c r="C3677" s="26" t="s">
        <v>12</v>
      </c>
      <c r="D3677" s="26" t="s">
        <v>821</v>
      </c>
      <c r="E3677" s="41"/>
      <c r="F3677" s="41">
        <v>1000</v>
      </c>
      <c r="G3677" s="19">
        <f t="shared" si="57"/>
        <v>6259734.0812999997</v>
      </c>
      <c r="H3677" s="26" t="s">
        <v>1697</v>
      </c>
      <c r="I3677" s="26" t="s">
        <v>531</v>
      </c>
      <c r="J3677" s="26" t="s">
        <v>3033</v>
      </c>
      <c r="K3677" s="26" t="s">
        <v>377</v>
      </c>
      <c r="L3677" s="26" t="s">
        <v>2193</v>
      </c>
      <c r="M3677" s="26">
        <v>3667</v>
      </c>
    </row>
    <row r="3678" spans="1:13" s="31" customFormat="1" x14ac:dyDescent="0.3">
      <c r="A3678" s="34">
        <v>42634</v>
      </c>
      <c r="B3678" s="26" t="s">
        <v>1938</v>
      </c>
      <c r="C3678" s="26" t="s">
        <v>12</v>
      </c>
      <c r="D3678" s="26" t="s">
        <v>20</v>
      </c>
      <c r="E3678" s="41"/>
      <c r="F3678" s="41">
        <v>500</v>
      </c>
      <c r="G3678" s="19">
        <f t="shared" si="57"/>
        <v>6259234.0812999997</v>
      </c>
      <c r="H3678" s="17" t="s">
        <v>3054</v>
      </c>
      <c r="I3678" s="26" t="s">
        <v>531</v>
      </c>
      <c r="J3678" s="26" t="s">
        <v>1823</v>
      </c>
      <c r="K3678" s="26" t="s">
        <v>377</v>
      </c>
      <c r="L3678" s="26"/>
      <c r="M3678" s="26">
        <v>3668</v>
      </c>
    </row>
    <row r="3679" spans="1:13" s="31" customFormat="1" x14ac:dyDescent="0.3">
      <c r="A3679" s="34">
        <v>42634</v>
      </c>
      <c r="B3679" s="26" t="s">
        <v>2372</v>
      </c>
      <c r="C3679" s="26" t="s">
        <v>12</v>
      </c>
      <c r="D3679" s="26" t="s">
        <v>20</v>
      </c>
      <c r="E3679" s="41"/>
      <c r="F3679" s="41">
        <v>5000</v>
      </c>
      <c r="G3679" s="19">
        <f t="shared" si="57"/>
        <v>6254234.0812999997</v>
      </c>
      <c r="H3679" s="17" t="s">
        <v>3054</v>
      </c>
      <c r="I3679" s="26" t="s">
        <v>531</v>
      </c>
      <c r="J3679" s="26" t="s">
        <v>1823</v>
      </c>
      <c r="K3679" s="26" t="s">
        <v>377</v>
      </c>
      <c r="L3679" s="26"/>
      <c r="M3679" s="26">
        <v>3669</v>
      </c>
    </row>
    <row r="3680" spans="1:13" s="31" customFormat="1" x14ac:dyDescent="0.3">
      <c r="A3680" s="34">
        <v>42634</v>
      </c>
      <c r="B3680" s="26" t="s">
        <v>2508</v>
      </c>
      <c r="C3680" s="31" t="s">
        <v>17</v>
      </c>
      <c r="D3680" s="26" t="s">
        <v>20</v>
      </c>
      <c r="E3680" s="41"/>
      <c r="F3680" s="41">
        <v>5000</v>
      </c>
      <c r="G3680" s="19">
        <f t="shared" si="57"/>
        <v>6249234.0812999997</v>
      </c>
      <c r="H3680" s="17" t="s">
        <v>3054</v>
      </c>
      <c r="I3680" s="26" t="s">
        <v>531</v>
      </c>
      <c r="J3680" s="26" t="s">
        <v>1823</v>
      </c>
      <c r="K3680" s="26" t="s">
        <v>377</v>
      </c>
      <c r="L3680" s="26"/>
      <c r="M3680" s="26">
        <v>3670</v>
      </c>
    </row>
    <row r="3681" spans="1:13" s="31" customFormat="1" x14ac:dyDescent="0.3">
      <c r="A3681" s="34">
        <v>42634</v>
      </c>
      <c r="B3681" s="26" t="s">
        <v>2498</v>
      </c>
      <c r="C3681" s="36" t="s">
        <v>1153</v>
      </c>
      <c r="D3681" s="26" t="s">
        <v>20</v>
      </c>
      <c r="E3681" s="41"/>
      <c r="F3681" s="41">
        <v>2500</v>
      </c>
      <c r="G3681" s="19">
        <f t="shared" si="57"/>
        <v>6246734.0812999997</v>
      </c>
      <c r="H3681" s="17" t="s">
        <v>3054</v>
      </c>
      <c r="I3681" s="26" t="s">
        <v>531</v>
      </c>
      <c r="J3681" s="26" t="s">
        <v>1823</v>
      </c>
      <c r="K3681" s="26" t="s">
        <v>377</v>
      </c>
      <c r="L3681" s="26"/>
      <c r="M3681" s="31">
        <v>3671</v>
      </c>
    </row>
    <row r="3682" spans="1:13" s="31" customFormat="1" x14ac:dyDescent="0.3">
      <c r="A3682" s="34">
        <v>42634</v>
      </c>
      <c r="B3682" s="26" t="s">
        <v>2373</v>
      </c>
      <c r="C3682" s="26" t="s">
        <v>12</v>
      </c>
      <c r="D3682" s="26" t="s">
        <v>20</v>
      </c>
      <c r="E3682" s="41"/>
      <c r="F3682" s="41">
        <v>500</v>
      </c>
      <c r="G3682" s="19">
        <f t="shared" si="57"/>
        <v>6246234.0812999997</v>
      </c>
      <c r="H3682" s="17" t="s">
        <v>3054</v>
      </c>
      <c r="I3682" s="26" t="s">
        <v>531</v>
      </c>
      <c r="J3682" s="26" t="s">
        <v>1823</v>
      </c>
      <c r="K3682" s="26" t="s">
        <v>377</v>
      </c>
      <c r="L3682" s="26"/>
      <c r="M3682" s="31">
        <v>3672</v>
      </c>
    </row>
    <row r="3683" spans="1:13" s="31" customFormat="1" x14ac:dyDescent="0.3">
      <c r="A3683" s="34">
        <v>42634</v>
      </c>
      <c r="B3683" s="37" t="s">
        <v>2374</v>
      </c>
      <c r="C3683" s="26" t="s">
        <v>12</v>
      </c>
      <c r="D3683" s="26" t="s">
        <v>13</v>
      </c>
      <c r="E3683" s="38"/>
      <c r="F3683" s="38">
        <v>1000</v>
      </c>
      <c r="G3683" s="19">
        <f t="shared" si="57"/>
        <v>6245234.0812999997</v>
      </c>
      <c r="H3683" s="37" t="s">
        <v>267</v>
      </c>
      <c r="I3683" s="37" t="s">
        <v>531</v>
      </c>
      <c r="J3683" s="26" t="s">
        <v>1823</v>
      </c>
      <c r="K3683" s="26" t="s">
        <v>377</v>
      </c>
      <c r="L3683" s="26"/>
      <c r="M3683" s="26">
        <v>3673</v>
      </c>
    </row>
    <row r="3684" spans="1:13" s="31" customFormat="1" x14ac:dyDescent="0.3">
      <c r="A3684" s="34">
        <v>42634</v>
      </c>
      <c r="B3684" s="26" t="s">
        <v>2375</v>
      </c>
      <c r="C3684" s="26" t="s">
        <v>12</v>
      </c>
      <c r="D3684" s="31" t="s">
        <v>18</v>
      </c>
      <c r="E3684" s="41"/>
      <c r="F3684" s="41">
        <v>1000</v>
      </c>
      <c r="G3684" s="19">
        <f t="shared" si="57"/>
        <v>6244234.0812999997</v>
      </c>
      <c r="H3684" s="31" t="s">
        <v>795</v>
      </c>
      <c r="I3684" s="26" t="s">
        <v>531</v>
      </c>
      <c r="J3684" s="26" t="s">
        <v>3033</v>
      </c>
      <c r="K3684" s="26" t="s">
        <v>377</v>
      </c>
      <c r="L3684" s="26"/>
      <c r="M3684" s="26">
        <v>3674</v>
      </c>
    </row>
    <row r="3685" spans="1:13" s="31" customFormat="1" x14ac:dyDescent="0.3">
      <c r="A3685" s="34">
        <v>42634</v>
      </c>
      <c r="B3685" s="26" t="s">
        <v>2324</v>
      </c>
      <c r="C3685" s="26" t="s">
        <v>12</v>
      </c>
      <c r="D3685" s="26" t="s">
        <v>20</v>
      </c>
      <c r="E3685" s="41"/>
      <c r="F3685" s="41">
        <v>2000</v>
      </c>
      <c r="G3685" s="19">
        <f t="shared" si="57"/>
        <v>6242234.0812999997</v>
      </c>
      <c r="H3685" s="26" t="s">
        <v>3053</v>
      </c>
      <c r="I3685" s="26" t="s">
        <v>531</v>
      </c>
      <c r="J3685" s="26" t="s">
        <v>1823</v>
      </c>
      <c r="K3685" s="26" t="s">
        <v>377</v>
      </c>
      <c r="L3685" s="26"/>
      <c r="M3685" s="26">
        <v>3675</v>
      </c>
    </row>
    <row r="3686" spans="1:13" s="31" customFormat="1" x14ac:dyDescent="0.3">
      <c r="A3686" s="34">
        <v>42634</v>
      </c>
      <c r="B3686" s="26" t="s">
        <v>2376</v>
      </c>
      <c r="C3686" s="26" t="s">
        <v>12</v>
      </c>
      <c r="D3686" s="26" t="s">
        <v>20</v>
      </c>
      <c r="E3686" s="41"/>
      <c r="F3686" s="41">
        <v>300</v>
      </c>
      <c r="G3686" s="19">
        <f t="shared" si="57"/>
        <v>6241934.0812999997</v>
      </c>
      <c r="H3686" s="26" t="s">
        <v>3053</v>
      </c>
      <c r="I3686" s="26" t="s">
        <v>531</v>
      </c>
      <c r="J3686" s="26" t="s">
        <v>1823</v>
      </c>
      <c r="K3686" s="26" t="s">
        <v>377</v>
      </c>
      <c r="L3686" s="26"/>
      <c r="M3686" s="26">
        <v>3676</v>
      </c>
    </row>
    <row r="3687" spans="1:13" s="31" customFormat="1" x14ac:dyDescent="0.3">
      <c r="A3687" s="34">
        <v>42634</v>
      </c>
      <c r="B3687" s="26" t="s">
        <v>40</v>
      </c>
      <c r="C3687" s="31" t="s">
        <v>35</v>
      </c>
      <c r="D3687" s="26" t="s">
        <v>20</v>
      </c>
      <c r="E3687" s="41"/>
      <c r="F3687" s="41">
        <v>1000</v>
      </c>
      <c r="G3687" s="19">
        <f t="shared" si="57"/>
        <v>6240934.0812999997</v>
      </c>
      <c r="H3687" s="26" t="s">
        <v>3053</v>
      </c>
      <c r="I3687" s="26" t="s">
        <v>531</v>
      </c>
      <c r="J3687" s="26" t="s">
        <v>1823</v>
      </c>
      <c r="K3687" s="26" t="s">
        <v>377</v>
      </c>
      <c r="L3687" s="26" t="s">
        <v>1824</v>
      </c>
      <c r="M3687" s="26">
        <v>3677</v>
      </c>
    </row>
    <row r="3688" spans="1:13" s="31" customFormat="1" x14ac:dyDescent="0.3">
      <c r="A3688" s="34">
        <v>42634</v>
      </c>
      <c r="B3688" s="31" t="s">
        <v>2194</v>
      </c>
      <c r="C3688" s="26" t="s">
        <v>12</v>
      </c>
      <c r="D3688" s="31" t="s">
        <v>18</v>
      </c>
      <c r="E3688" s="40"/>
      <c r="F3688" s="40">
        <v>1000</v>
      </c>
      <c r="G3688" s="19">
        <f t="shared" si="57"/>
        <v>6239934.0812999997</v>
      </c>
      <c r="H3688" s="31" t="s">
        <v>1772</v>
      </c>
      <c r="I3688" s="31" t="s">
        <v>531</v>
      </c>
      <c r="J3688" s="26" t="s">
        <v>3033</v>
      </c>
      <c r="K3688" s="26" t="s">
        <v>377</v>
      </c>
      <c r="M3688" s="26">
        <v>3678</v>
      </c>
    </row>
    <row r="3689" spans="1:13" s="31" customFormat="1" x14ac:dyDescent="0.3">
      <c r="A3689" s="34">
        <v>42634</v>
      </c>
      <c r="B3689" s="31" t="s">
        <v>2377</v>
      </c>
      <c r="C3689" s="26" t="s">
        <v>12</v>
      </c>
      <c r="D3689" s="31" t="s">
        <v>18</v>
      </c>
      <c r="E3689" s="40"/>
      <c r="F3689" s="40">
        <v>2000</v>
      </c>
      <c r="G3689" s="19">
        <f t="shared" si="57"/>
        <v>6237934.0812999997</v>
      </c>
      <c r="H3689" s="31" t="s">
        <v>1772</v>
      </c>
      <c r="I3689" s="31" t="s">
        <v>531</v>
      </c>
      <c r="J3689" s="26" t="s">
        <v>3033</v>
      </c>
      <c r="K3689" s="26" t="s">
        <v>377</v>
      </c>
      <c r="M3689" s="31">
        <v>3679</v>
      </c>
    </row>
    <row r="3690" spans="1:13" s="31" customFormat="1" x14ac:dyDescent="0.3">
      <c r="A3690" s="34">
        <v>42634</v>
      </c>
      <c r="B3690" s="31" t="s">
        <v>2511</v>
      </c>
      <c r="C3690" s="31" t="s">
        <v>35</v>
      </c>
      <c r="D3690" s="31" t="s">
        <v>18</v>
      </c>
      <c r="E3690" s="40"/>
      <c r="F3690" s="40">
        <v>1000</v>
      </c>
      <c r="G3690" s="19">
        <f t="shared" si="57"/>
        <v>6236934.0812999997</v>
      </c>
      <c r="H3690" s="31" t="s">
        <v>1772</v>
      </c>
      <c r="I3690" s="31" t="s">
        <v>531</v>
      </c>
      <c r="J3690" s="26" t="s">
        <v>3033</v>
      </c>
      <c r="K3690" s="26" t="s">
        <v>377</v>
      </c>
      <c r="M3690" s="31">
        <v>3680</v>
      </c>
    </row>
    <row r="3691" spans="1:13" s="31" customFormat="1" x14ac:dyDescent="0.3">
      <c r="A3691" s="34">
        <v>42634</v>
      </c>
      <c r="B3691" s="31" t="s">
        <v>2196</v>
      </c>
      <c r="C3691" s="26" t="s">
        <v>12</v>
      </c>
      <c r="D3691" s="31" t="s">
        <v>18</v>
      </c>
      <c r="E3691" s="40"/>
      <c r="F3691" s="40">
        <v>150</v>
      </c>
      <c r="G3691" s="19">
        <f t="shared" si="57"/>
        <v>6236784.0812999997</v>
      </c>
      <c r="H3691" s="31" t="s">
        <v>1772</v>
      </c>
      <c r="I3691" s="31" t="s">
        <v>531</v>
      </c>
      <c r="J3691" s="26" t="s">
        <v>3033</v>
      </c>
      <c r="K3691" s="26" t="s">
        <v>377</v>
      </c>
      <c r="M3691" s="26">
        <v>3681</v>
      </c>
    </row>
    <row r="3692" spans="1:13" s="31" customFormat="1" x14ac:dyDescent="0.3">
      <c r="A3692" s="34">
        <v>42635</v>
      </c>
      <c r="B3692" s="26" t="s">
        <v>2512</v>
      </c>
      <c r="C3692" s="26" t="s">
        <v>12</v>
      </c>
      <c r="D3692" s="26" t="s">
        <v>20</v>
      </c>
      <c r="E3692" s="41"/>
      <c r="F3692" s="41">
        <v>1000</v>
      </c>
      <c r="G3692" s="19">
        <f t="shared" si="57"/>
        <v>6235784.0812999997</v>
      </c>
      <c r="H3692" s="26" t="s">
        <v>933</v>
      </c>
      <c r="I3692" s="27" t="s">
        <v>531</v>
      </c>
      <c r="J3692" s="26" t="s">
        <v>1823</v>
      </c>
      <c r="K3692" s="26" t="s">
        <v>377</v>
      </c>
      <c r="L3692" s="26" t="s">
        <v>2193</v>
      </c>
      <c r="M3692" s="26">
        <v>3682</v>
      </c>
    </row>
    <row r="3693" spans="1:13" s="31" customFormat="1" x14ac:dyDescent="0.3">
      <c r="A3693" s="34">
        <v>42635</v>
      </c>
      <c r="B3693" s="26" t="s">
        <v>2378</v>
      </c>
      <c r="C3693" s="26" t="s">
        <v>12</v>
      </c>
      <c r="D3693" s="26" t="s">
        <v>20</v>
      </c>
      <c r="E3693" s="41"/>
      <c r="F3693" s="41">
        <v>2000</v>
      </c>
      <c r="G3693" s="19">
        <f t="shared" si="57"/>
        <v>6233784.0812999997</v>
      </c>
      <c r="H3693" s="26" t="s">
        <v>933</v>
      </c>
      <c r="I3693" s="27" t="s">
        <v>531</v>
      </c>
      <c r="J3693" s="26" t="s">
        <v>1823</v>
      </c>
      <c r="K3693" s="26" t="s">
        <v>377</v>
      </c>
      <c r="L3693" s="26" t="s">
        <v>2193</v>
      </c>
      <c r="M3693" s="26">
        <v>3683</v>
      </c>
    </row>
    <row r="3694" spans="1:13" s="31" customFormat="1" x14ac:dyDescent="0.3">
      <c r="A3694" s="34">
        <v>42635</v>
      </c>
      <c r="B3694" s="26" t="s">
        <v>2379</v>
      </c>
      <c r="C3694" s="26" t="s">
        <v>12</v>
      </c>
      <c r="D3694" s="26" t="s">
        <v>20</v>
      </c>
      <c r="E3694" s="41"/>
      <c r="F3694" s="41">
        <v>2000</v>
      </c>
      <c r="G3694" s="19">
        <f t="shared" si="57"/>
        <v>6231784.0812999997</v>
      </c>
      <c r="H3694" s="26" t="s">
        <v>933</v>
      </c>
      <c r="I3694" s="27" t="s">
        <v>531</v>
      </c>
      <c r="J3694" s="26" t="s">
        <v>1823</v>
      </c>
      <c r="K3694" s="26" t="s">
        <v>377</v>
      </c>
      <c r="L3694" s="26" t="s">
        <v>2193</v>
      </c>
      <c r="M3694" s="26">
        <v>3684</v>
      </c>
    </row>
    <row r="3695" spans="1:13" s="31" customFormat="1" x14ac:dyDescent="0.3">
      <c r="A3695" s="34">
        <v>42635</v>
      </c>
      <c r="B3695" s="26" t="s">
        <v>2380</v>
      </c>
      <c r="C3695" s="26" t="s">
        <v>12</v>
      </c>
      <c r="D3695" s="31" t="s">
        <v>18</v>
      </c>
      <c r="E3695" s="41"/>
      <c r="F3695" s="41">
        <v>2000</v>
      </c>
      <c r="G3695" s="19">
        <f t="shared" si="57"/>
        <v>6229784.0812999997</v>
      </c>
      <c r="H3695" s="26" t="s">
        <v>903</v>
      </c>
      <c r="I3695" s="26" t="s">
        <v>531</v>
      </c>
      <c r="J3695" s="26" t="s">
        <v>3033</v>
      </c>
      <c r="K3695" s="26" t="s">
        <v>377</v>
      </c>
      <c r="L3695" s="26"/>
      <c r="M3695" s="26">
        <v>3685</v>
      </c>
    </row>
    <row r="3696" spans="1:13" s="31" customFormat="1" x14ac:dyDescent="0.3">
      <c r="A3696" s="34">
        <v>42635</v>
      </c>
      <c r="B3696" s="26" t="s">
        <v>2381</v>
      </c>
      <c r="C3696" s="26" t="s">
        <v>22</v>
      </c>
      <c r="D3696" s="31" t="s">
        <v>18</v>
      </c>
      <c r="E3696" s="41"/>
      <c r="F3696" s="41">
        <v>300</v>
      </c>
      <c r="G3696" s="19">
        <f t="shared" si="57"/>
        <v>6229484.0812999997</v>
      </c>
      <c r="H3696" s="26" t="s">
        <v>903</v>
      </c>
      <c r="I3696" s="26" t="s">
        <v>531</v>
      </c>
      <c r="J3696" s="26" t="s">
        <v>3033</v>
      </c>
      <c r="K3696" s="26" t="s">
        <v>377</v>
      </c>
      <c r="L3696" s="26" t="s">
        <v>1824</v>
      </c>
      <c r="M3696" s="26">
        <v>3686</v>
      </c>
    </row>
    <row r="3697" spans="1:13" s="31" customFormat="1" ht="14.45" customHeight="1" x14ac:dyDescent="0.3">
      <c r="A3697" s="34">
        <v>42635</v>
      </c>
      <c r="B3697" s="26" t="s">
        <v>584</v>
      </c>
      <c r="C3697" s="26" t="s">
        <v>12</v>
      </c>
      <c r="D3697" s="26" t="s">
        <v>821</v>
      </c>
      <c r="E3697" s="41"/>
      <c r="F3697" s="41">
        <v>1000</v>
      </c>
      <c r="G3697" s="19">
        <f t="shared" si="57"/>
        <v>6228484.0812999997</v>
      </c>
      <c r="H3697" s="26" t="s">
        <v>1697</v>
      </c>
      <c r="I3697" s="26" t="s">
        <v>531</v>
      </c>
      <c r="J3697" s="26" t="s">
        <v>3033</v>
      </c>
      <c r="K3697" s="26" t="s">
        <v>377</v>
      </c>
      <c r="L3697" s="26" t="s">
        <v>2193</v>
      </c>
      <c r="M3697" s="31">
        <v>3687</v>
      </c>
    </row>
    <row r="3698" spans="1:13" s="31" customFormat="1" ht="14.45" customHeight="1" x14ac:dyDescent="0.3">
      <c r="A3698" s="34">
        <v>42635</v>
      </c>
      <c r="B3698" s="26" t="s">
        <v>2313</v>
      </c>
      <c r="C3698" s="26" t="s">
        <v>12</v>
      </c>
      <c r="D3698" s="26" t="s">
        <v>821</v>
      </c>
      <c r="E3698" s="41"/>
      <c r="F3698" s="41">
        <v>1000</v>
      </c>
      <c r="G3698" s="19">
        <f t="shared" si="57"/>
        <v>6227484.0812999997</v>
      </c>
      <c r="H3698" s="26" t="s">
        <v>1697</v>
      </c>
      <c r="I3698" s="26" t="s">
        <v>531</v>
      </c>
      <c r="J3698" s="26" t="s">
        <v>3033</v>
      </c>
      <c r="K3698" s="26" t="s">
        <v>377</v>
      </c>
      <c r="L3698" s="26" t="s">
        <v>2193</v>
      </c>
      <c r="M3698" s="31">
        <v>3688</v>
      </c>
    </row>
    <row r="3699" spans="1:13" s="31" customFormat="1" ht="14.45" customHeight="1" x14ac:dyDescent="0.3">
      <c r="A3699" s="34">
        <v>42635</v>
      </c>
      <c r="B3699" s="26" t="s">
        <v>2318</v>
      </c>
      <c r="C3699" s="26" t="s">
        <v>12</v>
      </c>
      <c r="D3699" s="26" t="s">
        <v>821</v>
      </c>
      <c r="E3699" s="41"/>
      <c r="F3699" s="41">
        <v>1000</v>
      </c>
      <c r="G3699" s="19">
        <f t="shared" si="57"/>
        <v>6226484.0812999997</v>
      </c>
      <c r="H3699" s="26" t="s">
        <v>1697</v>
      </c>
      <c r="I3699" s="26" t="s">
        <v>531</v>
      </c>
      <c r="J3699" s="26" t="s">
        <v>3033</v>
      </c>
      <c r="K3699" s="26" t="s">
        <v>377</v>
      </c>
      <c r="L3699" s="26" t="s">
        <v>2193</v>
      </c>
      <c r="M3699" s="26">
        <v>3689</v>
      </c>
    </row>
    <row r="3700" spans="1:13" s="31" customFormat="1" ht="14.45" customHeight="1" x14ac:dyDescent="0.3">
      <c r="A3700" s="34">
        <v>42635</v>
      </c>
      <c r="B3700" s="26" t="s">
        <v>967</v>
      </c>
      <c r="C3700" s="26" t="s">
        <v>12</v>
      </c>
      <c r="D3700" s="26" t="s">
        <v>821</v>
      </c>
      <c r="E3700" s="41"/>
      <c r="F3700" s="41">
        <v>1000</v>
      </c>
      <c r="G3700" s="19">
        <f t="shared" si="57"/>
        <v>6225484.0812999997</v>
      </c>
      <c r="H3700" s="26" t="s">
        <v>1697</v>
      </c>
      <c r="I3700" s="26" t="s">
        <v>531</v>
      </c>
      <c r="J3700" s="26" t="s">
        <v>3033</v>
      </c>
      <c r="K3700" s="26" t="s">
        <v>377</v>
      </c>
      <c r="L3700" s="26" t="s">
        <v>2193</v>
      </c>
      <c r="M3700" s="26">
        <v>3690</v>
      </c>
    </row>
    <row r="3701" spans="1:13" s="31" customFormat="1" ht="13.9" x14ac:dyDescent="0.25">
      <c r="A3701" s="34">
        <v>42635</v>
      </c>
      <c r="B3701" s="26" t="s">
        <v>2382</v>
      </c>
      <c r="C3701" s="26" t="s">
        <v>12</v>
      </c>
      <c r="D3701" s="26" t="s">
        <v>20</v>
      </c>
      <c r="E3701" s="41"/>
      <c r="F3701" s="41">
        <v>20000</v>
      </c>
      <c r="G3701" s="19">
        <f t="shared" si="57"/>
        <v>6205484.0812999997</v>
      </c>
      <c r="H3701" s="17" t="s">
        <v>3054</v>
      </c>
      <c r="I3701" s="26" t="s">
        <v>229</v>
      </c>
      <c r="J3701" s="26" t="s">
        <v>1823</v>
      </c>
      <c r="K3701" s="26" t="s">
        <v>377</v>
      </c>
      <c r="L3701" s="26" t="s">
        <v>1824</v>
      </c>
      <c r="M3701" s="26">
        <v>3691</v>
      </c>
    </row>
    <row r="3702" spans="1:13" s="31" customFormat="1" x14ac:dyDescent="0.3">
      <c r="A3702" s="34">
        <v>42635</v>
      </c>
      <c r="B3702" s="26" t="s">
        <v>2513</v>
      </c>
      <c r="C3702" s="31" t="s">
        <v>17</v>
      </c>
      <c r="D3702" s="26" t="s">
        <v>20</v>
      </c>
      <c r="E3702" s="41"/>
      <c r="F3702" s="41">
        <v>70000</v>
      </c>
      <c r="G3702" s="19">
        <f t="shared" si="57"/>
        <v>6135484.0812999997</v>
      </c>
      <c r="H3702" s="17" t="s">
        <v>3054</v>
      </c>
      <c r="I3702" s="26" t="s">
        <v>229</v>
      </c>
      <c r="J3702" s="26" t="s">
        <v>1823</v>
      </c>
      <c r="K3702" s="26" t="s">
        <v>377</v>
      </c>
      <c r="L3702" s="26" t="s">
        <v>1824</v>
      </c>
      <c r="M3702" s="26">
        <v>3692</v>
      </c>
    </row>
    <row r="3703" spans="1:13" s="31" customFormat="1" x14ac:dyDescent="0.3">
      <c r="A3703" s="34">
        <v>42635</v>
      </c>
      <c r="B3703" s="26" t="s">
        <v>2383</v>
      </c>
      <c r="C3703" s="26" t="s">
        <v>12</v>
      </c>
      <c r="D3703" s="26" t="s">
        <v>20</v>
      </c>
      <c r="E3703" s="41"/>
      <c r="F3703" s="41">
        <v>500</v>
      </c>
      <c r="G3703" s="19">
        <f t="shared" si="57"/>
        <v>6134984.0812999997</v>
      </c>
      <c r="H3703" s="17" t="s">
        <v>3054</v>
      </c>
      <c r="I3703" s="26" t="s">
        <v>531</v>
      </c>
      <c r="J3703" s="26" t="s">
        <v>1823</v>
      </c>
      <c r="K3703" s="26" t="s">
        <v>377</v>
      </c>
      <c r="L3703" s="26"/>
      <c r="M3703" s="26">
        <v>3693</v>
      </c>
    </row>
    <row r="3704" spans="1:13" s="31" customFormat="1" x14ac:dyDescent="0.3">
      <c r="A3704" s="34">
        <v>42635</v>
      </c>
      <c r="B3704" s="26" t="s">
        <v>2514</v>
      </c>
      <c r="C3704" s="31" t="s">
        <v>17</v>
      </c>
      <c r="D3704" s="26" t="s">
        <v>20</v>
      </c>
      <c r="E3704" s="41"/>
      <c r="F3704" s="41">
        <v>5000</v>
      </c>
      <c r="G3704" s="19">
        <f t="shared" si="57"/>
        <v>6129984.0812999997</v>
      </c>
      <c r="H3704" s="17" t="s">
        <v>3054</v>
      </c>
      <c r="I3704" s="26" t="s">
        <v>531</v>
      </c>
      <c r="J3704" s="26" t="s">
        <v>1823</v>
      </c>
      <c r="K3704" s="26" t="s">
        <v>377</v>
      </c>
      <c r="L3704" s="26"/>
      <c r="M3704" s="26">
        <v>3694</v>
      </c>
    </row>
    <row r="3705" spans="1:13" s="31" customFormat="1" x14ac:dyDescent="0.3">
      <c r="A3705" s="34">
        <v>42635</v>
      </c>
      <c r="B3705" s="26" t="s">
        <v>2384</v>
      </c>
      <c r="C3705" s="26" t="s">
        <v>12</v>
      </c>
      <c r="D3705" s="26" t="s">
        <v>20</v>
      </c>
      <c r="E3705" s="41"/>
      <c r="F3705" s="41">
        <v>3000</v>
      </c>
      <c r="G3705" s="19">
        <f t="shared" si="57"/>
        <v>6126984.0812999997</v>
      </c>
      <c r="H3705" s="17" t="s">
        <v>3054</v>
      </c>
      <c r="I3705" s="26" t="s">
        <v>531</v>
      </c>
      <c r="J3705" s="26" t="s">
        <v>1823</v>
      </c>
      <c r="K3705" s="26" t="s">
        <v>377</v>
      </c>
      <c r="L3705" s="26"/>
      <c r="M3705" s="31">
        <v>3695</v>
      </c>
    </row>
    <row r="3706" spans="1:13" s="31" customFormat="1" x14ac:dyDescent="0.3">
      <c r="A3706" s="34">
        <v>42635</v>
      </c>
      <c r="B3706" s="37" t="s">
        <v>2385</v>
      </c>
      <c r="C3706" s="26" t="s">
        <v>12</v>
      </c>
      <c r="D3706" s="26" t="s">
        <v>13</v>
      </c>
      <c r="E3706" s="38"/>
      <c r="F3706" s="38">
        <v>2000</v>
      </c>
      <c r="G3706" s="19">
        <f t="shared" si="57"/>
        <v>6124984.0812999997</v>
      </c>
      <c r="H3706" s="37" t="s">
        <v>267</v>
      </c>
      <c r="I3706" s="37" t="s">
        <v>531</v>
      </c>
      <c r="J3706" s="26" t="s">
        <v>1823</v>
      </c>
      <c r="K3706" s="26" t="s">
        <v>377</v>
      </c>
      <c r="L3706" s="26"/>
      <c r="M3706" s="31">
        <v>3696</v>
      </c>
    </row>
    <row r="3707" spans="1:13" s="31" customFormat="1" x14ac:dyDescent="0.3">
      <c r="A3707" s="34">
        <v>42635</v>
      </c>
      <c r="B3707" s="26" t="s">
        <v>2324</v>
      </c>
      <c r="C3707" s="26" t="s">
        <v>12</v>
      </c>
      <c r="D3707" s="26" t="s">
        <v>20</v>
      </c>
      <c r="E3707" s="41"/>
      <c r="F3707" s="41">
        <v>2000</v>
      </c>
      <c r="G3707" s="19">
        <f t="shared" si="57"/>
        <v>6122984.0812999997</v>
      </c>
      <c r="H3707" s="26" t="s">
        <v>3053</v>
      </c>
      <c r="I3707" s="26" t="s">
        <v>531</v>
      </c>
      <c r="J3707" s="26" t="s">
        <v>1823</v>
      </c>
      <c r="K3707" s="26" t="s">
        <v>377</v>
      </c>
      <c r="L3707" s="26"/>
      <c r="M3707" s="26">
        <v>3697</v>
      </c>
    </row>
    <row r="3708" spans="1:13" s="31" customFormat="1" x14ac:dyDescent="0.3">
      <c r="A3708" s="34">
        <v>42635</v>
      </c>
      <c r="B3708" s="26" t="s">
        <v>2386</v>
      </c>
      <c r="C3708" s="26" t="s">
        <v>12</v>
      </c>
      <c r="D3708" s="26" t="s">
        <v>20</v>
      </c>
      <c r="E3708" s="41"/>
      <c r="F3708" s="41">
        <v>450</v>
      </c>
      <c r="G3708" s="19">
        <f t="shared" si="57"/>
        <v>6122534.0812999997</v>
      </c>
      <c r="H3708" s="97" t="s">
        <v>3419</v>
      </c>
      <c r="I3708" s="26" t="s">
        <v>531</v>
      </c>
      <c r="J3708" s="26" t="s">
        <v>1823</v>
      </c>
      <c r="K3708" s="26" t="s">
        <v>377</v>
      </c>
      <c r="L3708" s="26"/>
      <c r="M3708" s="26">
        <v>3698</v>
      </c>
    </row>
    <row r="3709" spans="1:13" s="31" customFormat="1" x14ac:dyDescent="0.3">
      <c r="A3709" s="34">
        <v>42635</v>
      </c>
      <c r="B3709" s="26" t="s">
        <v>40</v>
      </c>
      <c r="C3709" s="31" t="s">
        <v>35</v>
      </c>
      <c r="D3709" s="26" t="s">
        <v>20</v>
      </c>
      <c r="E3709" s="41"/>
      <c r="F3709" s="41">
        <v>1000</v>
      </c>
      <c r="G3709" s="19">
        <f t="shared" si="57"/>
        <v>6121534.0812999997</v>
      </c>
      <c r="H3709" s="26" t="s">
        <v>3053</v>
      </c>
      <c r="I3709" s="26" t="s">
        <v>531</v>
      </c>
      <c r="J3709" s="26" t="s">
        <v>1823</v>
      </c>
      <c r="K3709" s="26" t="s">
        <v>377</v>
      </c>
      <c r="L3709" s="26" t="s">
        <v>1824</v>
      </c>
      <c r="M3709" s="26">
        <v>3699</v>
      </c>
    </row>
    <row r="3710" spans="1:13" s="31" customFormat="1" x14ac:dyDescent="0.3">
      <c r="A3710" s="34">
        <v>42635</v>
      </c>
      <c r="B3710" s="31" t="s">
        <v>2194</v>
      </c>
      <c r="C3710" s="26" t="s">
        <v>12</v>
      </c>
      <c r="D3710" s="31" t="s">
        <v>18</v>
      </c>
      <c r="E3710" s="40"/>
      <c r="F3710" s="40">
        <v>150</v>
      </c>
      <c r="G3710" s="19">
        <f t="shared" si="57"/>
        <v>6121384.0812999997</v>
      </c>
      <c r="H3710" s="31" t="s">
        <v>1772</v>
      </c>
      <c r="I3710" s="31" t="s">
        <v>531</v>
      </c>
      <c r="J3710" s="26" t="s">
        <v>3033</v>
      </c>
      <c r="K3710" s="26" t="s">
        <v>377</v>
      </c>
      <c r="M3710" s="26">
        <v>3700</v>
      </c>
    </row>
    <row r="3711" spans="1:13" s="31" customFormat="1" x14ac:dyDescent="0.3">
      <c r="A3711" s="34">
        <v>42635</v>
      </c>
      <c r="B3711" s="31" t="s">
        <v>2482</v>
      </c>
      <c r="C3711" s="31" t="s">
        <v>35</v>
      </c>
      <c r="D3711" s="31" t="s">
        <v>18</v>
      </c>
      <c r="E3711" s="40"/>
      <c r="F3711" s="40">
        <v>1000</v>
      </c>
      <c r="G3711" s="19">
        <f t="shared" si="57"/>
        <v>6120384.0812999997</v>
      </c>
      <c r="H3711" s="31" t="s">
        <v>1772</v>
      </c>
      <c r="I3711" s="31" t="s">
        <v>531</v>
      </c>
      <c r="J3711" s="26" t="s">
        <v>3033</v>
      </c>
      <c r="K3711" s="26" t="s">
        <v>377</v>
      </c>
      <c r="M3711" s="26">
        <v>3701</v>
      </c>
    </row>
    <row r="3712" spans="1:13" s="31" customFormat="1" x14ac:dyDescent="0.3">
      <c r="A3712" s="34">
        <v>42635</v>
      </c>
      <c r="B3712" s="31" t="s">
        <v>2196</v>
      </c>
      <c r="C3712" s="26" t="s">
        <v>12</v>
      </c>
      <c r="D3712" s="31" t="s">
        <v>18</v>
      </c>
      <c r="E3712" s="40"/>
      <c r="F3712" s="40">
        <v>150</v>
      </c>
      <c r="G3712" s="19">
        <f t="shared" si="57"/>
        <v>6120234.0812999997</v>
      </c>
      <c r="H3712" s="31" t="s">
        <v>1772</v>
      </c>
      <c r="I3712" s="31" t="s">
        <v>531</v>
      </c>
      <c r="J3712" s="26" t="s">
        <v>3033</v>
      </c>
      <c r="K3712" s="26" t="s">
        <v>377</v>
      </c>
      <c r="M3712" s="26">
        <v>3702</v>
      </c>
    </row>
    <row r="3713" spans="1:13" s="31" customFormat="1" x14ac:dyDescent="0.3">
      <c r="A3713" s="34">
        <v>42636</v>
      </c>
      <c r="B3713" s="26" t="s">
        <v>2387</v>
      </c>
      <c r="C3713" s="26" t="s">
        <v>12</v>
      </c>
      <c r="D3713" s="31" t="s">
        <v>18</v>
      </c>
      <c r="E3713" s="41"/>
      <c r="F3713" s="41">
        <v>1000</v>
      </c>
      <c r="G3713" s="19">
        <f t="shared" si="57"/>
        <v>6119234.0812999997</v>
      </c>
      <c r="H3713" s="26" t="s">
        <v>903</v>
      </c>
      <c r="I3713" s="26" t="s">
        <v>531</v>
      </c>
      <c r="J3713" s="26" t="s">
        <v>3033</v>
      </c>
      <c r="K3713" s="26" t="s">
        <v>377</v>
      </c>
      <c r="L3713" s="26"/>
      <c r="M3713" s="31">
        <v>3703</v>
      </c>
    </row>
    <row r="3714" spans="1:13" s="31" customFormat="1" ht="14.45" customHeight="1" x14ac:dyDescent="0.3">
      <c r="A3714" s="34">
        <v>42636</v>
      </c>
      <c r="B3714" s="26" t="s">
        <v>584</v>
      </c>
      <c r="C3714" s="26" t="s">
        <v>12</v>
      </c>
      <c r="D3714" s="26" t="s">
        <v>821</v>
      </c>
      <c r="E3714" s="41"/>
      <c r="F3714" s="41">
        <v>1000</v>
      </c>
      <c r="G3714" s="19">
        <f t="shared" si="57"/>
        <v>6118234.0812999997</v>
      </c>
      <c r="H3714" s="26" t="s">
        <v>1697</v>
      </c>
      <c r="I3714" s="26" t="s">
        <v>531</v>
      </c>
      <c r="J3714" s="26" t="s">
        <v>3033</v>
      </c>
      <c r="K3714" s="26" t="s">
        <v>377</v>
      </c>
      <c r="L3714" s="26" t="s">
        <v>2193</v>
      </c>
      <c r="M3714" s="31">
        <v>3704</v>
      </c>
    </row>
    <row r="3715" spans="1:13" s="31" customFormat="1" ht="14.45" customHeight="1" x14ac:dyDescent="0.3">
      <c r="A3715" s="34">
        <v>42636</v>
      </c>
      <c r="B3715" s="26" t="s">
        <v>2313</v>
      </c>
      <c r="C3715" s="26" t="s">
        <v>12</v>
      </c>
      <c r="D3715" s="26" t="s">
        <v>821</v>
      </c>
      <c r="E3715" s="41"/>
      <c r="F3715" s="41">
        <v>1000</v>
      </c>
      <c r="G3715" s="19">
        <f t="shared" si="57"/>
        <v>6117234.0812999997</v>
      </c>
      <c r="H3715" s="26" t="s">
        <v>1697</v>
      </c>
      <c r="I3715" s="26" t="s">
        <v>531</v>
      </c>
      <c r="J3715" s="26" t="s">
        <v>3033</v>
      </c>
      <c r="K3715" s="26" t="s">
        <v>377</v>
      </c>
      <c r="L3715" s="26" t="s">
        <v>2193</v>
      </c>
      <c r="M3715" s="26">
        <v>3705</v>
      </c>
    </row>
    <row r="3716" spans="1:13" s="31" customFormat="1" ht="14.45" customHeight="1" x14ac:dyDescent="0.25">
      <c r="A3716" s="34">
        <v>42636</v>
      </c>
      <c r="B3716" s="26" t="s">
        <v>2388</v>
      </c>
      <c r="C3716" s="31" t="s">
        <v>24</v>
      </c>
      <c r="D3716" s="26" t="s">
        <v>10</v>
      </c>
      <c r="E3716" s="41"/>
      <c r="F3716" s="41">
        <v>209000</v>
      </c>
      <c r="G3716" s="19">
        <f t="shared" si="57"/>
        <v>5908234.0812999997</v>
      </c>
      <c r="H3716" s="26" t="s">
        <v>1697</v>
      </c>
      <c r="I3716" s="26" t="s">
        <v>2389</v>
      </c>
      <c r="J3716" s="26" t="s">
        <v>3033</v>
      </c>
      <c r="K3716" s="26" t="s">
        <v>377</v>
      </c>
      <c r="L3716" s="26" t="s">
        <v>1824</v>
      </c>
      <c r="M3716" s="26">
        <v>3706</v>
      </c>
    </row>
    <row r="3717" spans="1:13" s="31" customFormat="1" ht="14.45" customHeight="1" x14ac:dyDescent="0.3">
      <c r="A3717" s="34">
        <v>42636</v>
      </c>
      <c r="B3717" s="26" t="s">
        <v>2390</v>
      </c>
      <c r="C3717" s="26" t="s">
        <v>12</v>
      </c>
      <c r="D3717" s="26" t="s">
        <v>821</v>
      </c>
      <c r="E3717" s="41"/>
      <c r="F3717" s="41">
        <v>1000</v>
      </c>
      <c r="G3717" s="19">
        <f t="shared" si="57"/>
        <v>5907234.0812999997</v>
      </c>
      <c r="H3717" s="26" t="s">
        <v>1697</v>
      </c>
      <c r="I3717" s="26" t="s">
        <v>531</v>
      </c>
      <c r="J3717" s="26" t="s">
        <v>3033</v>
      </c>
      <c r="K3717" s="26" t="s">
        <v>377</v>
      </c>
      <c r="L3717" s="26" t="s">
        <v>2193</v>
      </c>
      <c r="M3717" s="26">
        <v>3707</v>
      </c>
    </row>
    <row r="3718" spans="1:13" s="31" customFormat="1" ht="14.45" customHeight="1" x14ac:dyDescent="0.3">
      <c r="A3718" s="34">
        <v>42636</v>
      </c>
      <c r="B3718" s="26" t="s">
        <v>2277</v>
      </c>
      <c r="C3718" s="26" t="s">
        <v>12</v>
      </c>
      <c r="D3718" s="26" t="s">
        <v>821</v>
      </c>
      <c r="E3718" s="41"/>
      <c r="F3718" s="41">
        <v>1000</v>
      </c>
      <c r="G3718" s="19">
        <f t="shared" si="57"/>
        <v>5906234.0812999997</v>
      </c>
      <c r="H3718" s="26" t="s">
        <v>1697</v>
      </c>
      <c r="I3718" s="26" t="s">
        <v>531</v>
      </c>
      <c r="J3718" s="26" t="s">
        <v>3033</v>
      </c>
      <c r="K3718" s="26" t="s">
        <v>377</v>
      </c>
      <c r="L3718" s="26" t="s">
        <v>2193</v>
      </c>
      <c r="M3718" s="26">
        <v>3708</v>
      </c>
    </row>
    <row r="3719" spans="1:13" s="31" customFormat="1" ht="14.45" customHeight="1" x14ac:dyDescent="0.3">
      <c r="A3719" s="34">
        <v>42636</v>
      </c>
      <c r="B3719" s="26" t="s">
        <v>967</v>
      </c>
      <c r="C3719" s="26" t="s">
        <v>12</v>
      </c>
      <c r="D3719" s="26" t="s">
        <v>821</v>
      </c>
      <c r="E3719" s="41"/>
      <c r="F3719" s="41">
        <v>1000</v>
      </c>
      <c r="G3719" s="19">
        <f t="shared" si="57"/>
        <v>5905234.0812999997</v>
      </c>
      <c r="H3719" s="26" t="s">
        <v>1697</v>
      </c>
      <c r="I3719" s="26" t="s">
        <v>531</v>
      </c>
      <c r="J3719" s="26" t="s">
        <v>3033</v>
      </c>
      <c r="K3719" s="26" t="s">
        <v>377</v>
      </c>
      <c r="L3719" s="26" t="s">
        <v>2193</v>
      </c>
      <c r="M3719" s="26">
        <v>3709</v>
      </c>
    </row>
    <row r="3720" spans="1:13" s="31" customFormat="1" x14ac:dyDescent="0.3">
      <c r="A3720" s="34">
        <v>42636</v>
      </c>
      <c r="B3720" s="37" t="s">
        <v>2345</v>
      </c>
      <c r="C3720" s="26" t="s">
        <v>12</v>
      </c>
      <c r="D3720" s="26" t="s">
        <v>13</v>
      </c>
      <c r="E3720" s="38"/>
      <c r="F3720" s="38">
        <v>2000</v>
      </c>
      <c r="G3720" s="19">
        <f t="shared" si="57"/>
        <v>5903234.0812999997</v>
      </c>
      <c r="H3720" s="37" t="s">
        <v>267</v>
      </c>
      <c r="I3720" s="37" t="s">
        <v>531</v>
      </c>
      <c r="J3720" s="26" t="s">
        <v>1823</v>
      </c>
      <c r="K3720" s="26" t="s">
        <v>377</v>
      </c>
      <c r="L3720" s="26"/>
      <c r="M3720" s="26">
        <v>3710</v>
      </c>
    </row>
    <row r="3721" spans="1:13" s="31" customFormat="1" x14ac:dyDescent="0.3">
      <c r="A3721" s="34">
        <v>42636</v>
      </c>
      <c r="B3721" s="26" t="s">
        <v>2391</v>
      </c>
      <c r="C3721" s="31" t="s">
        <v>35</v>
      </c>
      <c r="D3721" s="31" t="s">
        <v>18</v>
      </c>
      <c r="E3721" s="41"/>
      <c r="F3721" s="41">
        <v>1000</v>
      </c>
      <c r="G3721" s="19">
        <f t="shared" si="57"/>
        <v>5902234.0812999997</v>
      </c>
      <c r="H3721" s="31" t="s">
        <v>795</v>
      </c>
      <c r="I3721" s="26"/>
      <c r="J3721" s="26" t="s">
        <v>3033</v>
      </c>
      <c r="K3721" s="26" t="s">
        <v>377</v>
      </c>
      <c r="L3721" s="26" t="s">
        <v>2392</v>
      </c>
      <c r="M3721" s="31">
        <v>3711</v>
      </c>
    </row>
    <row r="3722" spans="1:13" s="31" customFormat="1" x14ac:dyDescent="0.3">
      <c r="A3722" s="34">
        <v>42636</v>
      </c>
      <c r="B3722" s="26" t="s">
        <v>2324</v>
      </c>
      <c r="C3722" s="26" t="s">
        <v>12</v>
      </c>
      <c r="D3722" s="26" t="s">
        <v>20</v>
      </c>
      <c r="E3722" s="41"/>
      <c r="F3722" s="41">
        <v>2000</v>
      </c>
      <c r="G3722" s="19">
        <f t="shared" si="57"/>
        <v>5900234.0812999997</v>
      </c>
      <c r="H3722" s="26" t="s">
        <v>3053</v>
      </c>
      <c r="I3722" s="26" t="s">
        <v>531</v>
      </c>
      <c r="J3722" s="26" t="s">
        <v>1823</v>
      </c>
      <c r="K3722" s="26" t="s">
        <v>377</v>
      </c>
      <c r="L3722" s="26"/>
      <c r="M3722" s="31">
        <v>3712</v>
      </c>
    </row>
    <row r="3723" spans="1:13" s="31" customFormat="1" x14ac:dyDescent="0.3">
      <c r="A3723" s="34">
        <v>42636</v>
      </c>
      <c r="B3723" s="26" t="s">
        <v>2393</v>
      </c>
      <c r="C3723" s="26" t="s">
        <v>12</v>
      </c>
      <c r="D3723" s="26" t="s">
        <v>20</v>
      </c>
      <c r="E3723" s="41"/>
      <c r="F3723" s="41">
        <v>800</v>
      </c>
      <c r="G3723" s="19">
        <f t="shared" si="57"/>
        <v>5899434.0812999997</v>
      </c>
      <c r="H3723" s="26" t="s">
        <v>3053</v>
      </c>
      <c r="I3723" s="26" t="s">
        <v>531</v>
      </c>
      <c r="J3723" s="26" t="s">
        <v>1823</v>
      </c>
      <c r="K3723" s="26" t="s">
        <v>377</v>
      </c>
      <c r="L3723" s="26"/>
      <c r="M3723" s="26">
        <v>3713</v>
      </c>
    </row>
    <row r="3724" spans="1:13" s="31" customFormat="1" x14ac:dyDescent="0.3">
      <c r="A3724" s="34">
        <v>42636</v>
      </c>
      <c r="B3724" s="26" t="s">
        <v>40</v>
      </c>
      <c r="C3724" s="31" t="s">
        <v>35</v>
      </c>
      <c r="D3724" s="26" t="s">
        <v>20</v>
      </c>
      <c r="E3724" s="41"/>
      <c r="F3724" s="41">
        <v>1000</v>
      </c>
      <c r="G3724" s="19">
        <f t="shared" si="57"/>
        <v>5898434.0812999997</v>
      </c>
      <c r="H3724" s="26" t="s">
        <v>3053</v>
      </c>
      <c r="I3724" s="26" t="s">
        <v>531</v>
      </c>
      <c r="J3724" s="26" t="s">
        <v>1823</v>
      </c>
      <c r="K3724" s="26" t="s">
        <v>377</v>
      </c>
      <c r="L3724" s="26" t="s">
        <v>1824</v>
      </c>
      <c r="M3724" s="26">
        <v>3714</v>
      </c>
    </row>
    <row r="3725" spans="1:13" s="31" customFormat="1" x14ac:dyDescent="0.3">
      <c r="A3725" s="34">
        <v>42639</v>
      </c>
      <c r="B3725" s="26" t="s">
        <v>2394</v>
      </c>
      <c r="C3725" s="26" t="s">
        <v>12</v>
      </c>
      <c r="D3725" s="26" t="s">
        <v>13</v>
      </c>
      <c r="E3725" s="41"/>
      <c r="F3725" s="41">
        <v>2000</v>
      </c>
      <c r="G3725" s="19">
        <f t="shared" ref="G3725:G3788" si="58">+G3724+E3725-F3725</f>
        <v>5896434.0812999997</v>
      </c>
      <c r="H3725" s="36" t="s">
        <v>26</v>
      </c>
      <c r="I3725" s="26" t="s">
        <v>531</v>
      </c>
      <c r="J3725" s="26" t="s">
        <v>3033</v>
      </c>
      <c r="K3725" s="26" t="s">
        <v>377</v>
      </c>
      <c r="L3725" s="26"/>
      <c r="M3725" s="26">
        <v>3715</v>
      </c>
    </row>
    <row r="3726" spans="1:13" s="31" customFormat="1" x14ac:dyDescent="0.3">
      <c r="A3726" s="34">
        <v>42639</v>
      </c>
      <c r="B3726" s="26" t="s">
        <v>2395</v>
      </c>
      <c r="C3726" s="26" t="s">
        <v>12</v>
      </c>
      <c r="D3726" s="26" t="s">
        <v>20</v>
      </c>
      <c r="E3726" s="41"/>
      <c r="F3726" s="41">
        <v>2000</v>
      </c>
      <c r="G3726" s="19">
        <f t="shared" si="58"/>
        <v>5894434.0812999997</v>
      </c>
      <c r="H3726" s="26" t="s">
        <v>933</v>
      </c>
      <c r="I3726" s="27" t="s">
        <v>531</v>
      </c>
      <c r="J3726" s="26" t="s">
        <v>1823</v>
      </c>
      <c r="K3726" s="26" t="s">
        <v>377</v>
      </c>
      <c r="L3726" s="26" t="s">
        <v>2193</v>
      </c>
      <c r="M3726" s="26">
        <v>3716</v>
      </c>
    </row>
    <row r="3727" spans="1:13" s="31" customFormat="1" x14ac:dyDescent="0.3">
      <c r="A3727" s="34">
        <v>42639</v>
      </c>
      <c r="B3727" s="26" t="s">
        <v>2396</v>
      </c>
      <c r="C3727" s="31" t="s">
        <v>24</v>
      </c>
      <c r="D3727" s="26" t="s">
        <v>10</v>
      </c>
      <c r="E3727" s="41"/>
      <c r="F3727" s="41">
        <v>2000</v>
      </c>
      <c r="G3727" s="19">
        <f t="shared" si="58"/>
        <v>5892434.0812999997</v>
      </c>
      <c r="H3727" s="26" t="s">
        <v>933</v>
      </c>
      <c r="I3727" s="27" t="s">
        <v>531</v>
      </c>
      <c r="J3727" s="26" t="s">
        <v>1823</v>
      </c>
      <c r="K3727" s="26" t="s">
        <v>377</v>
      </c>
      <c r="L3727" s="26" t="s">
        <v>2193</v>
      </c>
      <c r="M3727" s="26">
        <v>3717</v>
      </c>
    </row>
    <row r="3728" spans="1:13" s="31" customFormat="1" x14ac:dyDescent="0.3">
      <c r="A3728" s="34">
        <v>42639</v>
      </c>
      <c r="B3728" s="26" t="s">
        <v>2397</v>
      </c>
      <c r="C3728" s="26" t="s">
        <v>12</v>
      </c>
      <c r="D3728" s="31" t="s">
        <v>18</v>
      </c>
      <c r="E3728" s="41"/>
      <c r="F3728" s="41">
        <v>500</v>
      </c>
      <c r="G3728" s="19">
        <f t="shared" si="58"/>
        <v>5891934.0812999997</v>
      </c>
      <c r="H3728" s="26" t="s">
        <v>903</v>
      </c>
      <c r="I3728" s="26" t="s">
        <v>531</v>
      </c>
      <c r="J3728" s="26" t="s">
        <v>3033</v>
      </c>
      <c r="K3728" s="26" t="s">
        <v>377</v>
      </c>
      <c r="L3728" s="26"/>
      <c r="M3728" s="26">
        <v>3718</v>
      </c>
    </row>
    <row r="3729" spans="1:13" s="31" customFormat="1" ht="14.45" customHeight="1" x14ac:dyDescent="0.3">
      <c r="A3729" s="34">
        <v>42639</v>
      </c>
      <c r="B3729" s="26" t="s">
        <v>584</v>
      </c>
      <c r="C3729" s="26" t="s">
        <v>12</v>
      </c>
      <c r="D3729" s="26" t="s">
        <v>821</v>
      </c>
      <c r="E3729" s="41"/>
      <c r="F3729" s="41">
        <v>1000</v>
      </c>
      <c r="G3729" s="19">
        <f t="shared" si="58"/>
        <v>5890934.0812999997</v>
      </c>
      <c r="H3729" s="26" t="s">
        <v>1697</v>
      </c>
      <c r="I3729" s="26" t="s">
        <v>531</v>
      </c>
      <c r="J3729" s="26" t="s">
        <v>3033</v>
      </c>
      <c r="K3729" s="26" t="s">
        <v>377</v>
      </c>
      <c r="L3729" s="26" t="s">
        <v>2193</v>
      </c>
      <c r="M3729" s="31">
        <v>3719</v>
      </c>
    </row>
    <row r="3730" spans="1:13" s="31" customFormat="1" ht="14.45" customHeight="1" x14ac:dyDescent="0.3">
      <c r="A3730" s="34">
        <v>42639</v>
      </c>
      <c r="B3730" s="26" t="s">
        <v>2398</v>
      </c>
      <c r="C3730" s="26" t="s">
        <v>12</v>
      </c>
      <c r="D3730" s="26" t="s">
        <v>821</v>
      </c>
      <c r="E3730" s="41"/>
      <c r="F3730" s="41">
        <v>1000</v>
      </c>
      <c r="G3730" s="19">
        <f t="shared" si="58"/>
        <v>5889934.0812999997</v>
      </c>
      <c r="H3730" s="26" t="s">
        <v>1697</v>
      </c>
      <c r="I3730" s="26" t="s">
        <v>531</v>
      </c>
      <c r="J3730" s="26" t="s">
        <v>3033</v>
      </c>
      <c r="K3730" s="26" t="s">
        <v>377</v>
      </c>
      <c r="L3730" s="26" t="s">
        <v>2193</v>
      </c>
      <c r="M3730" s="31">
        <v>3720</v>
      </c>
    </row>
    <row r="3731" spans="1:13" s="31" customFormat="1" ht="14.45" customHeight="1" x14ac:dyDescent="0.3">
      <c r="A3731" s="34">
        <v>42639</v>
      </c>
      <c r="B3731" s="26" t="s">
        <v>2399</v>
      </c>
      <c r="C3731" s="27" t="s">
        <v>34</v>
      </c>
      <c r="D3731" s="26" t="s">
        <v>821</v>
      </c>
      <c r="E3731" s="41"/>
      <c r="F3731" s="41">
        <v>27000</v>
      </c>
      <c r="G3731" s="19">
        <f t="shared" si="58"/>
        <v>5862934.0812999997</v>
      </c>
      <c r="H3731" s="26" t="s">
        <v>1697</v>
      </c>
      <c r="I3731" s="26" t="s">
        <v>2400</v>
      </c>
      <c r="J3731" s="26" t="s">
        <v>3033</v>
      </c>
      <c r="K3731" s="26" t="s">
        <v>377</v>
      </c>
      <c r="L3731" s="26" t="s">
        <v>1824</v>
      </c>
      <c r="M3731" s="26">
        <v>3721</v>
      </c>
    </row>
    <row r="3732" spans="1:13" s="31" customFormat="1" ht="14.45" customHeight="1" x14ac:dyDescent="0.3">
      <c r="A3732" s="34">
        <v>42639</v>
      </c>
      <c r="B3732" s="26" t="s">
        <v>2401</v>
      </c>
      <c r="C3732" s="26" t="s">
        <v>12</v>
      </c>
      <c r="D3732" s="26" t="s">
        <v>821</v>
      </c>
      <c r="E3732" s="41"/>
      <c r="F3732" s="41">
        <v>1000</v>
      </c>
      <c r="G3732" s="19">
        <f t="shared" si="58"/>
        <v>5861934.0812999997</v>
      </c>
      <c r="H3732" s="26" t="s">
        <v>1697</v>
      </c>
      <c r="I3732" s="26" t="s">
        <v>531</v>
      </c>
      <c r="J3732" s="26" t="s">
        <v>3033</v>
      </c>
      <c r="K3732" s="26" t="s">
        <v>377</v>
      </c>
      <c r="L3732" s="26" t="s">
        <v>2193</v>
      </c>
      <c r="M3732" s="26">
        <v>3722</v>
      </c>
    </row>
    <row r="3733" spans="1:13" s="31" customFormat="1" ht="14.45" customHeight="1" x14ac:dyDescent="0.3">
      <c r="A3733" s="34">
        <v>42639</v>
      </c>
      <c r="B3733" s="26" t="s">
        <v>967</v>
      </c>
      <c r="C3733" s="26" t="s">
        <v>12</v>
      </c>
      <c r="D3733" s="26" t="s">
        <v>821</v>
      </c>
      <c r="E3733" s="41"/>
      <c r="F3733" s="41">
        <v>1000</v>
      </c>
      <c r="G3733" s="19">
        <f t="shared" si="58"/>
        <v>5860934.0812999997</v>
      </c>
      <c r="H3733" s="26" t="s">
        <v>1697</v>
      </c>
      <c r="I3733" s="26" t="s">
        <v>531</v>
      </c>
      <c r="J3733" s="26" t="s">
        <v>3033</v>
      </c>
      <c r="K3733" s="26" t="s">
        <v>377</v>
      </c>
      <c r="L3733" s="26" t="s">
        <v>2193</v>
      </c>
      <c r="M3733" s="26">
        <v>3723</v>
      </c>
    </row>
    <row r="3734" spans="1:13" s="31" customFormat="1" x14ac:dyDescent="0.3">
      <c r="A3734" s="34">
        <v>42639</v>
      </c>
      <c r="B3734" s="26" t="s">
        <v>2402</v>
      </c>
      <c r="C3734" s="26" t="s">
        <v>12</v>
      </c>
      <c r="D3734" s="26" t="s">
        <v>20</v>
      </c>
      <c r="E3734" s="41"/>
      <c r="F3734" s="41">
        <v>1500</v>
      </c>
      <c r="G3734" s="19">
        <f t="shared" si="58"/>
        <v>5859434.0812999997</v>
      </c>
      <c r="H3734" s="17" t="s">
        <v>3054</v>
      </c>
      <c r="I3734" s="26" t="s">
        <v>531</v>
      </c>
      <c r="J3734" s="26" t="s">
        <v>1823</v>
      </c>
      <c r="K3734" s="26" t="s">
        <v>377</v>
      </c>
      <c r="L3734" s="26"/>
      <c r="M3734" s="26">
        <v>3724</v>
      </c>
    </row>
    <row r="3735" spans="1:13" s="31" customFormat="1" x14ac:dyDescent="0.3">
      <c r="A3735" s="34">
        <v>42639</v>
      </c>
      <c r="B3735" s="26" t="s">
        <v>2403</v>
      </c>
      <c r="C3735" s="26" t="s">
        <v>12</v>
      </c>
      <c r="D3735" s="26" t="s">
        <v>20</v>
      </c>
      <c r="E3735" s="41"/>
      <c r="F3735" s="41">
        <v>1500</v>
      </c>
      <c r="G3735" s="19">
        <f t="shared" si="58"/>
        <v>5857934.0812999997</v>
      </c>
      <c r="H3735" s="17" t="s">
        <v>3054</v>
      </c>
      <c r="I3735" s="26" t="s">
        <v>531</v>
      </c>
      <c r="J3735" s="26" t="s">
        <v>1823</v>
      </c>
      <c r="K3735" s="26" t="s">
        <v>377</v>
      </c>
      <c r="L3735" s="26"/>
      <c r="M3735" s="26">
        <v>3725</v>
      </c>
    </row>
    <row r="3736" spans="1:13" s="31" customFormat="1" x14ac:dyDescent="0.3">
      <c r="A3736" s="34">
        <v>42639</v>
      </c>
      <c r="B3736" s="37" t="s">
        <v>2404</v>
      </c>
      <c r="C3736" s="26" t="s">
        <v>12</v>
      </c>
      <c r="D3736" s="26" t="s">
        <v>13</v>
      </c>
      <c r="E3736" s="38"/>
      <c r="F3736" s="38">
        <v>2000</v>
      </c>
      <c r="G3736" s="19">
        <f t="shared" si="58"/>
        <v>5855934.0812999997</v>
      </c>
      <c r="H3736" s="37" t="s">
        <v>267</v>
      </c>
      <c r="I3736" s="37" t="s">
        <v>229</v>
      </c>
      <c r="J3736" s="26" t="s">
        <v>1823</v>
      </c>
      <c r="K3736" s="26" t="s">
        <v>377</v>
      </c>
      <c r="L3736" s="26"/>
      <c r="M3736" s="26">
        <v>3726</v>
      </c>
    </row>
    <row r="3737" spans="1:13" s="31" customFormat="1" x14ac:dyDescent="0.3">
      <c r="A3737" s="34">
        <v>42639</v>
      </c>
      <c r="B3737" s="26" t="s">
        <v>2324</v>
      </c>
      <c r="C3737" s="26" t="s">
        <v>12</v>
      </c>
      <c r="D3737" s="26" t="s">
        <v>20</v>
      </c>
      <c r="E3737" s="41"/>
      <c r="F3737" s="41">
        <v>2000</v>
      </c>
      <c r="G3737" s="19">
        <f t="shared" si="58"/>
        <v>5853934.0812999997</v>
      </c>
      <c r="H3737" s="26" t="s">
        <v>3053</v>
      </c>
      <c r="I3737" s="26" t="s">
        <v>531</v>
      </c>
      <c r="J3737" s="26" t="s">
        <v>1823</v>
      </c>
      <c r="K3737" s="26" t="s">
        <v>377</v>
      </c>
      <c r="L3737" s="26"/>
      <c r="M3737" s="31">
        <v>3727</v>
      </c>
    </row>
    <row r="3738" spans="1:13" s="31" customFormat="1" x14ac:dyDescent="0.3">
      <c r="A3738" s="34">
        <v>42639</v>
      </c>
      <c r="B3738" s="26" t="s">
        <v>2515</v>
      </c>
      <c r="C3738" s="26" t="s">
        <v>12</v>
      </c>
      <c r="D3738" s="26" t="s">
        <v>20</v>
      </c>
      <c r="E3738" s="41"/>
      <c r="F3738" s="41">
        <v>600</v>
      </c>
      <c r="G3738" s="19">
        <f t="shared" si="58"/>
        <v>5853334.0812999997</v>
      </c>
      <c r="H3738" s="26" t="s">
        <v>3053</v>
      </c>
      <c r="I3738" s="26" t="s">
        <v>531</v>
      </c>
      <c r="J3738" s="26" t="s">
        <v>1823</v>
      </c>
      <c r="K3738" s="26" t="s">
        <v>377</v>
      </c>
      <c r="L3738" s="26"/>
      <c r="M3738" s="31">
        <v>3728</v>
      </c>
    </row>
    <row r="3739" spans="1:13" s="31" customFormat="1" x14ac:dyDescent="0.3">
      <c r="A3739" s="34">
        <v>42639</v>
      </c>
      <c r="B3739" s="26" t="s">
        <v>40</v>
      </c>
      <c r="C3739" s="31" t="s">
        <v>35</v>
      </c>
      <c r="D3739" s="26" t="s">
        <v>20</v>
      </c>
      <c r="E3739" s="41"/>
      <c r="F3739" s="41">
        <v>1000</v>
      </c>
      <c r="G3739" s="19">
        <f t="shared" si="58"/>
        <v>5852334.0812999997</v>
      </c>
      <c r="H3739" s="26" t="s">
        <v>3053</v>
      </c>
      <c r="I3739" s="26" t="s">
        <v>531</v>
      </c>
      <c r="J3739" s="26" t="s">
        <v>1823</v>
      </c>
      <c r="K3739" s="26" t="s">
        <v>377</v>
      </c>
      <c r="L3739" s="26" t="s">
        <v>1824</v>
      </c>
      <c r="M3739" s="26">
        <v>3729</v>
      </c>
    </row>
    <row r="3740" spans="1:13" s="31" customFormat="1" x14ac:dyDescent="0.3">
      <c r="A3740" s="34">
        <v>42640</v>
      </c>
      <c r="B3740" s="26" t="s">
        <v>2405</v>
      </c>
      <c r="C3740" s="26" t="s">
        <v>12</v>
      </c>
      <c r="D3740" s="26" t="s">
        <v>13</v>
      </c>
      <c r="E3740" s="41"/>
      <c r="F3740" s="41">
        <v>4500</v>
      </c>
      <c r="G3740" s="19">
        <f t="shared" si="58"/>
        <v>5847834.0812999997</v>
      </c>
      <c r="H3740" s="36" t="s">
        <v>26</v>
      </c>
      <c r="I3740" s="26" t="s">
        <v>531</v>
      </c>
      <c r="J3740" s="26" t="s">
        <v>3033</v>
      </c>
      <c r="K3740" s="26" t="s">
        <v>377</v>
      </c>
      <c r="L3740" s="26" t="s">
        <v>1824</v>
      </c>
      <c r="M3740" s="26">
        <v>3730</v>
      </c>
    </row>
    <row r="3741" spans="1:13" s="31" customFormat="1" x14ac:dyDescent="0.3">
      <c r="A3741" s="34">
        <v>42640</v>
      </c>
      <c r="B3741" s="27" t="s">
        <v>2406</v>
      </c>
      <c r="C3741" s="26" t="s">
        <v>12</v>
      </c>
      <c r="D3741" s="26" t="s">
        <v>20</v>
      </c>
      <c r="E3741" s="41"/>
      <c r="F3741" s="41">
        <v>3000</v>
      </c>
      <c r="G3741" s="19">
        <f t="shared" si="58"/>
        <v>5844834.0812999997</v>
      </c>
      <c r="H3741" s="26" t="s">
        <v>933</v>
      </c>
      <c r="I3741" s="27" t="s">
        <v>531</v>
      </c>
      <c r="J3741" s="26" t="s">
        <v>1823</v>
      </c>
      <c r="K3741" s="26" t="s">
        <v>377</v>
      </c>
      <c r="L3741" s="26" t="s">
        <v>2193</v>
      </c>
      <c r="M3741" s="26">
        <v>3731</v>
      </c>
    </row>
    <row r="3742" spans="1:13" s="31" customFormat="1" x14ac:dyDescent="0.3">
      <c r="A3742" s="34">
        <v>42640</v>
      </c>
      <c r="B3742" s="26" t="s">
        <v>2407</v>
      </c>
      <c r="C3742" s="26" t="s">
        <v>12</v>
      </c>
      <c r="D3742" s="26" t="s">
        <v>20</v>
      </c>
      <c r="E3742" s="41"/>
      <c r="F3742" s="41">
        <v>2000</v>
      </c>
      <c r="G3742" s="19">
        <f t="shared" si="58"/>
        <v>5842834.0812999997</v>
      </c>
      <c r="H3742" s="26" t="s">
        <v>933</v>
      </c>
      <c r="I3742" s="27" t="s">
        <v>531</v>
      </c>
      <c r="J3742" s="26" t="s">
        <v>1823</v>
      </c>
      <c r="K3742" s="26" t="s">
        <v>377</v>
      </c>
      <c r="L3742" s="26" t="s">
        <v>2193</v>
      </c>
      <c r="M3742" s="26">
        <v>3732</v>
      </c>
    </row>
    <row r="3743" spans="1:13" s="30" customFormat="1" x14ac:dyDescent="0.3">
      <c r="A3743" s="34">
        <v>42640</v>
      </c>
      <c r="B3743" s="27" t="s">
        <v>2408</v>
      </c>
      <c r="C3743" s="31" t="s">
        <v>24</v>
      </c>
      <c r="D3743" s="26" t="s">
        <v>10</v>
      </c>
      <c r="E3743" s="41"/>
      <c r="F3743" s="41">
        <v>3000</v>
      </c>
      <c r="G3743" s="19">
        <f t="shared" si="58"/>
        <v>5839834.0812999997</v>
      </c>
      <c r="H3743" s="26" t="s">
        <v>933</v>
      </c>
      <c r="I3743" s="27" t="s">
        <v>531</v>
      </c>
      <c r="J3743" s="26" t="s">
        <v>1823</v>
      </c>
      <c r="K3743" s="26" t="s">
        <v>377</v>
      </c>
      <c r="L3743" s="26" t="s">
        <v>2193</v>
      </c>
      <c r="M3743" s="26">
        <v>3733</v>
      </c>
    </row>
    <row r="3744" spans="1:13" s="31" customFormat="1" ht="14.45" customHeight="1" x14ac:dyDescent="0.3">
      <c r="A3744" s="34">
        <v>42640</v>
      </c>
      <c r="B3744" s="26" t="s">
        <v>584</v>
      </c>
      <c r="C3744" s="26" t="s">
        <v>12</v>
      </c>
      <c r="D3744" s="26" t="s">
        <v>821</v>
      </c>
      <c r="E3744" s="41"/>
      <c r="F3744" s="41">
        <v>1000</v>
      </c>
      <c r="G3744" s="19">
        <f t="shared" si="58"/>
        <v>5838834.0812999997</v>
      </c>
      <c r="H3744" s="26" t="s">
        <v>1697</v>
      </c>
      <c r="I3744" s="26" t="s">
        <v>531</v>
      </c>
      <c r="J3744" s="26" t="s">
        <v>3033</v>
      </c>
      <c r="K3744" s="26" t="s">
        <v>377</v>
      </c>
      <c r="L3744" s="26" t="s">
        <v>2193</v>
      </c>
      <c r="M3744" s="26">
        <v>3734</v>
      </c>
    </row>
    <row r="3745" spans="1:13" s="31" customFormat="1" ht="14.45" customHeight="1" x14ac:dyDescent="0.3">
      <c r="A3745" s="34">
        <v>42640</v>
      </c>
      <c r="B3745" s="26" t="s">
        <v>967</v>
      </c>
      <c r="C3745" s="26" t="s">
        <v>12</v>
      </c>
      <c r="D3745" s="26" t="s">
        <v>821</v>
      </c>
      <c r="E3745" s="41"/>
      <c r="F3745" s="41">
        <v>1000</v>
      </c>
      <c r="G3745" s="19">
        <f t="shared" si="58"/>
        <v>5837834.0812999997</v>
      </c>
      <c r="H3745" s="26" t="s">
        <v>1697</v>
      </c>
      <c r="I3745" s="26" t="s">
        <v>531</v>
      </c>
      <c r="J3745" s="26" t="s">
        <v>3033</v>
      </c>
      <c r="K3745" s="26" t="s">
        <v>377</v>
      </c>
      <c r="L3745" s="26" t="s">
        <v>2193</v>
      </c>
      <c r="M3745" s="31">
        <v>3735</v>
      </c>
    </row>
    <row r="3746" spans="1:13" s="31" customFormat="1" ht="13.9" x14ac:dyDescent="0.25">
      <c r="A3746" s="34">
        <v>42640</v>
      </c>
      <c r="B3746" s="26" t="s">
        <v>2319</v>
      </c>
      <c r="C3746" s="26" t="s">
        <v>12</v>
      </c>
      <c r="D3746" s="26" t="s">
        <v>20</v>
      </c>
      <c r="E3746" s="41"/>
      <c r="F3746" s="41">
        <v>20000</v>
      </c>
      <c r="G3746" s="19">
        <f t="shared" si="58"/>
        <v>5817834.0812999997</v>
      </c>
      <c r="H3746" s="17" t="s">
        <v>3054</v>
      </c>
      <c r="I3746" s="26" t="s">
        <v>2409</v>
      </c>
      <c r="J3746" s="26" t="s">
        <v>1823</v>
      </c>
      <c r="K3746" s="26" t="s">
        <v>377</v>
      </c>
      <c r="L3746" s="26" t="s">
        <v>1824</v>
      </c>
      <c r="M3746" s="31">
        <v>3736</v>
      </c>
    </row>
    <row r="3747" spans="1:13" s="31" customFormat="1" x14ac:dyDescent="0.3">
      <c r="A3747" s="34">
        <v>42640</v>
      </c>
      <c r="B3747" s="26" t="s">
        <v>2410</v>
      </c>
      <c r="C3747" s="26" t="s">
        <v>12</v>
      </c>
      <c r="D3747" s="26" t="s">
        <v>20</v>
      </c>
      <c r="E3747" s="41"/>
      <c r="F3747" s="41">
        <v>3000</v>
      </c>
      <c r="G3747" s="19">
        <f t="shared" si="58"/>
        <v>5814834.0812999997</v>
      </c>
      <c r="H3747" s="17" t="s">
        <v>3054</v>
      </c>
      <c r="I3747" s="26" t="s">
        <v>531</v>
      </c>
      <c r="J3747" s="26" t="s">
        <v>1823</v>
      </c>
      <c r="K3747" s="26" t="s">
        <v>377</v>
      </c>
      <c r="L3747" s="26"/>
      <c r="M3747" s="26">
        <v>3737</v>
      </c>
    </row>
    <row r="3748" spans="1:13" s="31" customFormat="1" x14ac:dyDescent="0.3">
      <c r="A3748" s="34">
        <v>42640</v>
      </c>
      <c r="B3748" s="26" t="s">
        <v>2411</v>
      </c>
      <c r="C3748" s="31" t="s">
        <v>17</v>
      </c>
      <c r="D3748" s="26" t="s">
        <v>20</v>
      </c>
      <c r="E3748" s="41"/>
      <c r="F3748" s="41">
        <v>25000</v>
      </c>
      <c r="G3748" s="19">
        <f t="shared" si="58"/>
        <v>5789834.0812999997</v>
      </c>
      <c r="H3748" s="17" t="s">
        <v>3054</v>
      </c>
      <c r="I3748" s="26" t="s">
        <v>531</v>
      </c>
      <c r="J3748" s="26" t="s">
        <v>1823</v>
      </c>
      <c r="K3748" s="26" t="s">
        <v>377</v>
      </c>
      <c r="L3748" s="26"/>
      <c r="M3748" s="26">
        <v>3738</v>
      </c>
    </row>
    <row r="3749" spans="1:13" s="31" customFormat="1" x14ac:dyDescent="0.3">
      <c r="A3749" s="34">
        <v>42640</v>
      </c>
      <c r="B3749" s="26" t="s">
        <v>2321</v>
      </c>
      <c r="C3749" s="26" t="s">
        <v>12</v>
      </c>
      <c r="D3749" s="26" t="s">
        <v>20</v>
      </c>
      <c r="E3749" s="41"/>
      <c r="F3749" s="41">
        <v>500</v>
      </c>
      <c r="G3749" s="19">
        <f t="shared" si="58"/>
        <v>5789334.0812999997</v>
      </c>
      <c r="H3749" s="17" t="s">
        <v>3054</v>
      </c>
      <c r="I3749" s="26" t="s">
        <v>531</v>
      </c>
      <c r="J3749" s="26" t="s">
        <v>1823</v>
      </c>
      <c r="K3749" s="26" t="s">
        <v>377</v>
      </c>
      <c r="L3749" s="26"/>
      <c r="M3749" s="26">
        <v>3739</v>
      </c>
    </row>
    <row r="3750" spans="1:13" s="31" customFormat="1" x14ac:dyDescent="0.3">
      <c r="A3750" s="34">
        <v>42640</v>
      </c>
      <c r="B3750" s="26" t="s">
        <v>2412</v>
      </c>
      <c r="C3750" s="26" t="s">
        <v>12</v>
      </c>
      <c r="D3750" s="31" t="s">
        <v>18</v>
      </c>
      <c r="E3750" s="41"/>
      <c r="F3750" s="41">
        <v>2000</v>
      </c>
      <c r="G3750" s="19">
        <f t="shared" si="58"/>
        <v>5787334.0812999997</v>
      </c>
      <c r="H3750" s="31" t="s">
        <v>795</v>
      </c>
      <c r="I3750" s="26" t="s">
        <v>531</v>
      </c>
      <c r="J3750" s="26" t="s">
        <v>3033</v>
      </c>
      <c r="K3750" s="26" t="s">
        <v>377</v>
      </c>
      <c r="L3750" s="26"/>
      <c r="M3750" s="26">
        <v>3740</v>
      </c>
    </row>
    <row r="3751" spans="1:13" s="31" customFormat="1" x14ac:dyDescent="0.3">
      <c r="A3751" s="34">
        <v>42640</v>
      </c>
      <c r="B3751" s="26" t="s">
        <v>2413</v>
      </c>
      <c r="C3751" s="31" t="s">
        <v>24</v>
      </c>
      <c r="D3751" s="26" t="s">
        <v>10</v>
      </c>
      <c r="E3751" s="41"/>
      <c r="F3751" s="41">
        <v>10000</v>
      </c>
      <c r="G3751" s="19">
        <f t="shared" si="58"/>
        <v>5777334.0812999997</v>
      </c>
      <c r="H3751" s="31" t="s">
        <v>795</v>
      </c>
      <c r="I3751" s="26" t="s">
        <v>787</v>
      </c>
      <c r="J3751" s="26" t="s">
        <v>3033</v>
      </c>
      <c r="K3751" s="26" t="s">
        <v>377</v>
      </c>
      <c r="L3751" s="26" t="s">
        <v>2392</v>
      </c>
      <c r="M3751" s="26">
        <v>3741</v>
      </c>
    </row>
    <row r="3752" spans="1:13" s="31" customFormat="1" x14ac:dyDescent="0.3">
      <c r="A3752" s="34">
        <v>42640</v>
      </c>
      <c r="B3752" s="26" t="s">
        <v>2324</v>
      </c>
      <c r="C3752" s="26" t="s">
        <v>12</v>
      </c>
      <c r="D3752" s="26" t="s">
        <v>20</v>
      </c>
      <c r="E3752" s="41"/>
      <c r="F3752" s="41">
        <v>2000</v>
      </c>
      <c r="G3752" s="19">
        <f t="shared" si="58"/>
        <v>5775334.0812999997</v>
      </c>
      <c r="H3752" s="26" t="s">
        <v>3053</v>
      </c>
      <c r="I3752" s="26" t="s">
        <v>531</v>
      </c>
      <c r="J3752" s="26" t="s">
        <v>1823</v>
      </c>
      <c r="K3752" s="26" t="s">
        <v>377</v>
      </c>
      <c r="L3752" s="26"/>
      <c r="M3752" s="26">
        <v>3742</v>
      </c>
    </row>
    <row r="3753" spans="1:13" s="31" customFormat="1" x14ac:dyDescent="0.3">
      <c r="A3753" s="34">
        <v>42640</v>
      </c>
      <c r="B3753" s="26" t="s">
        <v>2414</v>
      </c>
      <c r="C3753" s="26" t="s">
        <v>12</v>
      </c>
      <c r="D3753" s="26" t="s">
        <v>20</v>
      </c>
      <c r="E3753" s="41"/>
      <c r="F3753" s="41">
        <v>600</v>
      </c>
      <c r="G3753" s="19">
        <f t="shared" si="58"/>
        <v>5774734.0812999997</v>
      </c>
      <c r="H3753" s="26" t="s">
        <v>3053</v>
      </c>
      <c r="I3753" s="26" t="s">
        <v>531</v>
      </c>
      <c r="J3753" s="26" t="s">
        <v>1823</v>
      </c>
      <c r="K3753" s="26" t="s">
        <v>377</v>
      </c>
      <c r="L3753" s="26"/>
      <c r="M3753" s="31">
        <v>3743</v>
      </c>
    </row>
    <row r="3754" spans="1:13" s="31" customFormat="1" x14ac:dyDescent="0.3">
      <c r="A3754" s="34">
        <v>42640</v>
      </c>
      <c r="B3754" s="26" t="s">
        <v>2415</v>
      </c>
      <c r="C3754" s="26" t="s">
        <v>12</v>
      </c>
      <c r="D3754" s="26" t="s">
        <v>20</v>
      </c>
      <c r="E3754" s="41"/>
      <c r="F3754" s="41">
        <v>300</v>
      </c>
      <c r="G3754" s="19">
        <f t="shared" si="58"/>
        <v>5774434.0812999997</v>
      </c>
      <c r="H3754" s="26" t="s">
        <v>3053</v>
      </c>
      <c r="I3754" s="26" t="s">
        <v>531</v>
      </c>
      <c r="J3754" s="26" t="s">
        <v>1823</v>
      </c>
      <c r="K3754" s="26" t="s">
        <v>377</v>
      </c>
      <c r="L3754" s="26"/>
      <c r="M3754" s="31">
        <v>3744</v>
      </c>
    </row>
    <row r="3755" spans="1:13" s="31" customFormat="1" x14ac:dyDescent="0.3">
      <c r="A3755" s="34">
        <v>42640</v>
      </c>
      <c r="B3755" s="26" t="s">
        <v>2416</v>
      </c>
      <c r="C3755" s="26" t="s">
        <v>12</v>
      </c>
      <c r="D3755" s="26" t="s">
        <v>20</v>
      </c>
      <c r="E3755" s="41"/>
      <c r="F3755" s="41">
        <v>3000</v>
      </c>
      <c r="G3755" s="19">
        <f t="shared" si="58"/>
        <v>5771434.0812999997</v>
      </c>
      <c r="H3755" s="26" t="s">
        <v>3053</v>
      </c>
      <c r="I3755" s="26" t="s">
        <v>531</v>
      </c>
      <c r="J3755" s="26" t="s">
        <v>1823</v>
      </c>
      <c r="K3755" s="26" t="s">
        <v>377</v>
      </c>
      <c r="L3755" s="26"/>
      <c r="M3755" s="26">
        <v>3745</v>
      </c>
    </row>
    <row r="3756" spans="1:13" s="31" customFormat="1" x14ac:dyDescent="0.3">
      <c r="A3756" s="34">
        <v>42640</v>
      </c>
      <c r="B3756" s="26" t="s">
        <v>2516</v>
      </c>
      <c r="C3756" s="36" t="s">
        <v>1153</v>
      </c>
      <c r="D3756" s="26" t="s">
        <v>20</v>
      </c>
      <c r="E3756" s="41"/>
      <c r="F3756" s="41">
        <v>2000</v>
      </c>
      <c r="G3756" s="19">
        <f t="shared" si="58"/>
        <v>5769434.0812999997</v>
      </c>
      <c r="H3756" s="26" t="s">
        <v>3053</v>
      </c>
      <c r="I3756" s="26" t="s">
        <v>531</v>
      </c>
      <c r="J3756" s="26" t="s">
        <v>1823</v>
      </c>
      <c r="K3756" s="26" t="s">
        <v>377</v>
      </c>
      <c r="L3756" s="26" t="s">
        <v>1824</v>
      </c>
      <c r="M3756" s="26">
        <v>3746</v>
      </c>
    </row>
    <row r="3757" spans="1:13" s="31" customFormat="1" x14ac:dyDescent="0.3">
      <c r="A3757" s="34">
        <v>42640</v>
      </c>
      <c r="B3757" s="26" t="s">
        <v>40</v>
      </c>
      <c r="C3757" s="31" t="s">
        <v>35</v>
      </c>
      <c r="D3757" s="26" t="s">
        <v>20</v>
      </c>
      <c r="E3757" s="41"/>
      <c r="F3757" s="41">
        <v>1000</v>
      </c>
      <c r="G3757" s="19">
        <f t="shared" si="58"/>
        <v>5768434.0812999997</v>
      </c>
      <c r="H3757" s="26" t="s">
        <v>3053</v>
      </c>
      <c r="I3757" s="26" t="s">
        <v>531</v>
      </c>
      <c r="J3757" s="26" t="s">
        <v>1823</v>
      </c>
      <c r="K3757" s="26" t="s">
        <v>377</v>
      </c>
      <c r="L3757" s="26" t="s">
        <v>1824</v>
      </c>
      <c r="M3757" s="26">
        <v>3747</v>
      </c>
    </row>
    <row r="3758" spans="1:13" s="31" customFormat="1" x14ac:dyDescent="0.3">
      <c r="A3758" s="34">
        <v>42641</v>
      </c>
      <c r="B3758" s="26" t="s">
        <v>2417</v>
      </c>
      <c r="C3758" s="26" t="s">
        <v>12</v>
      </c>
      <c r="D3758" s="26" t="s">
        <v>13</v>
      </c>
      <c r="E3758" s="41"/>
      <c r="F3758" s="41">
        <v>2000</v>
      </c>
      <c r="G3758" s="19">
        <f t="shared" si="58"/>
        <v>5766434.0812999997</v>
      </c>
      <c r="H3758" s="36" t="s">
        <v>26</v>
      </c>
      <c r="I3758" s="26" t="s">
        <v>531</v>
      </c>
      <c r="J3758" s="26" t="s">
        <v>3033</v>
      </c>
      <c r="K3758" s="26" t="s">
        <v>377</v>
      </c>
      <c r="L3758" s="26"/>
      <c r="M3758" s="26">
        <v>3748</v>
      </c>
    </row>
    <row r="3759" spans="1:13" s="31" customFormat="1" x14ac:dyDescent="0.3">
      <c r="A3759" s="34">
        <v>42641</v>
      </c>
      <c r="B3759" s="26" t="s">
        <v>2418</v>
      </c>
      <c r="C3759" s="26" t="s">
        <v>12</v>
      </c>
      <c r="D3759" s="26" t="s">
        <v>13</v>
      </c>
      <c r="E3759" s="41"/>
      <c r="F3759" s="41">
        <v>2500</v>
      </c>
      <c r="G3759" s="19">
        <f t="shared" si="58"/>
        <v>5763934.0812999997</v>
      </c>
      <c r="H3759" s="36" t="s">
        <v>26</v>
      </c>
      <c r="I3759" s="26" t="s">
        <v>531</v>
      </c>
      <c r="J3759" s="26" t="s">
        <v>3033</v>
      </c>
      <c r="K3759" s="26" t="s">
        <v>377</v>
      </c>
      <c r="L3759" s="26"/>
      <c r="M3759" s="26">
        <v>3749</v>
      </c>
    </row>
    <row r="3760" spans="1:13" s="31" customFormat="1" x14ac:dyDescent="0.3">
      <c r="A3760" s="34">
        <v>42641</v>
      </c>
      <c r="B3760" s="26" t="s">
        <v>2517</v>
      </c>
      <c r="C3760" s="31" t="s">
        <v>17</v>
      </c>
      <c r="D3760" s="26" t="s">
        <v>20</v>
      </c>
      <c r="E3760" s="41"/>
      <c r="F3760" s="41">
        <v>25000</v>
      </c>
      <c r="G3760" s="19">
        <f t="shared" si="58"/>
        <v>5738934.0812999997</v>
      </c>
      <c r="H3760" s="36" t="s">
        <v>26</v>
      </c>
      <c r="I3760" s="26">
        <v>181</v>
      </c>
      <c r="J3760" s="26" t="s">
        <v>1099</v>
      </c>
      <c r="K3760" s="26" t="s">
        <v>377</v>
      </c>
      <c r="L3760" s="26" t="s">
        <v>1824</v>
      </c>
      <c r="M3760" s="26">
        <v>3750</v>
      </c>
    </row>
    <row r="3761" spans="1:13" s="31" customFormat="1" x14ac:dyDescent="0.3">
      <c r="A3761" s="34">
        <v>42641</v>
      </c>
      <c r="B3761" s="26" t="s">
        <v>2419</v>
      </c>
      <c r="C3761" s="26" t="s">
        <v>12</v>
      </c>
      <c r="D3761" s="31" t="s">
        <v>18</v>
      </c>
      <c r="E3761" s="41"/>
      <c r="F3761" s="41">
        <v>2000</v>
      </c>
      <c r="G3761" s="19">
        <f t="shared" si="58"/>
        <v>5736934.0812999997</v>
      </c>
      <c r="H3761" s="26" t="s">
        <v>903</v>
      </c>
      <c r="I3761" s="26" t="s">
        <v>531</v>
      </c>
      <c r="J3761" s="26" t="s">
        <v>3033</v>
      </c>
      <c r="K3761" s="26" t="s">
        <v>377</v>
      </c>
      <c r="L3761" s="26"/>
      <c r="M3761" s="31">
        <v>3751</v>
      </c>
    </row>
    <row r="3762" spans="1:13" s="31" customFormat="1" ht="13.9" x14ac:dyDescent="0.25">
      <c r="A3762" s="34">
        <v>42641</v>
      </c>
      <c r="B3762" s="26" t="s">
        <v>2420</v>
      </c>
      <c r="C3762" s="26" t="s">
        <v>22</v>
      </c>
      <c r="D3762" s="31" t="s">
        <v>18</v>
      </c>
      <c r="E3762" s="41"/>
      <c r="F3762" s="41">
        <v>11000</v>
      </c>
      <c r="G3762" s="19">
        <f t="shared" si="58"/>
        <v>5725934.0812999997</v>
      </c>
      <c r="H3762" s="26" t="s">
        <v>903</v>
      </c>
      <c r="I3762" s="26" t="s">
        <v>229</v>
      </c>
      <c r="J3762" s="26" t="s">
        <v>3033</v>
      </c>
      <c r="K3762" s="26" t="s">
        <v>377</v>
      </c>
      <c r="L3762" s="26" t="s">
        <v>1824</v>
      </c>
      <c r="M3762" s="31">
        <v>3752</v>
      </c>
    </row>
    <row r="3763" spans="1:13" s="31" customFormat="1" ht="14.45" customHeight="1" x14ac:dyDescent="0.3">
      <c r="A3763" s="34">
        <v>42641</v>
      </c>
      <c r="B3763" s="26" t="s">
        <v>584</v>
      </c>
      <c r="C3763" s="26" t="s">
        <v>12</v>
      </c>
      <c r="D3763" s="26" t="s">
        <v>821</v>
      </c>
      <c r="E3763" s="41"/>
      <c r="F3763" s="41">
        <v>1000</v>
      </c>
      <c r="G3763" s="19">
        <f t="shared" si="58"/>
        <v>5724934.0812999997</v>
      </c>
      <c r="H3763" s="26" t="s">
        <v>1697</v>
      </c>
      <c r="I3763" s="26" t="s">
        <v>531</v>
      </c>
      <c r="J3763" s="26" t="s">
        <v>3033</v>
      </c>
      <c r="K3763" s="26" t="s">
        <v>377</v>
      </c>
      <c r="L3763" s="26" t="s">
        <v>2193</v>
      </c>
      <c r="M3763" s="26">
        <v>3753</v>
      </c>
    </row>
    <row r="3764" spans="1:13" s="31" customFormat="1" ht="14.45" customHeight="1" x14ac:dyDescent="0.3">
      <c r="A3764" s="34">
        <v>42641</v>
      </c>
      <c r="B3764" s="26" t="s">
        <v>2421</v>
      </c>
      <c r="C3764" s="26" t="s">
        <v>12</v>
      </c>
      <c r="D3764" s="26" t="s">
        <v>821</v>
      </c>
      <c r="E3764" s="41"/>
      <c r="F3764" s="41">
        <v>500</v>
      </c>
      <c r="G3764" s="19">
        <f t="shared" si="58"/>
        <v>5724434.0812999997</v>
      </c>
      <c r="H3764" s="26" t="s">
        <v>1697</v>
      </c>
      <c r="I3764" s="26" t="s">
        <v>531</v>
      </c>
      <c r="J3764" s="26" t="s">
        <v>3033</v>
      </c>
      <c r="K3764" s="26" t="s">
        <v>377</v>
      </c>
      <c r="L3764" s="26" t="s">
        <v>2193</v>
      </c>
      <c r="M3764" s="26">
        <v>3754</v>
      </c>
    </row>
    <row r="3765" spans="1:13" s="31" customFormat="1" ht="14.45" customHeight="1" x14ac:dyDescent="0.3">
      <c r="A3765" s="34">
        <v>42641</v>
      </c>
      <c r="B3765" s="26" t="s">
        <v>2422</v>
      </c>
      <c r="C3765" s="26" t="s">
        <v>12</v>
      </c>
      <c r="D3765" s="26" t="s">
        <v>821</v>
      </c>
      <c r="E3765" s="41"/>
      <c r="F3765" s="41">
        <v>1000</v>
      </c>
      <c r="G3765" s="19">
        <f t="shared" si="58"/>
        <v>5723434.0812999997</v>
      </c>
      <c r="H3765" s="26" t="s">
        <v>1697</v>
      </c>
      <c r="I3765" s="26" t="s">
        <v>531</v>
      </c>
      <c r="J3765" s="26" t="s">
        <v>3033</v>
      </c>
      <c r="K3765" s="26" t="s">
        <v>377</v>
      </c>
      <c r="L3765" s="26" t="s">
        <v>2193</v>
      </c>
      <c r="M3765" s="26">
        <v>3755</v>
      </c>
    </row>
    <row r="3766" spans="1:13" s="31" customFormat="1" ht="14.45" customHeight="1" x14ac:dyDescent="0.3">
      <c r="A3766" s="34">
        <v>42641</v>
      </c>
      <c r="B3766" s="26" t="s">
        <v>2423</v>
      </c>
      <c r="C3766" s="27" t="s">
        <v>34</v>
      </c>
      <c r="D3766" s="26" t="s">
        <v>821</v>
      </c>
      <c r="E3766" s="41"/>
      <c r="F3766" s="41">
        <v>20000</v>
      </c>
      <c r="G3766" s="19">
        <f t="shared" si="58"/>
        <v>5703434.0812999997</v>
      </c>
      <c r="H3766" s="26" t="s">
        <v>1697</v>
      </c>
      <c r="I3766" s="26">
        <v>22</v>
      </c>
      <c r="J3766" s="26" t="s">
        <v>3033</v>
      </c>
      <c r="K3766" s="26" t="s">
        <v>377</v>
      </c>
      <c r="L3766" s="26" t="s">
        <v>1824</v>
      </c>
      <c r="M3766" s="26">
        <v>3756</v>
      </c>
    </row>
    <row r="3767" spans="1:13" s="31" customFormat="1" ht="14.45" customHeight="1" x14ac:dyDescent="0.3">
      <c r="A3767" s="34">
        <v>42641</v>
      </c>
      <c r="B3767" s="26" t="s">
        <v>2424</v>
      </c>
      <c r="C3767" s="26" t="s">
        <v>12</v>
      </c>
      <c r="D3767" s="26" t="s">
        <v>821</v>
      </c>
      <c r="E3767" s="41"/>
      <c r="F3767" s="41">
        <v>1000</v>
      </c>
      <c r="G3767" s="19">
        <f t="shared" si="58"/>
        <v>5702434.0812999997</v>
      </c>
      <c r="H3767" s="26" t="s">
        <v>1697</v>
      </c>
      <c r="I3767" s="26" t="s">
        <v>531</v>
      </c>
      <c r="J3767" s="26" t="s">
        <v>3033</v>
      </c>
      <c r="K3767" s="26" t="s">
        <v>377</v>
      </c>
      <c r="L3767" s="26" t="s">
        <v>2193</v>
      </c>
      <c r="M3767" s="26">
        <v>3757</v>
      </c>
    </row>
    <row r="3768" spans="1:13" s="31" customFormat="1" ht="14.45" customHeight="1" x14ac:dyDescent="0.3">
      <c r="A3768" s="34">
        <v>42641</v>
      </c>
      <c r="B3768" s="26" t="s">
        <v>2313</v>
      </c>
      <c r="C3768" s="26" t="s">
        <v>12</v>
      </c>
      <c r="D3768" s="26" t="s">
        <v>821</v>
      </c>
      <c r="E3768" s="41"/>
      <c r="F3768" s="41">
        <v>1000</v>
      </c>
      <c r="G3768" s="19">
        <f t="shared" si="58"/>
        <v>5701434.0812999997</v>
      </c>
      <c r="H3768" s="26" t="s">
        <v>1697</v>
      </c>
      <c r="I3768" s="26" t="s">
        <v>531</v>
      </c>
      <c r="J3768" s="26" t="s">
        <v>3033</v>
      </c>
      <c r="K3768" s="26" t="s">
        <v>377</v>
      </c>
      <c r="L3768" s="26" t="s">
        <v>2193</v>
      </c>
      <c r="M3768" s="26">
        <v>3758</v>
      </c>
    </row>
    <row r="3769" spans="1:13" s="31" customFormat="1" ht="14.45" customHeight="1" x14ac:dyDescent="0.3">
      <c r="A3769" s="34">
        <v>42641</v>
      </c>
      <c r="B3769" s="26" t="s">
        <v>2425</v>
      </c>
      <c r="C3769" s="31" t="s">
        <v>24</v>
      </c>
      <c r="D3769" s="26" t="s">
        <v>10</v>
      </c>
      <c r="E3769" s="41"/>
      <c r="F3769" s="41">
        <v>3400</v>
      </c>
      <c r="G3769" s="19">
        <f t="shared" si="58"/>
        <v>5698034.0812999997</v>
      </c>
      <c r="H3769" s="26" t="s">
        <v>1697</v>
      </c>
      <c r="I3769" s="26" t="s">
        <v>2426</v>
      </c>
      <c r="J3769" s="26" t="s">
        <v>3033</v>
      </c>
      <c r="K3769" s="26" t="s">
        <v>377</v>
      </c>
      <c r="L3769" s="26" t="s">
        <v>1824</v>
      </c>
      <c r="M3769" s="31">
        <v>3759</v>
      </c>
    </row>
    <row r="3770" spans="1:13" s="31" customFormat="1" ht="14.45" customHeight="1" x14ac:dyDescent="0.3">
      <c r="A3770" s="34">
        <v>42641</v>
      </c>
      <c r="B3770" s="26" t="s">
        <v>2318</v>
      </c>
      <c r="C3770" s="26" t="s">
        <v>12</v>
      </c>
      <c r="D3770" s="26" t="s">
        <v>821</v>
      </c>
      <c r="E3770" s="41"/>
      <c r="F3770" s="41">
        <v>1000</v>
      </c>
      <c r="G3770" s="19">
        <f t="shared" si="58"/>
        <v>5697034.0812999997</v>
      </c>
      <c r="H3770" s="26" t="s">
        <v>1697</v>
      </c>
      <c r="I3770" s="26" t="s">
        <v>531</v>
      </c>
      <c r="J3770" s="26" t="s">
        <v>3033</v>
      </c>
      <c r="K3770" s="26" t="s">
        <v>377</v>
      </c>
      <c r="L3770" s="26" t="s">
        <v>2193</v>
      </c>
      <c r="M3770" s="31">
        <v>3760</v>
      </c>
    </row>
    <row r="3771" spans="1:13" s="31" customFormat="1" ht="14.45" customHeight="1" x14ac:dyDescent="0.3">
      <c r="A3771" s="34">
        <v>42641</v>
      </c>
      <c r="B3771" s="26" t="s">
        <v>2422</v>
      </c>
      <c r="C3771" s="26" t="s">
        <v>12</v>
      </c>
      <c r="D3771" s="26" t="s">
        <v>821</v>
      </c>
      <c r="E3771" s="41"/>
      <c r="F3771" s="41">
        <v>1000</v>
      </c>
      <c r="G3771" s="19">
        <f t="shared" si="58"/>
        <v>5696034.0812999997</v>
      </c>
      <c r="H3771" s="26" t="s">
        <v>1697</v>
      </c>
      <c r="I3771" s="26" t="s">
        <v>531</v>
      </c>
      <c r="J3771" s="26" t="s">
        <v>3033</v>
      </c>
      <c r="K3771" s="26" t="s">
        <v>377</v>
      </c>
      <c r="L3771" s="26" t="s">
        <v>2193</v>
      </c>
      <c r="M3771" s="26">
        <v>3761</v>
      </c>
    </row>
    <row r="3772" spans="1:13" s="31" customFormat="1" x14ac:dyDescent="0.3">
      <c r="A3772" s="34">
        <v>42641</v>
      </c>
      <c r="B3772" s="26" t="s">
        <v>2427</v>
      </c>
      <c r="C3772" s="26" t="s">
        <v>12</v>
      </c>
      <c r="D3772" s="26" t="s">
        <v>20</v>
      </c>
      <c r="E3772" s="41"/>
      <c r="F3772" s="41">
        <v>500</v>
      </c>
      <c r="G3772" s="19">
        <f t="shared" si="58"/>
        <v>5695534.0812999997</v>
      </c>
      <c r="H3772" s="17" t="s">
        <v>3054</v>
      </c>
      <c r="I3772" s="26" t="s">
        <v>531</v>
      </c>
      <c r="J3772" s="26" t="s">
        <v>1823</v>
      </c>
      <c r="K3772" s="26" t="s">
        <v>377</v>
      </c>
      <c r="L3772" s="26"/>
      <c r="M3772" s="26">
        <v>3762</v>
      </c>
    </row>
    <row r="3773" spans="1:13" s="31" customFormat="1" x14ac:dyDescent="0.3">
      <c r="A3773" s="34">
        <v>42641</v>
      </c>
      <c r="B3773" s="26" t="s">
        <v>2518</v>
      </c>
      <c r="C3773" s="36" t="s">
        <v>1153</v>
      </c>
      <c r="D3773" s="26" t="s">
        <v>20</v>
      </c>
      <c r="E3773" s="41"/>
      <c r="F3773" s="41">
        <v>20000</v>
      </c>
      <c r="G3773" s="19">
        <f t="shared" si="58"/>
        <v>5675534.0812999997</v>
      </c>
      <c r="H3773" s="17" t="s">
        <v>3054</v>
      </c>
      <c r="I3773" s="26" t="s">
        <v>531</v>
      </c>
      <c r="J3773" s="26" t="s">
        <v>1823</v>
      </c>
      <c r="K3773" s="26" t="s">
        <v>377</v>
      </c>
      <c r="L3773" s="26"/>
      <c r="M3773" s="26">
        <v>3763</v>
      </c>
    </row>
    <row r="3774" spans="1:13" s="31" customFormat="1" x14ac:dyDescent="0.3">
      <c r="A3774" s="34">
        <v>42641</v>
      </c>
      <c r="B3774" s="26" t="s">
        <v>2428</v>
      </c>
      <c r="C3774" s="26" t="s">
        <v>12</v>
      </c>
      <c r="D3774" s="26" t="s">
        <v>20</v>
      </c>
      <c r="E3774" s="41"/>
      <c r="F3774" s="41">
        <v>500</v>
      </c>
      <c r="G3774" s="19">
        <f t="shared" si="58"/>
        <v>5675034.0812999997</v>
      </c>
      <c r="H3774" s="17" t="s">
        <v>3054</v>
      </c>
      <c r="I3774" s="26" t="s">
        <v>531</v>
      </c>
      <c r="J3774" s="26" t="s">
        <v>1823</v>
      </c>
      <c r="K3774" s="26" t="s">
        <v>377</v>
      </c>
      <c r="L3774" s="26"/>
      <c r="M3774" s="26">
        <v>3764</v>
      </c>
    </row>
    <row r="3775" spans="1:13" s="31" customFormat="1" ht="16.5" customHeight="1" x14ac:dyDescent="0.3">
      <c r="A3775" s="34">
        <v>42641</v>
      </c>
      <c r="B3775" s="26" t="s">
        <v>2429</v>
      </c>
      <c r="C3775" s="26" t="s">
        <v>12</v>
      </c>
      <c r="D3775" s="26" t="s">
        <v>20</v>
      </c>
      <c r="E3775" s="41"/>
      <c r="F3775" s="41">
        <v>500</v>
      </c>
      <c r="G3775" s="19">
        <f t="shared" si="58"/>
        <v>5674534.0812999997</v>
      </c>
      <c r="H3775" s="17" t="s">
        <v>3054</v>
      </c>
      <c r="I3775" s="26" t="s">
        <v>531</v>
      </c>
      <c r="J3775" s="26" t="s">
        <v>1823</v>
      </c>
      <c r="K3775" s="26" t="s">
        <v>377</v>
      </c>
      <c r="L3775" s="26"/>
      <c r="M3775" s="26">
        <v>3765</v>
      </c>
    </row>
    <row r="3776" spans="1:13" s="31" customFormat="1" ht="16.5" customHeight="1" x14ac:dyDescent="0.3">
      <c r="A3776" s="34">
        <v>42641</v>
      </c>
      <c r="B3776" s="26" t="s">
        <v>2430</v>
      </c>
      <c r="C3776" s="26" t="s">
        <v>12</v>
      </c>
      <c r="D3776" s="26" t="s">
        <v>20</v>
      </c>
      <c r="E3776" s="41"/>
      <c r="F3776" s="41">
        <v>500</v>
      </c>
      <c r="G3776" s="19">
        <f t="shared" si="58"/>
        <v>5674034.0812999997</v>
      </c>
      <c r="H3776" s="17" t="s">
        <v>3054</v>
      </c>
      <c r="I3776" s="26" t="s">
        <v>531</v>
      </c>
      <c r="J3776" s="26" t="s">
        <v>1823</v>
      </c>
      <c r="K3776" s="26" t="s">
        <v>377</v>
      </c>
      <c r="L3776" s="26"/>
      <c r="M3776" s="26">
        <v>3766</v>
      </c>
    </row>
    <row r="3777" spans="1:13" s="31" customFormat="1" x14ac:dyDescent="0.3">
      <c r="A3777" s="34">
        <v>42641</v>
      </c>
      <c r="B3777" s="26" t="s">
        <v>2431</v>
      </c>
      <c r="C3777" s="26" t="s">
        <v>12</v>
      </c>
      <c r="D3777" s="26" t="s">
        <v>20</v>
      </c>
      <c r="E3777" s="41"/>
      <c r="F3777" s="41">
        <v>1500</v>
      </c>
      <c r="G3777" s="19">
        <f t="shared" si="58"/>
        <v>5672534.0812999997</v>
      </c>
      <c r="H3777" s="26" t="s">
        <v>3053</v>
      </c>
      <c r="I3777" s="26" t="s">
        <v>531</v>
      </c>
      <c r="J3777" s="26" t="s">
        <v>1823</v>
      </c>
      <c r="K3777" s="26" t="s">
        <v>377</v>
      </c>
      <c r="L3777" s="26"/>
      <c r="M3777" s="31">
        <v>3767</v>
      </c>
    </row>
    <row r="3778" spans="1:13" s="31" customFormat="1" ht="13.9" x14ac:dyDescent="0.25">
      <c r="A3778" s="34">
        <v>42641</v>
      </c>
      <c r="B3778" s="26" t="s">
        <v>2519</v>
      </c>
      <c r="C3778" s="26" t="s">
        <v>12</v>
      </c>
      <c r="D3778" s="26" t="s">
        <v>20</v>
      </c>
      <c r="E3778" s="41"/>
      <c r="F3778" s="41">
        <v>6000</v>
      </c>
      <c r="G3778" s="19">
        <f t="shared" si="58"/>
        <v>5666534.0812999997</v>
      </c>
      <c r="H3778" s="26" t="s">
        <v>3053</v>
      </c>
      <c r="I3778" s="26" t="s">
        <v>2432</v>
      </c>
      <c r="J3778" s="26" t="s">
        <v>1823</v>
      </c>
      <c r="K3778" s="26" t="s">
        <v>377</v>
      </c>
      <c r="L3778" s="26" t="s">
        <v>1824</v>
      </c>
      <c r="M3778" s="31">
        <v>3768</v>
      </c>
    </row>
    <row r="3779" spans="1:13" s="31" customFormat="1" x14ac:dyDescent="0.3">
      <c r="A3779" s="34">
        <v>42641</v>
      </c>
      <c r="B3779" s="26" t="s">
        <v>40</v>
      </c>
      <c r="C3779" s="31" t="s">
        <v>35</v>
      </c>
      <c r="D3779" s="26" t="s">
        <v>20</v>
      </c>
      <c r="E3779" s="41"/>
      <c r="F3779" s="41">
        <v>1000</v>
      </c>
      <c r="G3779" s="19">
        <f t="shared" si="58"/>
        <v>5665534.0812999997</v>
      </c>
      <c r="H3779" s="26" t="s">
        <v>3053</v>
      </c>
      <c r="I3779" s="26" t="s">
        <v>531</v>
      </c>
      <c r="J3779" s="26" t="s">
        <v>1823</v>
      </c>
      <c r="K3779" s="26" t="s">
        <v>377</v>
      </c>
      <c r="L3779" s="26" t="s">
        <v>1824</v>
      </c>
      <c r="M3779" s="26">
        <v>3769</v>
      </c>
    </row>
    <row r="3780" spans="1:13" s="31" customFormat="1" x14ac:dyDescent="0.3">
      <c r="A3780" s="34">
        <v>42641</v>
      </c>
      <c r="B3780" s="26" t="s">
        <v>2433</v>
      </c>
      <c r="C3780" s="26" t="s">
        <v>12</v>
      </c>
      <c r="D3780" s="26" t="s">
        <v>20</v>
      </c>
      <c r="E3780" s="41"/>
      <c r="F3780" s="41">
        <v>2000</v>
      </c>
      <c r="G3780" s="19">
        <f t="shared" si="58"/>
        <v>5663534.0812999997</v>
      </c>
      <c r="H3780" s="26" t="s">
        <v>3053</v>
      </c>
      <c r="I3780" s="26" t="s">
        <v>531</v>
      </c>
      <c r="J3780" s="26" t="s">
        <v>1823</v>
      </c>
      <c r="K3780" s="26" t="s">
        <v>377</v>
      </c>
      <c r="L3780" s="26"/>
      <c r="M3780" s="26">
        <v>3770</v>
      </c>
    </row>
    <row r="3781" spans="1:13" s="31" customFormat="1" x14ac:dyDescent="0.3">
      <c r="A3781" s="34">
        <v>42641</v>
      </c>
      <c r="B3781" s="26" t="s">
        <v>1000</v>
      </c>
      <c r="C3781" s="26" t="s">
        <v>12</v>
      </c>
      <c r="D3781" s="26" t="s">
        <v>20</v>
      </c>
      <c r="E3781" s="41"/>
      <c r="F3781" s="41">
        <v>1000</v>
      </c>
      <c r="G3781" s="19">
        <f t="shared" si="58"/>
        <v>5662534.0812999997</v>
      </c>
      <c r="H3781" s="26" t="s">
        <v>3053</v>
      </c>
      <c r="I3781" s="26" t="s">
        <v>531</v>
      </c>
      <c r="J3781" s="26" t="s">
        <v>1823</v>
      </c>
      <c r="K3781" s="26" t="s">
        <v>377</v>
      </c>
      <c r="L3781" s="26"/>
      <c r="M3781" s="26">
        <v>3771</v>
      </c>
    </row>
    <row r="3782" spans="1:13" s="31" customFormat="1" x14ac:dyDescent="0.3">
      <c r="A3782" s="34">
        <v>42641</v>
      </c>
      <c r="B3782" s="31" t="s">
        <v>1136</v>
      </c>
      <c r="C3782" s="26" t="s">
        <v>12</v>
      </c>
      <c r="D3782" s="31" t="s">
        <v>18</v>
      </c>
      <c r="E3782" s="40"/>
      <c r="F3782" s="40">
        <v>2000</v>
      </c>
      <c r="G3782" s="19">
        <f t="shared" si="58"/>
        <v>5660534.0812999997</v>
      </c>
      <c r="H3782" s="31" t="s">
        <v>1772</v>
      </c>
      <c r="I3782" s="31" t="s">
        <v>531</v>
      </c>
      <c r="J3782" s="26" t="s">
        <v>3033</v>
      </c>
      <c r="K3782" s="26" t="s">
        <v>377</v>
      </c>
      <c r="M3782" s="26">
        <v>3772</v>
      </c>
    </row>
    <row r="3783" spans="1:13" s="31" customFormat="1" x14ac:dyDescent="0.3">
      <c r="A3783" s="34">
        <v>42641</v>
      </c>
      <c r="B3783" s="31" t="s">
        <v>2520</v>
      </c>
      <c r="C3783" s="31" t="s">
        <v>12</v>
      </c>
      <c r="D3783" s="31" t="s">
        <v>18</v>
      </c>
      <c r="E3783" s="40"/>
      <c r="F3783" s="40">
        <v>2000</v>
      </c>
      <c r="G3783" s="19">
        <f t="shared" si="58"/>
        <v>5658534.0812999997</v>
      </c>
      <c r="H3783" s="31" t="s">
        <v>795</v>
      </c>
      <c r="I3783" s="31" t="s">
        <v>531</v>
      </c>
      <c r="J3783" s="26" t="s">
        <v>3033</v>
      </c>
      <c r="M3783" s="26">
        <v>3773</v>
      </c>
    </row>
    <row r="3784" spans="1:13" s="31" customFormat="1" x14ac:dyDescent="0.3">
      <c r="A3784" s="34">
        <v>42641</v>
      </c>
      <c r="B3784" s="31" t="s">
        <v>2521</v>
      </c>
      <c r="C3784" s="31" t="s">
        <v>22</v>
      </c>
      <c r="D3784" s="31" t="s">
        <v>10</v>
      </c>
      <c r="E3784" s="40"/>
      <c r="F3784" s="40">
        <v>1500</v>
      </c>
      <c r="G3784" s="19">
        <f t="shared" si="58"/>
        <v>5657034.0812999997</v>
      </c>
      <c r="H3784" s="31" t="s">
        <v>795</v>
      </c>
      <c r="I3784" s="31" t="s">
        <v>531</v>
      </c>
      <c r="J3784" s="26" t="s">
        <v>3033</v>
      </c>
      <c r="L3784" s="31" t="s">
        <v>1824</v>
      </c>
      <c r="M3784" s="26">
        <v>3774</v>
      </c>
    </row>
    <row r="3785" spans="1:13" s="31" customFormat="1" x14ac:dyDescent="0.3">
      <c r="A3785" s="34">
        <v>42641</v>
      </c>
      <c r="B3785" s="31" t="s">
        <v>2522</v>
      </c>
      <c r="C3785" s="31" t="s">
        <v>12</v>
      </c>
      <c r="D3785" s="31" t="s">
        <v>18</v>
      </c>
      <c r="E3785" s="40"/>
      <c r="F3785" s="40">
        <v>1000</v>
      </c>
      <c r="G3785" s="19">
        <f t="shared" si="58"/>
        <v>5656034.0812999997</v>
      </c>
      <c r="H3785" s="31" t="s">
        <v>795</v>
      </c>
      <c r="I3785" s="31" t="s">
        <v>531</v>
      </c>
      <c r="J3785" s="26" t="s">
        <v>3033</v>
      </c>
      <c r="M3785" s="31">
        <v>3775</v>
      </c>
    </row>
    <row r="3786" spans="1:13" s="31" customFormat="1" ht="13.9" x14ac:dyDescent="0.25">
      <c r="A3786" s="34">
        <v>42642</v>
      </c>
      <c r="B3786" s="26" t="s">
        <v>2434</v>
      </c>
      <c r="C3786" s="26" t="s">
        <v>9</v>
      </c>
      <c r="D3786" s="26" t="s">
        <v>10</v>
      </c>
      <c r="E3786" s="41"/>
      <c r="F3786" s="41">
        <v>3139</v>
      </c>
      <c r="G3786" s="19">
        <f t="shared" si="58"/>
        <v>5652895.0812999997</v>
      </c>
      <c r="H3786" s="26" t="s">
        <v>1744</v>
      </c>
      <c r="I3786" s="26"/>
      <c r="J3786" s="26" t="s">
        <v>1099</v>
      </c>
      <c r="K3786" s="26" t="s">
        <v>377</v>
      </c>
      <c r="L3786" s="26" t="s">
        <v>1824</v>
      </c>
      <c r="M3786" s="31">
        <v>3776</v>
      </c>
    </row>
    <row r="3787" spans="1:13" s="31" customFormat="1" x14ac:dyDescent="0.3">
      <c r="A3787" s="34">
        <v>42642</v>
      </c>
      <c r="B3787" s="26" t="s">
        <v>3062</v>
      </c>
      <c r="C3787" s="27" t="s">
        <v>34</v>
      </c>
      <c r="D3787" s="26" t="s">
        <v>20</v>
      </c>
      <c r="E3787" s="41"/>
      <c r="F3787" s="41">
        <v>20000</v>
      </c>
      <c r="G3787" s="19">
        <f t="shared" si="58"/>
        <v>5632895.0812999997</v>
      </c>
      <c r="H3787" s="36" t="s">
        <v>26</v>
      </c>
      <c r="I3787" s="26">
        <v>183</v>
      </c>
      <c r="J3787" s="26" t="s">
        <v>1099</v>
      </c>
      <c r="K3787" s="26" t="s">
        <v>377</v>
      </c>
      <c r="L3787" s="26" t="s">
        <v>1824</v>
      </c>
      <c r="M3787" s="26">
        <v>3777</v>
      </c>
    </row>
    <row r="3788" spans="1:13" s="31" customFormat="1" x14ac:dyDescent="0.3">
      <c r="A3788" s="34">
        <v>42642</v>
      </c>
      <c r="B3788" s="26" t="s">
        <v>2435</v>
      </c>
      <c r="C3788" s="31" t="s">
        <v>17</v>
      </c>
      <c r="D3788" s="26" t="s">
        <v>20</v>
      </c>
      <c r="E3788" s="41"/>
      <c r="F3788" s="41">
        <v>35000</v>
      </c>
      <c r="G3788" s="19">
        <f t="shared" si="58"/>
        <v>5597895.0812999997</v>
      </c>
      <c r="H3788" s="36" t="s">
        <v>26</v>
      </c>
      <c r="I3788" s="26">
        <v>186</v>
      </c>
      <c r="J3788" s="26" t="s">
        <v>1099</v>
      </c>
      <c r="K3788" s="26" t="s">
        <v>377</v>
      </c>
      <c r="L3788" s="26" t="s">
        <v>1824</v>
      </c>
      <c r="M3788" s="26">
        <v>3778</v>
      </c>
    </row>
    <row r="3789" spans="1:13" s="31" customFormat="1" ht="13.9" x14ac:dyDescent="0.25">
      <c r="A3789" s="34">
        <v>42642</v>
      </c>
      <c r="B3789" s="26" t="s">
        <v>2523</v>
      </c>
      <c r="C3789" s="31" t="s">
        <v>17</v>
      </c>
      <c r="D3789" s="26" t="s">
        <v>20</v>
      </c>
      <c r="E3789" s="41"/>
      <c r="F3789" s="41">
        <v>100000</v>
      </c>
      <c r="G3789" s="19">
        <f t="shared" ref="G3789:G3852" si="59">+G3788+E3789-F3789</f>
        <v>5497895.0812999997</v>
      </c>
      <c r="H3789" s="36" t="s">
        <v>26</v>
      </c>
      <c r="I3789" s="26">
        <v>188</v>
      </c>
      <c r="J3789" s="26" t="s">
        <v>1099</v>
      </c>
      <c r="K3789" s="26" t="s">
        <v>377</v>
      </c>
      <c r="L3789" s="26" t="s">
        <v>1824</v>
      </c>
      <c r="M3789" s="26">
        <v>3779</v>
      </c>
    </row>
    <row r="3790" spans="1:13" s="31" customFormat="1" x14ac:dyDescent="0.3">
      <c r="A3790" s="34">
        <v>42642</v>
      </c>
      <c r="B3790" s="26" t="s">
        <v>2436</v>
      </c>
      <c r="C3790" s="27" t="s">
        <v>34</v>
      </c>
      <c r="D3790" s="31" t="s">
        <v>18</v>
      </c>
      <c r="E3790" s="41"/>
      <c r="F3790" s="41">
        <v>10000</v>
      </c>
      <c r="G3790" s="19">
        <f t="shared" si="59"/>
        <v>5487895.0812999997</v>
      </c>
      <c r="H3790" s="36" t="s">
        <v>26</v>
      </c>
      <c r="I3790" s="26">
        <v>190</v>
      </c>
      <c r="J3790" s="26" t="s">
        <v>3033</v>
      </c>
      <c r="K3790" s="26" t="s">
        <v>377</v>
      </c>
      <c r="L3790" s="26" t="s">
        <v>1824</v>
      </c>
      <c r="M3790" s="26">
        <v>3780</v>
      </c>
    </row>
    <row r="3791" spans="1:13" s="31" customFormat="1" x14ac:dyDescent="0.3">
      <c r="A3791" s="34">
        <v>42642</v>
      </c>
      <c r="B3791" s="26" t="s">
        <v>2437</v>
      </c>
      <c r="C3791" s="27" t="s">
        <v>34</v>
      </c>
      <c r="D3791" s="26" t="s">
        <v>13</v>
      </c>
      <c r="E3791" s="41"/>
      <c r="F3791" s="41">
        <v>15000</v>
      </c>
      <c r="G3791" s="19">
        <f t="shared" si="59"/>
        <v>5472895.0812999997</v>
      </c>
      <c r="H3791" s="36" t="s">
        <v>26</v>
      </c>
      <c r="I3791" s="26">
        <v>192</v>
      </c>
      <c r="J3791" s="26" t="s">
        <v>3033</v>
      </c>
      <c r="K3791" s="26" t="s">
        <v>377</v>
      </c>
      <c r="L3791" s="26"/>
      <c r="M3791" s="26">
        <v>3781</v>
      </c>
    </row>
    <row r="3792" spans="1:13" s="30" customFormat="1" x14ac:dyDescent="0.3">
      <c r="A3792" s="34">
        <v>42642</v>
      </c>
      <c r="B3792" s="27" t="s">
        <v>2524</v>
      </c>
      <c r="C3792" s="26" t="s">
        <v>12</v>
      </c>
      <c r="D3792" s="26" t="s">
        <v>20</v>
      </c>
      <c r="E3792" s="41"/>
      <c r="F3792" s="41">
        <v>2000</v>
      </c>
      <c r="G3792" s="19">
        <f t="shared" si="59"/>
        <v>5470895.0812999997</v>
      </c>
      <c r="H3792" s="26" t="s">
        <v>933</v>
      </c>
      <c r="I3792" s="27" t="s">
        <v>531</v>
      </c>
      <c r="J3792" s="26" t="s">
        <v>1823</v>
      </c>
      <c r="K3792" s="26" t="s">
        <v>377</v>
      </c>
      <c r="L3792" s="26" t="s">
        <v>2193</v>
      </c>
      <c r="M3792" s="26">
        <v>3782</v>
      </c>
    </row>
    <row r="3793" spans="1:13" s="30" customFormat="1" x14ac:dyDescent="0.3">
      <c r="A3793" s="34">
        <v>42642</v>
      </c>
      <c r="B3793" s="27" t="s">
        <v>2438</v>
      </c>
      <c r="C3793" s="26" t="s">
        <v>12</v>
      </c>
      <c r="D3793" s="26" t="s">
        <v>20</v>
      </c>
      <c r="E3793" s="41"/>
      <c r="F3793" s="41">
        <v>2000</v>
      </c>
      <c r="G3793" s="19">
        <f t="shared" si="59"/>
        <v>5468895.0812999997</v>
      </c>
      <c r="H3793" s="26" t="s">
        <v>933</v>
      </c>
      <c r="I3793" s="27" t="s">
        <v>531</v>
      </c>
      <c r="J3793" s="26" t="s">
        <v>1823</v>
      </c>
      <c r="K3793" s="26" t="s">
        <v>377</v>
      </c>
      <c r="L3793" s="26" t="s">
        <v>2193</v>
      </c>
      <c r="M3793" s="31">
        <v>3783</v>
      </c>
    </row>
    <row r="3794" spans="1:13" s="30" customFormat="1" x14ac:dyDescent="0.3">
      <c r="A3794" s="34">
        <v>42642</v>
      </c>
      <c r="B3794" s="27" t="s">
        <v>2439</v>
      </c>
      <c r="C3794" s="31" t="s">
        <v>24</v>
      </c>
      <c r="D3794" s="26" t="s">
        <v>10</v>
      </c>
      <c r="E3794" s="41"/>
      <c r="F3794" s="41">
        <v>5000</v>
      </c>
      <c r="G3794" s="19">
        <f t="shared" si="59"/>
        <v>5463895.0812999997</v>
      </c>
      <c r="H3794" s="26" t="s">
        <v>933</v>
      </c>
      <c r="I3794" s="27" t="s">
        <v>531</v>
      </c>
      <c r="J3794" s="26" t="s">
        <v>1823</v>
      </c>
      <c r="K3794" s="26" t="s">
        <v>377</v>
      </c>
      <c r="L3794" s="26" t="s">
        <v>2193</v>
      </c>
      <c r="M3794" s="31">
        <v>3784</v>
      </c>
    </row>
    <row r="3795" spans="1:13" s="31" customFormat="1" x14ac:dyDescent="0.3">
      <c r="A3795" s="34">
        <v>42642</v>
      </c>
      <c r="B3795" s="26" t="s">
        <v>2440</v>
      </c>
      <c r="C3795" s="26" t="s">
        <v>12</v>
      </c>
      <c r="D3795" s="31" t="s">
        <v>18</v>
      </c>
      <c r="E3795" s="41"/>
      <c r="F3795" s="41">
        <v>3500</v>
      </c>
      <c r="G3795" s="19">
        <f t="shared" si="59"/>
        <v>5460395.0812999997</v>
      </c>
      <c r="H3795" s="26" t="s">
        <v>903</v>
      </c>
      <c r="I3795" s="26" t="s">
        <v>531</v>
      </c>
      <c r="J3795" s="26" t="s">
        <v>3033</v>
      </c>
      <c r="K3795" s="26" t="s">
        <v>377</v>
      </c>
      <c r="L3795" s="26"/>
      <c r="M3795" s="26">
        <v>3785</v>
      </c>
    </row>
    <row r="3796" spans="1:13" s="31" customFormat="1" x14ac:dyDescent="0.3">
      <c r="A3796" s="34">
        <v>42642</v>
      </c>
      <c r="B3796" s="26" t="s">
        <v>2441</v>
      </c>
      <c r="C3796" s="26" t="s">
        <v>12</v>
      </c>
      <c r="D3796" s="31" t="s">
        <v>18</v>
      </c>
      <c r="E3796" s="41"/>
      <c r="F3796" s="41">
        <v>2500</v>
      </c>
      <c r="G3796" s="19">
        <f t="shared" si="59"/>
        <v>5457895.0812999997</v>
      </c>
      <c r="H3796" s="26" t="s">
        <v>903</v>
      </c>
      <c r="I3796" s="26" t="s">
        <v>531</v>
      </c>
      <c r="J3796" s="26" t="s">
        <v>3033</v>
      </c>
      <c r="K3796" s="26" t="s">
        <v>377</v>
      </c>
      <c r="L3796" s="26"/>
      <c r="M3796" s="26">
        <v>3786</v>
      </c>
    </row>
    <row r="3797" spans="1:13" s="31" customFormat="1" x14ac:dyDescent="0.3">
      <c r="A3797" s="34">
        <v>42642</v>
      </c>
      <c r="B3797" s="26" t="s">
        <v>2442</v>
      </c>
      <c r="C3797" s="31" t="s">
        <v>17</v>
      </c>
      <c r="D3797" s="31" t="s">
        <v>18</v>
      </c>
      <c r="E3797" s="41"/>
      <c r="F3797" s="41">
        <v>5000</v>
      </c>
      <c r="G3797" s="19">
        <f t="shared" si="59"/>
        <v>5452895.0812999997</v>
      </c>
      <c r="H3797" s="26" t="s">
        <v>903</v>
      </c>
      <c r="I3797" s="26" t="s">
        <v>531</v>
      </c>
      <c r="J3797" s="26" t="s">
        <v>3033</v>
      </c>
      <c r="K3797" s="26" t="s">
        <v>377</v>
      </c>
      <c r="L3797" s="26" t="s">
        <v>1824</v>
      </c>
      <c r="M3797" s="26">
        <v>3787</v>
      </c>
    </row>
    <row r="3798" spans="1:13" s="31" customFormat="1" ht="14.45" customHeight="1" x14ac:dyDescent="0.3">
      <c r="A3798" s="34">
        <v>42642</v>
      </c>
      <c r="B3798" s="26" t="s">
        <v>584</v>
      </c>
      <c r="C3798" s="26" t="s">
        <v>12</v>
      </c>
      <c r="D3798" s="26" t="s">
        <v>821</v>
      </c>
      <c r="E3798" s="41"/>
      <c r="F3798" s="41">
        <v>1000</v>
      </c>
      <c r="G3798" s="19">
        <f t="shared" si="59"/>
        <v>5451895.0812999997</v>
      </c>
      <c r="H3798" s="26" t="s">
        <v>1697</v>
      </c>
      <c r="I3798" s="26" t="s">
        <v>531</v>
      </c>
      <c r="J3798" s="26" t="s">
        <v>3033</v>
      </c>
      <c r="K3798" s="26" t="s">
        <v>377</v>
      </c>
      <c r="L3798" s="26" t="s">
        <v>2193</v>
      </c>
      <c r="M3798" s="26">
        <v>3788</v>
      </c>
    </row>
    <row r="3799" spans="1:13" s="31" customFormat="1" ht="14.45" customHeight="1" x14ac:dyDescent="0.3">
      <c r="A3799" s="34">
        <v>42642</v>
      </c>
      <c r="B3799" s="26" t="s">
        <v>2422</v>
      </c>
      <c r="C3799" s="26" t="s">
        <v>12</v>
      </c>
      <c r="D3799" s="26" t="s">
        <v>821</v>
      </c>
      <c r="E3799" s="41"/>
      <c r="F3799" s="41">
        <v>1000</v>
      </c>
      <c r="G3799" s="19">
        <f t="shared" si="59"/>
        <v>5450895.0812999997</v>
      </c>
      <c r="H3799" s="26" t="s">
        <v>1697</v>
      </c>
      <c r="I3799" s="26" t="s">
        <v>531</v>
      </c>
      <c r="J3799" s="26" t="s">
        <v>3033</v>
      </c>
      <c r="K3799" s="26" t="s">
        <v>377</v>
      </c>
      <c r="L3799" s="26" t="s">
        <v>2193</v>
      </c>
      <c r="M3799" s="26">
        <v>3789</v>
      </c>
    </row>
    <row r="3800" spans="1:13" s="31" customFormat="1" ht="14.45" customHeight="1" x14ac:dyDescent="0.3">
      <c r="A3800" s="34">
        <v>42642</v>
      </c>
      <c r="B3800" s="26" t="s">
        <v>2424</v>
      </c>
      <c r="C3800" s="26" t="s">
        <v>12</v>
      </c>
      <c r="D3800" s="26" t="s">
        <v>821</v>
      </c>
      <c r="E3800" s="41"/>
      <c r="F3800" s="41">
        <v>1000</v>
      </c>
      <c r="G3800" s="19">
        <f t="shared" si="59"/>
        <v>5449895.0812999997</v>
      </c>
      <c r="H3800" s="26" t="s">
        <v>1697</v>
      </c>
      <c r="I3800" s="26" t="s">
        <v>531</v>
      </c>
      <c r="J3800" s="26" t="s">
        <v>3033</v>
      </c>
      <c r="K3800" s="26" t="s">
        <v>377</v>
      </c>
      <c r="L3800" s="26" t="s">
        <v>2193</v>
      </c>
      <c r="M3800" s="26">
        <v>3790</v>
      </c>
    </row>
    <row r="3801" spans="1:13" s="31" customFormat="1" ht="14.45" customHeight="1" x14ac:dyDescent="0.3">
      <c r="A3801" s="34">
        <v>42642</v>
      </c>
      <c r="B3801" s="26" t="s">
        <v>967</v>
      </c>
      <c r="C3801" s="26" t="s">
        <v>12</v>
      </c>
      <c r="D3801" s="26" t="s">
        <v>821</v>
      </c>
      <c r="E3801" s="41"/>
      <c r="F3801" s="41">
        <v>1000</v>
      </c>
      <c r="G3801" s="19">
        <f t="shared" si="59"/>
        <v>5448895.0812999997</v>
      </c>
      <c r="H3801" s="26" t="s">
        <v>1697</v>
      </c>
      <c r="I3801" s="26" t="s">
        <v>531</v>
      </c>
      <c r="J3801" s="26" t="s">
        <v>3033</v>
      </c>
      <c r="K3801" s="26" t="s">
        <v>377</v>
      </c>
      <c r="L3801" s="26" t="s">
        <v>2193</v>
      </c>
      <c r="M3801" s="31">
        <v>3791</v>
      </c>
    </row>
    <row r="3802" spans="1:13" s="31" customFormat="1" ht="16.5" customHeight="1" x14ac:dyDescent="0.3">
      <c r="A3802" s="34">
        <v>42642</v>
      </c>
      <c r="B3802" s="26" t="s">
        <v>2443</v>
      </c>
      <c r="C3802" s="26" t="s">
        <v>12</v>
      </c>
      <c r="D3802" s="26" t="s">
        <v>20</v>
      </c>
      <c r="E3802" s="41"/>
      <c r="F3802" s="41">
        <v>500</v>
      </c>
      <c r="G3802" s="19">
        <f t="shared" si="59"/>
        <v>5448395.0812999997</v>
      </c>
      <c r="H3802" s="17" t="s">
        <v>3054</v>
      </c>
      <c r="I3802" s="26" t="s">
        <v>531</v>
      </c>
      <c r="J3802" s="26" t="s">
        <v>1823</v>
      </c>
      <c r="K3802" s="26" t="s">
        <v>377</v>
      </c>
      <c r="L3802" s="26"/>
      <c r="M3802" s="31">
        <v>3792</v>
      </c>
    </row>
    <row r="3803" spans="1:13" s="31" customFormat="1" ht="16.5" customHeight="1" x14ac:dyDescent="0.3">
      <c r="A3803" s="34">
        <v>42642</v>
      </c>
      <c r="B3803" s="26" t="s">
        <v>2444</v>
      </c>
      <c r="C3803" s="26" t="s">
        <v>12</v>
      </c>
      <c r="D3803" s="26" t="s">
        <v>20</v>
      </c>
      <c r="E3803" s="41"/>
      <c r="F3803" s="41">
        <v>1500</v>
      </c>
      <c r="G3803" s="19">
        <f t="shared" si="59"/>
        <v>5446895.0812999997</v>
      </c>
      <c r="H3803" s="17" t="s">
        <v>3054</v>
      </c>
      <c r="I3803" s="26" t="s">
        <v>531</v>
      </c>
      <c r="J3803" s="26" t="s">
        <v>1823</v>
      </c>
      <c r="K3803" s="26" t="s">
        <v>377</v>
      </c>
      <c r="L3803" s="26"/>
      <c r="M3803" s="26">
        <v>3793</v>
      </c>
    </row>
    <row r="3804" spans="1:13" s="31" customFormat="1" ht="16.5" customHeight="1" x14ac:dyDescent="0.25">
      <c r="A3804" s="34">
        <v>42642</v>
      </c>
      <c r="B3804" s="26" t="s">
        <v>2525</v>
      </c>
      <c r="C3804" s="36" t="s">
        <v>1153</v>
      </c>
      <c r="D3804" s="26" t="s">
        <v>20</v>
      </c>
      <c r="E3804" s="41"/>
      <c r="F3804" s="41">
        <v>5000</v>
      </c>
      <c r="G3804" s="19">
        <f t="shared" si="59"/>
        <v>5441895.0812999997</v>
      </c>
      <c r="H3804" s="17" t="s">
        <v>3054</v>
      </c>
      <c r="I3804" s="26" t="s">
        <v>229</v>
      </c>
      <c r="J3804" s="26" t="s">
        <v>1823</v>
      </c>
      <c r="K3804" s="26" t="s">
        <v>377</v>
      </c>
      <c r="L3804" s="26" t="s">
        <v>1824</v>
      </c>
      <c r="M3804" s="26">
        <v>3794</v>
      </c>
    </row>
    <row r="3805" spans="1:13" s="31" customFormat="1" ht="16.5" customHeight="1" x14ac:dyDescent="0.3">
      <c r="A3805" s="34">
        <v>42642</v>
      </c>
      <c r="B3805" s="26" t="s">
        <v>2526</v>
      </c>
      <c r="C3805" s="36" t="s">
        <v>1153</v>
      </c>
      <c r="D3805" s="26" t="s">
        <v>20</v>
      </c>
      <c r="E3805" s="41"/>
      <c r="F3805" s="41">
        <v>5000</v>
      </c>
      <c r="G3805" s="19">
        <f t="shared" si="59"/>
        <v>5436895.0812999997</v>
      </c>
      <c r="H3805" s="17" t="s">
        <v>3054</v>
      </c>
      <c r="I3805" s="26" t="s">
        <v>531</v>
      </c>
      <c r="J3805" s="26" t="s">
        <v>1823</v>
      </c>
      <c r="K3805" s="26" t="s">
        <v>377</v>
      </c>
      <c r="L3805" s="26"/>
      <c r="M3805" s="26">
        <v>3795</v>
      </c>
    </row>
    <row r="3806" spans="1:13" s="31" customFormat="1" ht="16.5" customHeight="1" x14ac:dyDescent="0.3">
      <c r="A3806" s="34">
        <v>42642</v>
      </c>
      <c r="B3806" s="26" t="s">
        <v>2445</v>
      </c>
      <c r="C3806" s="26" t="s">
        <v>12</v>
      </c>
      <c r="D3806" s="26" t="s">
        <v>20</v>
      </c>
      <c r="E3806" s="41"/>
      <c r="F3806" s="41">
        <v>500</v>
      </c>
      <c r="G3806" s="19">
        <f t="shared" si="59"/>
        <v>5436395.0812999997</v>
      </c>
      <c r="H3806" s="17" t="s">
        <v>3054</v>
      </c>
      <c r="I3806" s="26" t="s">
        <v>531</v>
      </c>
      <c r="J3806" s="26" t="s">
        <v>1823</v>
      </c>
      <c r="K3806" s="26" t="s">
        <v>377</v>
      </c>
      <c r="L3806" s="26"/>
      <c r="M3806" s="26">
        <v>3796</v>
      </c>
    </row>
    <row r="3807" spans="1:13" s="31" customFormat="1" ht="16.5" customHeight="1" x14ac:dyDescent="0.3">
      <c r="A3807" s="34">
        <v>42642</v>
      </c>
      <c r="B3807" s="26" t="s">
        <v>2446</v>
      </c>
      <c r="C3807" s="26" t="s">
        <v>12</v>
      </c>
      <c r="D3807" s="26" t="s">
        <v>20</v>
      </c>
      <c r="E3807" s="41"/>
      <c r="F3807" s="41">
        <v>500</v>
      </c>
      <c r="G3807" s="19">
        <f t="shared" si="59"/>
        <v>5435895.0812999997</v>
      </c>
      <c r="H3807" s="17" t="s">
        <v>3054</v>
      </c>
      <c r="I3807" s="26" t="s">
        <v>531</v>
      </c>
      <c r="J3807" s="26" t="s">
        <v>1823</v>
      </c>
      <c r="K3807" s="26" t="s">
        <v>377</v>
      </c>
      <c r="L3807" s="26"/>
      <c r="M3807" s="26">
        <v>3797</v>
      </c>
    </row>
    <row r="3808" spans="1:13" s="31" customFormat="1" ht="16.5" customHeight="1" x14ac:dyDescent="0.3">
      <c r="A3808" s="34">
        <v>42642</v>
      </c>
      <c r="B3808" s="26" t="s">
        <v>2447</v>
      </c>
      <c r="C3808" s="26" t="s">
        <v>12</v>
      </c>
      <c r="D3808" s="26" t="s">
        <v>20</v>
      </c>
      <c r="E3808" s="41"/>
      <c r="F3808" s="41">
        <v>500</v>
      </c>
      <c r="G3808" s="19">
        <f t="shared" si="59"/>
        <v>5435395.0812999997</v>
      </c>
      <c r="H3808" s="17" t="s">
        <v>3054</v>
      </c>
      <c r="I3808" s="26" t="s">
        <v>531</v>
      </c>
      <c r="J3808" s="26" t="s">
        <v>1823</v>
      </c>
      <c r="K3808" s="26" t="s">
        <v>377</v>
      </c>
      <c r="L3808" s="26"/>
      <c r="M3808" s="26">
        <v>3798</v>
      </c>
    </row>
    <row r="3809" spans="1:13" s="31" customFormat="1" x14ac:dyDescent="0.3">
      <c r="A3809" s="34">
        <v>42642</v>
      </c>
      <c r="B3809" s="37" t="s">
        <v>2448</v>
      </c>
      <c r="C3809" s="26" t="s">
        <v>12</v>
      </c>
      <c r="D3809" s="37" t="s">
        <v>1254</v>
      </c>
      <c r="E3809" s="38"/>
      <c r="F3809" s="38">
        <v>64000</v>
      </c>
      <c r="G3809" s="19">
        <f t="shared" si="59"/>
        <v>5371395.0812999997</v>
      </c>
      <c r="H3809" s="37" t="s">
        <v>267</v>
      </c>
      <c r="I3809" s="37" t="s">
        <v>412</v>
      </c>
      <c r="J3809" s="26" t="s">
        <v>1823</v>
      </c>
      <c r="K3809" s="26" t="s">
        <v>377</v>
      </c>
      <c r="L3809" s="26" t="s">
        <v>1824</v>
      </c>
      <c r="M3809" s="31">
        <v>3799</v>
      </c>
    </row>
    <row r="3810" spans="1:13" s="31" customFormat="1" x14ac:dyDescent="0.3">
      <c r="A3810" s="34">
        <v>42642</v>
      </c>
      <c r="B3810" s="37" t="s">
        <v>2449</v>
      </c>
      <c r="C3810" s="26" t="s">
        <v>12</v>
      </c>
      <c r="D3810" s="26" t="s">
        <v>13</v>
      </c>
      <c r="E3810" s="38"/>
      <c r="F3810" s="38">
        <v>400000</v>
      </c>
      <c r="G3810" s="19">
        <f t="shared" si="59"/>
        <v>4971395.0812999997</v>
      </c>
      <c r="H3810" s="37" t="s">
        <v>267</v>
      </c>
      <c r="I3810" s="37" t="s">
        <v>412</v>
      </c>
      <c r="J3810" s="26" t="s">
        <v>1823</v>
      </c>
      <c r="K3810" s="26" t="s">
        <v>377</v>
      </c>
      <c r="L3810" s="26" t="s">
        <v>1824</v>
      </c>
      <c r="M3810" s="31">
        <v>3800</v>
      </c>
    </row>
    <row r="3811" spans="1:13" s="31" customFormat="1" x14ac:dyDescent="0.3">
      <c r="A3811" s="34">
        <v>42642</v>
      </c>
      <c r="B3811" s="37" t="s">
        <v>2450</v>
      </c>
      <c r="C3811" s="27" t="s">
        <v>1786</v>
      </c>
      <c r="D3811" s="26" t="s">
        <v>13</v>
      </c>
      <c r="E3811" s="38"/>
      <c r="F3811" s="38">
        <v>2000</v>
      </c>
      <c r="G3811" s="19">
        <f t="shared" si="59"/>
        <v>4969395.0812999997</v>
      </c>
      <c r="H3811" s="37" t="s">
        <v>267</v>
      </c>
      <c r="I3811" s="37" t="s">
        <v>2451</v>
      </c>
      <c r="J3811" s="26" t="s">
        <v>1823</v>
      </c>
      <c r="K3811" s="26" t="s">
        <v>377</v>
      </c>
      <c r="L3811" s="37" t="s">
        <v>1824</v>
      </c>
      <c r="M3811" s="26">
        <v>3801</v>
      </c>
    </row>
    <row r="3812" spans="1:13" s="31" customFormat="1" x14ac:dyDescent="0.3">
      <c r="A3812" s="34">
        <v>42642</v>
      </c>
      <c r="B3812" s="37" t="s">
        <v>2452</v>
      </c>
      <c r="C3812" s="27" t="s">
        <v>34</v>
      </c>
      <c r="D3812" s="37" t="s">
        <v>1254</v>
      </c>
      <c r="E3812" s="38"/>
      <c r="F3812" s="38">
        <v>100000</v>
      </c>
      <c r="G3812" s="19">
        <f t="shared" si="59"/>
        <v>4869395.0812999997</v>
      </c>
      <c r="H3812" s="37" t="s">
        <v>267</v>
      </c>
      <c r="I3812" s="37"/>
      <c r="J3812" s="26" t="s">
        <v>1823</v>
      </c>
      <c r="K3812" s="26" t="s">
        <v>377</v>
      </c>
      <c r="L3812" s="26" t="s">
        <v>2392</v>
      </c>
      <c r="M3812" s="26">
        <v>3802</v>
      </c>
    </row>
    <row r="3813" spans="1:13" s="31" customFormat="1" x14ac:dyDescent="0.3">
      <c r="A3813" s="34">
        <v>42642</v>
      </c>
      <c r="B3813" s="26" t="s">
        <v>2453</v>
      </c>
      <c r="C3813" s="26" t="s">
        <v>12</v>
      </c>
      <c r="D3813" s="31" t="s">
        <v>18</v>
      </c>
      <c r="E3813" s="41"/>
      <c r="F3813" s="41">
        <v>1000</v>
      </c>
      <c r="G3813" s="19">
        <f t="shared" si="59"/>
        <v>4868395.0812999997</v>
      </c>
      <c r="H3813" s="31" t="s">
        <v>795</v>
      </c>
      <c r="I3813" s="26" t="s">
        <v>531</v>
      </c>
      <c r="J3813" s="26" t="s">
        <v>3033</v>
      </c>
      <c r="K3813" s="26" t="s">
        <v>377</v>
      </c>
      <c r="L3813" s="26"/>
      <c r="M3813" s="26">
        <v>3803</v>
      </c>
    </row>
    <row r="3814" spans="1:13" s="31" customFormat="1" x14ac:dyDescent="0.3">
      <c r="A3814" s="34">
        <v>42642</v>
      </c>
      <c r="B3814" s="26" t="s">
        <v>2454</v>
      </c>
      <c r="C3814" s="26" t="s">
        <v>12</v>
      </c>
      <c r="D3814" s="31" t="s">
        <v>18</v>
      </c>
      <c r="E3814" s="41"/>
      <c r="F3814" s="41">
        <v>1000</v>
      </c>
      <c r="G3814" s="19">
        <f t="shared" si="59"/>
        <v>4867395.0812999997</v>
      </c>
      <c r="H3814" s="31" t="s">
        <v>795</v>
      </c>
      <c r="I3814" s="26" t="s">
        <v>531</v>
      </c>
      <c r="J3814" s="26" t="s">
        <v>3033</v>
      </c>
      <c r="K3814" s="26" t="s">
        <v>377</v>
      </c>
      <c r="L3814" s="26"/>
      <c r="M3814" s="26">
        <v>3804</v>
      </c>
    </row>
    <row r="3815" spans="1:13" s="31" customFormat="1" x14ac:dyDescent="0.3">
      <c r="A3815" s="34">
        <v>42642</v>
      </c>
      <c r="B3815" s="26" t="s">
        <v>2455</v>
      </c>
      <c r="C3815" s="26" t="s">
        <v>12</v>
      </c>
      <c r="D3815" s="31" t="s">
        <v>18</v>
      </c>
      <c r="E3815" s="41"/>
      <c r="F3815" s="41">
        <v>1000</v>
      </c>
      <c r="G3815" s="19">
        <f t="shared" si="59"/>
        <v>4866395.0812999997</v>
      </c>
      <c r="H3815" s="31" t="s">
        <v>795</v>
      </c>
      <c r="I3815" s="26" t="s">
        <v>531</v>
      </c>
      <c r="J3815" s="26" t="s">
        <v>3033</v>
      </c>
      <c r="K3815" s="26" t="s">
        <v>377</v>
      </c>
      <c r="L3815" s="26"/>
      <c r="M3815" s="26">
        <v>3805</v>
      </c>
    </row>
    <row r="3816" spans="1:13" s="31" customFormat="1" x14ac:dyDescent="0.3">
      <c r="A3816" s="34">
        <v>42642</v>
      </c>
      <c r="B3816" s="26" t="s">
        <v>2456</v>
      </c>
      <c r="C3816" s="26" t="s">
        <v>12</v>
      </c>
      <c r="D3816" s="26" t="s">
        <v>20</v>
      </c>
      <c r="E3816" s="41"/>
      <c r="F3816" s="41">
        <v>1000</v>
      </c>
      <c r="G3816" s="19">
        <f t="shared" si="59"/>
        <v>4865395.0812999997</v>
      </c>
      <c r="H3816" s="26" t="s">
        <v>3053</v>
      </c>
      <c r="I3816" s="26" t="s">
        <v>531</v>
      </c>
      <c r="J3816" s="26" t="s">
        <v>1823</v>
      </c>
      <c r="K3816" s="26" t="s">
        <v>377</v>
      </c>
      <c r="L3816" s="26"/>
      <c r="M3816" s="26">
        <v>3806</v>
      </c>
    </row>
    <row r="3817" spans="1:13" s="31" customFormat="1" x14ac:dyDescent="0.3">
      <c r="A3817" s="34">
        <v>42642</v>
      </c>
      <c r="B3817" s="26" t="s">
        <v>2457</v>
      </c>
      <c r="C3817" s="26" t="s">
        <v>12</v>
      </c>
      <c r="D3817" s="26" t="s">
        <v>20</v>
      </c>
      <c r="E3817" s="41"/>
      <c r="F3817" s="41">
        <v>1000</v>
      </c>
      <c r="G3817" s="19">
        <f t="shared" si="59"/>
        <v>4864395.0812999997</v>
      </c>
      <c r="H3817" s="26" t="s">
        <v>3053</v>
      </c>
      <c r="I3817" s="26" t="s">
        <v>531</v>
      </c>
      <c r="J3817" s="26" t="s">
        <v>1823</v>
      </c>
      <c r="K3817" s="26" t="s">
        <v>377</v>
      </c>
      <c r="L3817" s="26"/>
      <c r="M3817" s="31">
        <v>3807</v>
      </c>
    </row>
    <row r="3818" spans="1:13" s="31" customFormat="1" x14ac:dyDescent="0.3">
      <c r="A3818" s="34">
        <v>42642</v>
      </c>
      <c r="B3818" s="31" t="s">
        <v>2194</v>
      </c>
      <c r="C3818" s="26" t="s">
        <v>12</v>
      </c>
      <c r="D3818" s="31" t="s">
        <v>18</v>
      </c>
      <c r="E3818" s="40"/>
      <c r="F3818" s="40">
        <v>1000</v>
      </c>
      <c r="G3818" s="19">
        <f t="shared" si="59"/>
        <v>4863395.0812999997</v>
      </c>
      <c r="H3818" s="31" t="s">
        <v>1772</v>
      </c>
      <c r="I3818" s="31" t="s">
        <v>531</v>
      </c>
      <c r="J3818" s="26" t="s">
        <v>3033</v>
      </c>
      <c r="K3818" s="26" t="s">
        <v>377</v>
      </c>
      <c r="M3818" s="31">
        <v>3808</v>
      </c>
    </row>
    <row r="3819" spans="1:13" s="31" customFormat="1" x14ac:dyDescent="0.3">
      <c r="A3819" s="34">
        <v>42642</v>
      </c>
      <c r="B3819" s="31" t="s">
        <v>2458</v>
      </c>
      <c r="C3819" s="31" t="s">
        <v>17</v>
      </c>
      <c r="D3819" s="31" t="s">
        <v>18</v>
      </c>
      <c r="E3819" s="40"/>
      <c r="F3819" s="40">
        <v>5000</v>
      </c>
      <c r="G3819" s="19">
        <f t="shared" si="59"/>
        <v>4858395.0812999997</v>
      </c>
      <c r="H3819" s="31" t="s">
        <v>1772</v>
      </c>
      <c r="I3819" s="31" t="s">
        <v>531</v>
      </c>
      <c r="J3819" s="26" t="s">
        <v>3033</v>
      </c>
      <c r="K3819" s="26" t="s">
        <v>377</v>
      </c>
      <c r="M3819" s="26">
        <v>3809</v>
      </c>
    </row>
    <row r="3820" spans="1:13" s="31" customFormat="1" ht="13.9" x14ac:dyDescent="0.25">
      <c r="A3820" s="34">
        <v>42643</v>
      </c>
      <c r="B3820" s="26" t="s">
        <v>1079</v>
      </c>
      <c r="C3820" s="26" t="s">
        <v>9</v>
      </c>
      <c r="D3820" s="26" t="s">
        <v>10</v>
      </c>
      <c r="E3820" s="43"/>
      <c r="F3820" s="41">
        <v>5242</v>
      </c>
      <c r="G3820" s="19">
        <f t="shared" si="59"/>
        <v>4853153.0812999997</v>
      </c>
      <c r="H3820" s="26" t="s">
        <v>11</v>
      </c>
      <c r="I3820" s="26">
        <v>109</v>
      </c>
      <c r="J3820" s="26" t="s">
        <v>1099</v>
      </c>
      <c r="K3820" s="26" t="s">
        <v>377</v>
      </c>
      <c r="L3820" s="26" t="s">
        <v>1824</v>
      </c>
      <c r="M3820" s="26">
        <v>3810</v>
      </c>
    </row>
    <row r="3821" spans="1:13" s="31" customFormat="1" x14ac:dyDescent="0.3">
      <c r="A3821" s="34">
        <v>42643</v>
      </c>
      <c r="B3821" s="26" t="s">
        <v>2459</v>
      </c>
      <c r="C3821" s="26"/>
      <c r="D3821" s="26" t="s">
        <v>10</v>
      </c>
      <c r="E3821" s="41">
        <v>1</v>
      </c>
      <c r="F3821" s="41"/>
      <c r="G3821" s="19">
        <f t="shared" si="59"/>
        <v>4853154.0812999997</v>
      </c>
      <c r="H3821" s="26" t="s">
        <v>11</v>
      </c>
      <c r="I3821" s="26">
        <v>110</v>
      </c>
      <c r="J3821" s="26" t="s">
        <v>1099</v>
      </c>
      <c r="K3821" s="26" t="s">
        <v>377</v>
      </c>
      <c r="L3821" s="26"/>
      <c r="M3821" s="26">
        <v>3811</v>
      </c>
    </row>
    <row r="3822" spans="1:13" s="31" customFormat="1" ht="13.9" x14ac:dyDescent="0.25">
      <c r="A3822" s="34">
        <v>42643</v>
      </c>
      <c r="B3822" s="26" t="s">
        <v>2460</v>
      </c>
      <c r="C3822" s="26"/>
      <c r="D3822" s="26"/>
      <c r="E3822" s="41">
        <v>5846748</v>
      </c>
      <c r="F3822" s="41"/>
      <c r="G3822" s="19">
        <f t="shared" si="59"/>
        <v>10699902.0813</v>
      </c>
      <c r="H3822" s="26" t="s">
        <v>1744</v>
      </c>
      <c r="I3822" s="26"/>
      <c r="J3822" s="36" t="s">
        <v>2187</v>
      </c>
      <c r="K3822" s="26" t="s">
        <v>377</v>
      </c>
      <c r="L3822" s="26" t="s">
        <v>1824</v>
      </c>
      <c r="M3822" s="26">
        <v>3812</v>
      </c>
    </row>
    <row r="3823" spans="1:13" s="31" customFormat="1" x14ac:dyDescent="0.3">
      <c r="A3823" s="34">
        <v>42643</v>
      </c>
      <c r="B3823" s="26" t="s">
        <v>2527</v>
      </c>
      <c r="C3823" s="26" t="s">
        <v>22</v>
      </c>
      <c r="D3823" s="26" t="s">
        <v>10</v>
      </c>
      <c r="E3823" s="41"/>
      <c r="F3823" s="41">
        <v>4000</v>
      </c>
      <c r="G3823" s="19">
        <f t="shared" si="59"/>
        <v>10695902.0813</v>
      </c>
      <c r="H3823" s="36" t="s">
        <v>26</v>
      </c>
      <c r="I3823" s="26" t="s">
        <v>531</v>
      </c>
      <c r="J3823" s="26" t="s">
        <v>3033</v>
      </c>
      <c r="K3823" s="26" t="s">
        <v>377</v>
      </c>
      <c r="L3823" s="26" t="s">
        <v>1824</v>
      </c>
      <c r="M3823" s="26">
        <v>3813</v>
      </c>
    </row>
    <row r="3824" spans="1:13" s="31" customFormat="1" x14ac:dyDescent="0.3">
      <c r="A3824" s="34">
        <v>42643</v>
      </c>
      <c r="B3824" s="26" t="s">
        <v>2442</v>
      </c>
      <c r="C3824" s="31" t="s">
        <v>17</v>
      </c>
      <c r="D3824" s="31" t="s">
        <v>18</v>
      </c>
      <c r="E3824" s="41"/>
      <c r="F3824" s="41">
        <v>5000</v>
      </c>
      <c r="G3824" s="19">
        <f t="shared" si="59"/>
        <v>10690902.0813</v>
      </c>
      <c r="H3824" s="26" t="s">
        <v>903</v>
      </c>
      <c r="I3824" s="26" t="s">
        <v>531</v>
      </c>
      <c r="J3824" s="26" t="s">
        <v>3033</v>
      </c>
      <c r="K3824" s="26" t="s">
        <v>377</v>
      </c>
      <c r="L3824" s="26" t="s">
        <v>1824</v>
      </c>
      <c r="M3824" s="26">
        <v>3814</v>
      </c>
    </row>
    <row r="3825" spans="1:13" s="31" customFormat="1" x14ac:dyDescent="0.3">
      <c r="A3825" s="34">
        <v>42643</v>
      </c>
      <c r="B3825" s="26" t="s">
        <v>2461</v>
      </c>
      <c r="C3825" s="26" t="s">
        <v>35</v>
      </c>
      <c r="D3825" s="26" t="s">
        <v>2462</v>
      </c>
      <c r="E3825" s="41"/>
      <c r="F3825" s="41">
        <v>4275</v>
      </c>
      <c r="G3825" s="19">
        <f t="shared" si="59"/>
        <v>10686627.0813</v>
      </c>
      <c r="H3825" s="26" t="s">
        <v>903</v>
      </c>
      <c r="I3825" s="26" t="s">
        <v>531</v>
      </c>
      <c r="J3825" s="26" t="s">
        <v>3033</v>
      </c>
      <c r="K3825" s="26" t="s">
        <v>377</v>
      </c>
      <c r="L3825" s="26"/>
      <c r="M3825" s="31">
        <v>3815</v>
      </c>
    </row>
    <row r="3826" spans="1:13" s="31" customFormat="1" x14ac:dyDescent="0.3">
      <c r="A3826" s="34">
        <v>42643</v>
      </c>
      <c r="B3826" s="26" t="s">
        <v>2463</v>
      </c>
      <c r="C3826" s="26" t="s">
        <v>12</v>
      </c>
      <c r="D3826" s="31" t="s">
        <v>18</v>
      </c>
      <c r="E3826" s="41"/>
      <c r="F3826" s="41">
        <v>1500</v>
      </c>
      <c r="G3826" s="19">
        <f t="shared" si="59"/>
        <v>10685127.0813</v>
      </c>
      <c r="H3826" s="26" t="s">
        <v>903</v>
      </c>
      <c r="I3826" s="26" t="s">
        <v>531</v>
      </c>
      <c r="J3826" s="26" t="s">
        <v>3033</v>
      </c>
      <c r="K3826" s="26" t="s">
        <v>377</v>
      </c>
      <c r="L3826" s="26"/>
      <c r="M3826" s="31">
        <v>3816</v>
      </c>
    </row>
    <row r="3827" spans="1:13" s="31" customFormat="1" x14ac:dyDescent="0.3">
      <c r="A3827" s="34">
        <v>42643</v>
      </c>
      <c r="B3827" s="26" t="s">
        <v>2464</v>
      </c>
      <c r="C3827" s="26" t="s">
        <v>12</v>
      </c>
      <c r="D3827" s="31" t="s">
        <v>18</v>
      </c>
      <c r="E3827" s="41"/>
      <c r="F3827" s="41">
        <v>1500</v>
      </c>
      <c r="G3827" s="19">
        <f t="shared" si="59"/>
        <v>10683627.0813</v>
      </c>
      <c r="H3827" s="26" t="s">
        <v>903</v>
      </c>
      <c r="I3827" s="26" t="s">
        <v>531</v>
      </c>
      <c r="J3827" s="26" t="s">
        <v>3033</v>
      </c>
      <c r="K3827" s="26" t="s">
        <v>377</v>
      </c>
      <c r="L3827" s="26"/>
      <c r="M3827" s="26">
        <v>3817</v>
      </c>
    </row>
    <row r="3828" spans="1:13" s="31" customFormat="1" ht="14.45" customHeight="1" x14ac:dyDescent="0.3">
      <c r="A3828" s="34">
        <v>42643</v>
      </c>
      <c r="B3828" s="26" t="s">
        <v>584</v>
      </c>
      <c r="C3828" s="26" t="s">
        <v>12</v>
      </c>
      <c r="D3828" s="26" t="s">
        <v>821</v>
      </c>
      <c r="E3828" s="41"/>
      <c r="F3828" s="41">
        <v>1000</v>
      </c>
      <c r="G3828" s="19">
        <f t="shared" si="59"/>
        <v>10682627.0813</v>
      </c>
      <c r="H3828" s="26" t="s">
        <v>1697</v>
      </c>
      <c r="I3828" s="26" t="s">
        <v>531</v>
      </c>
      <c r="J3828" s="26" t="s">
        <v>3033</v>
      </c>
      <c r="K3828" s="26" t="s">
        <v>377</v>
      </c>
      <c r="L3828" s="26" t="s">
        <v>2193</v>
      </c>
      <c r="M3828" s="26">
        <v>3818</v>
      </c>
    </row>
    <row r="3829" spans="1:13" s="31" customFormat="1" ht="14.45" customHeight="1" x14ac:dyDescent="0.3">
      <c r="A3829" s="34">
        <v>42643</v>
      </c>
      <c r="B3829" s="75" t="s">
        <v>2422</v>
      </c>
      <c r="C3829" s="26" t="s">
        <v>12</v>
      </c>
      <c r="D3829" s="26" t="s">
        <v>821</v>
      </c>
      <c r="E3829" s="41"/>
      <c r="F3829" s="41">
        <v>1000</v>
      </c>
      <c r="G3829" s="19">
        <f t="shared" si="59"/>
        <v>10681627.0813</v>
      </c>
      <c r="H3829" s="26" t="s">
        <v>1697</v>
      </c>
      <c r="I3829" s="26" t="s">
        <v>531</v>
      </c>
      <c r="J3829" s="26" t="s">
        <v>3033</v>
      </c>
      <c r="K3829" s="26" t="s">
        <v>377</v>
      </c>
      <c r="L3829" s="26" t="s">
        <v>2193</v>
      </c>
      <c r="M3829" s="26">
        <v>3819</v>
      </c>
    </row>
    <row r="3830" spans="1:13" s="31" customFormat="1" ht="14.45" customHeight="1" x14ac:dyDescent="0.3">
      <c r="A3830" s="34">
        <v>42643</v>
      </c>
      <c r="B3830" s="75" t="s">
        <v>2465</v>
      </c>
      <c r="C3830" s="26" t="s">
        <v>12</v>
      </c>
      <c r="D3830" s="26" t="s">
        <v>821</v>
      </c>
      <c r="E3830" s="41"/>
      <c r="F3830" s="41">
        <v>1000</v>
      </c>
      <c r="G3830" s="19">
        <f t="shared" si="59"/>
        <v>10680627.0813</v>
      </c>
      <c r="H3830" s="26" t="s">
        <v>1697</v>
      </c>
      <c r="I3830" s="26" t="s">
        <v>531</v>
      </c>
      <c r="J3830" s="26" t="s">
        <v>3033</v>
      </c>
      <c r="K3830" s="26" t="s">
        <v>377</v>
      </c>
      <c r="L3830" s="26" t="s">
        <v>2193</v>
      </c>
      <c r="M3830" s="26">
        <v>3820</v>
      </c>
    </row>
    <row r="3831" spans="1:13" s="31" customFormat="1" ht="16.5" customHeight="1" x14ac:dyDescent="0.3">
      <c r="A3831" s="34">
        <v>42643</v>
      </c>
      <c r="B3831" s="26" t="s">
        <v>2528</v>
      </c>
      <c r="C3831" s="31" t="s">
        <v>17</v>
      </c>
      <c r="D3831" s="26" t="s">
        <v>20</v>
      </c>
      <c r="E3831" s="41"/>
      <c r="F3831" s="41">
        <v>60000</v>
      </c>
      <c r="G3831" s="19">
        <f t="shared" si="59"/>
        <v>10620627.0813</v>
      </c>
      <c r="H3831" s="17" t="s">
        <v>3054</v>
      </c>
      <c r="I3831" s="26">
        <v>67</v>
      </c>
      <c r="J3831" s="26" t="s">
        <v>1823</v>
      </c>
      <c r="K3831" s="26" t="s">
        <v>377</v>
      </c>
      <c r="L3831" s="26" t="s">
        <v>1824</v>
      </c>
      <c r="M3831" s="26">
        <v>3821</v>
      </c>
    </row>
    <row r="3832" spans="1:13" s="31" customFormat="1" ht="16.5" customHeight="1" x14ac:dyDescent="0.3">
      <c r="A3832" s="34">
        <v>42643</v>
      </c>
      <c r="B3832" s="26" t="s">
        <v>2466</v>
      </c>
      <c r="C3832" s="26" t="s">
        <v>12</v>
      </c>
      <c r="D3832" s="26" t="s">
        <v>20</v>
      </c>
      <c r="E3832" s="41"/>
      <c r="F3832" s="41">
        <v>500</v>
      </c>
      <c r="G3832" s="19">
        <f t="shared" si="59"/>
        <v>10620127.0813</v>
      </c>
      <c r="H3832" s="17" t="s">
        <v>3054</v>
      </c>
      <c r="I3832" s="26" t="s">
        <v>531</v>
      </c>
      <c r="J3832" s="26" t="s">
        <v>1823</v>
      </c>
      <c r="K3832" s="26" t="s">
        <v>377</v>
      </c>
      <c r="L3832" s="26"/>
      <c r="M3832" s="26">
        <v>3822</v>
      </c>
    </row>
    <row r="3833" spans="1:13" s="31" customFormat="1" ht="16.5" customHeight="1" x14ac:dyDescent="0.3">
      <c r="A3833" s="34">
        <v>42643</v>
      </c>
      <c r="B3833" s="26" t="s">
        <v>2467</v>
      </c>
      <c r="C3833" s="26" t="s">
        <v>12</v>
      </c>
      <c r="D3833" s="26" t="s">
        <v>20</v>
      </c>
      <c r="E3833" s="41"/>
      <c r="F3833" s="41">
        <v>1000</v>
      </c>
      <c r="G3833" s="19">
        <f t="shared" si="59"/>
        <v>10619127.0813</v>
      </c>
      <c r="H3833" s="17" t="s">
        <v>3054</v>
      </c>
      <c r="I3833" s="26" t="s">
        <v>531</v>
      </c>
      <c r="J3833" s="26" t="s">
        <v>1823</v>
      </c>
      <c r="K3833" s="26" t="s">
        <v>377</v>
      </c>
      <c r="L3833" s="26"/>
      <c r="M3833" s="31">
        <v>3823</v>
      </c>
    </row>
    <row r="3834" spans="1:13" s="31" customFormat="1" ht="16.5" customHeight="1" x14ac:dyDescent="0.3">
      <c r="A3834" s="34">
        <v>42643</v>
      </c>
      <c r="B3834" s="26" t="s">
        <v>2468</v>
      </c>
      <c r="C3834" s="36" t="s">
        <v>1153</v>
      </c>
      <c r="D3834" s="26" t="s">
        <v>20</v>
      </c>
      <c r="E3834" s="41"/>
      <c r="F3834" s="41">
        <v>4000</v>
      </c>
      <c r="G3834" s="19">
        <f t="shared" si="59"/>
        <v>10615127.0813</v>
      </c>
      <c r="H3834" s="17" t="s">
        <v>3054</v>
      </c>
      <c r="I3834" s="26" t="s">
        <v>531</v>
      </c>
      <c r="J3834" s="26" t="s">
        <v>1823</v>
      </c>
      <c r="K3834" s="26" t="s">
        <v>377</v>
      </c>
      <c r="L3834" s="26"/>
      <c r="M3834" s="31">
        <v>3824</v>
      </c>
    </row>
    <row r="3835" spans="1:13" s="31" customFormat="1" ht="16.5" customHeight="1" x14ac:dyDescent="0.3">
      <c r="A3835" s="34">
        <v>42643</v>
      </c>
      <c r="B3835" s="26" t="s">
        <v>2529</v>
      </c>
      <c r="C3835" s="26" t="s">
        <v>12</v>
      </c>
      <c r="D3835" s="26" t="s">
        <v>20</v>
      </c>
      <c r="E3835" s="41"/>
      <c r="F3835" s="41">
        <v>10000</v>
      </c>
      <c r="G3835" s="19">
        <f t="shared" si="59"/>
        <v>10605127.0813</v>
      </c>
      <c r="H3835" s="17" t="s">
        <v>3054</v>
      </c>
      <c r="I3835" s="26" t="s">
        <v>531</v>
      </c>
      <c r="J3835" s="26" t="s">
        <v>1823</v>
      </c>
      <c r="K3835" s="26" t="s">
        <v>377</v>
      </c>
      <c r="L3835" s="26"/>
      <c r="M3835" s="26">
        <v>3825</v>
      </c>
    </row>
    <row r="3836" spans="1:13" s="31" customFormat="1" x14ac:dyDescent="0.3">
      <c r="A3836" s="34">
        <v>42643</v>
      </c>
      <c r="B3836" s="37" t="s">
        <v>2469</v>
      </c>
      <c r="C3836" s="26" t="s">
        <v>12</v>
      </c>
      <c r="D3836" s="37" t="s">
        <v>1254</v>
      </c>
      <c r="E3836" s="38"/>
      <c r="F3836" s="38">
        <v>50000</v>
      </c>
      <c r="G3836" s="19">
        <f t="shared" si="59"/>
        <v>10555127.0813</v>
      </c>
      <c r="H3836" s="37" t="s">
        <v>267</v>
      </c>
      <c r="I3836" s="37" t="s">
        <v>531</v>
      </c>
      <c r="J3836" s="26" t="s">
        <v>1823</v>
      </c>
      <c r="K3836" s="26" t="s">
        <v>377</v>
      </c>
      <c r="L3836" s="26"/>
      <c r="M3836" s="26">
        <v>3826</v>
      </c>
    </row>
    <row r="3837" spans="1:13" s="31" customFormat="1" x14ac:dyDescent="0.3">
      <c r="A3837" s="34">
        <v>42643</v>
      </c>
      <c r="B3837" s="37" t="s">
        <v>2530</v>
      </c>
      <c r="C3837" s="26" t="s">
        <v>12</v>
      </c>
      <c r="D3837" s="37" t="s">
        <v>1254</v>
      </c>
      <c r="E3837" s="38"/>
      <c r="F3837" s="38">
        <v>25000</v>
      </c>
      <c r="G3837" s="19">
        <f t="shared" si="59"/>
        <v>10530127.0813</v>
      </c>
      <c r="H3837" s="37" t="s">
        <v>267</v>
      </c>
      <c r="I3837" s="37"/>
      <c r="J3837" s="26" t="s">
        <v>1823</v>
      </c>
      <c r="K3837" s="26" t="s">
        <v>377</v>
      </c>
      <c r="L3837" s="26" t="s">
        <v>1824</v>
      </c>
      <c r="M3837" s="26">
        <v>3827</v>
      </c>
    </row>
    <row r="3838" spans="1:13" s="31" customFormat="1" ht="13.9" x14ac:dyDescent="0.25">
      <c r="A3838" s="34">
        <v>42643</v>
      </c>
      <c r="B3838" s="37" t="s">
        <v>2470</v>
      </c>
      <c r="C3838" s="26" t="s">
        <v>22</v>
      </c>
      <c r="D3838" s="37" t="s">
        <v>1254</v>
      </c>
      <c r="E3838" s="38"/>
      <c r="F3838" s="38">
        <v>25000</v>
      </c>
      <c r="G3838" s="19">
        <f t="shared" si="59"/>
        <v>10505127.0813</v>
      </c>
      <c r="H3838" s="37" t="s">
        <v>267</v>
      </c>
      <c r="I3838" s="37"/>
      <c r="J3838" s="26" t="s">
        <v>1823</v>
      </c>
      <c r="K3838" s="26" t="s">
        <v>377</v>
      </c>
      <c r="L3838" s="26" t="s">
        <v>1824</v>
      </c>
      <c r="M3838" s="26">
        <v>3828</v>
      </c>
    </row>
    <row r="3839" spans="1:13" s="31" customFormat="1" ht="13.9" x14ac:dyDescent="0.25">
      <c r="A3839" s="34">
        <v>42643</v>
      </c>
      <c r="B3839" s="37" t="s">
        <v>2471</v>
      </c>
      <c r="C3839" s="31" t="s">
        <v>17</v>
      </c>
      <c r="D3839" s="37" t="s">
        <v>1254</v>
      </c>
      <c r="E3839" s="38"/>
      <c r="F3839" s="38">
        <v>30000</v>
      </c>
      <c r="G3839" s="19">
        <f t="shared" si="59"/>
        <v>10475127.0813</v>
      </c>
      <c r="H3839" s="37" t="s">
        <v>267</v>
      </c>
      <c r="I3839" s="37">
        <v>7</v>
      </c>
      <c r="J3839" s="26" t="s">
        <v>1823</v>
      </c>
      <c r="K3839" s="26" t="s">
        <v>377</v>
      </c>
      <c r="L3839" s="26" t="s">
        <v>1824</v>
      </c>
      <c r="M3839" s="26">
        <v>3829</v>
      </c>
    </row>
    <row r="3840" spans="1:13" s="31" customFormat="1" x14ac:dyDescent="0.3">
      <c r="A3840" s="34">
        <v>42643</v>
      </c>
      <c r="B3840" s="37" t="s">
        <v>2472</v>
      </c>
      <c r="C3840" s="31" t="s">
        <v>17</v>
      </c>
      <c r="D3840" s="37" t="s">
        <v>1254</v>
      </c>
      <c r="E3840" s="38"/>
      <c r="F3840" s="38">
        <v>10000</v>
      </c>
      <c r="G3840" s="19">
        <f t="shared" si="59"/>
        <v>10465127.0813</v>
      </c>
      <c r="H3840" s="37" t="s">
        <v>267</v>
      </c>
      <c r="I3840" s="37" t="s">
        <v>774</v>
      </c>
      <c r="J3840" s="26" t="s">
        <v>1823</v>
      </c>
      <c r="K3840" s="26" t="s">
        <v>377</v>
      </c>
      <c r="L3840" s="37" t="s">
        <v>1824</v>
      </c>
      <c r="M3840" s="26">
        <v>3830</v>
      </c>
    </row>
    <row r="3841" spans="1:13" s="31" customFormat="1" x14ac:dyDescent="0.3">
      <c r="A3841" s="34">
        <v>42643</v>
      </c>
      <c r="B3841" s="26" t="s">
        <v>2473</v>
      </c>
      <c r="C3841" s="26" t="s">
        <v>12</v>
      </c>
      <c r="D3841" s="31" t="s">
        <v>18</v>
      </c>
      <c r="E3841" s="41"/>
      <c r="F3841" s="41">
        <v>1000</v>
      </c>
      <c r="G3841" s="19">
        <f t="shared" si="59"/>
        <v>10464127.0813</v>
      </c>
      <c r="H3841" s="31" t="s">
        <v>795</v>
      </c>
      <c r="I3841" s="26" t="s">
        <v>531</v>
      </c>
      <c r="J3841" s="26" t="s">
        <v>3033</v>
      </c>
      <c r="K3841" s="26" t="s">
        <v>377</v>
      </c>
      <c r="L3841" s="26"/>
      <c r="M3841" s="31">
        <v>3831</v>
      </c>
    </row>
    <row r="3842" spans="1:13" s="31" customFormat="1" x14ac:dyDescent="0.3">
      <c r="A3842" s="34">
        <v>42643</v>
      </c>
      <c r="B3842" s="26" t="s">
        <v>2474</v>
      </c>
      <c r="C3842" s="26" t="s">
        <v>12</v>
      </c>
      <c r="D3842" s="31" t="s">
        <v>18</v>
      </c>
      <c r="E3842" s="41"/>
      <c r="F3842" s="41">
        <v>1000</v>
      </c>
      <c r="G3842" s="19">
        <f t="shared" si="59"/>
        <v>10463127.0813</v>
      </c>
      <c r="H3842" s="31" t="s">
        <v>795</v>
      </c>
      <c r="I3842" s="26" t="s">
        <v>531</v>
      </c>
      <c r="J3842" s="26" t="s">
        <v>3033</v>
      </c>
      <c r="K3842" s="26" t="s">
        <v>377</v>
      </c>
      <c r="L3842" s="26"/>
      <c r="M3842" s="31">
        <v>3832</v>
      </c>
    </row>
    <row r="3843" spans="1:13" s="31" customFormat="1" x14ac:dyDescent="0.3">
      <c r="A3843" s="34">
        <v>42643</v>
      </c>
      <c r="B3843" s="26" t="s">
        <v>2475</v>
      </c>
      <c r="C3843" s="26" t="s">
        <v>12</v>
      </c>
      <c r="D3843" s="31" t="s">
        <v>18</v>
      </c>
      <c r="E3843" s="41"/>
      <c r="F3843" s="41">
        <v>1000</v>
      </c>
      <c r="G3843" s="19">
        <f t="shared" si="59"/>
        <v>10462127.0813</v>
      </c>
      <c r="H3843" s="31" t="s">
        <v>795</v>
      </c>
      <c r="I3843" s="26" t="s">
        <v>531</v>
      </c>
      <c r="J3843" s="26" t="s">
        <v>3033</v>
      </c>
      <c r="K3843" s="26" t="s">
        <v>377</v>
      </c>
      <c r="L3843" s="26"/>
      <c r="M3843" s="26">
        <v>3833</v>
      </c>
    </row>
    <row r="3844" spans="1:13" s="31" customFormat="1" x14ac:dyDescent="0.3">
      <c r="A3844" s="34">
        <v>42643</v>
      </c>
      <c r="B3844" s="26" t="s">
        <v>2476</v>
      </c>
      <c r="C3844" s="26" t="s">
        <v>12</v>
      </c>
      <c r="D3844" s="26" t="s">
        <v>20</v>
      </c>
      <c r="E3844" s="41"/>
      <c r="F3844" s="41">
        <v>2000</v>
      </c>
      <c r="G3844" s="19">
        <f t="shared" si="59"/>
        <v>10460127.0813</v>
      </c>
      <c r="H3844" s="26" t="s">
        <v>3053</v>
      </c>
      <c r="I3844" s="26" t="s">
        <v>531</v>
      </c>
      <c r="J3844" s="26" t="s">
        <v>1823</v>
      </c>
      <c r="K3844" s="26" t="s">
        <v>377</v>
      </c>
      <c r="L3844" s="26" t="s">
        <v>1824</v>
      </c>
      <c r="M3844" s="26">
        <v>3834</v>
      </c>
    </row>
    <row r="3845" spans="1:13" s="31" customFormat="1" x14ac:dyDescent="0.3">
      <c r="A3845" s="34">
        <v>42643</v>
      </c>
      <c r="B3845" s="26" t="s">
        <v>2477</v>
      </c>
      <c r="C3845" s="36" t="s">
        <v>1153</v>
      </c>
      <c r="D3845" s="26" t="s">
        <v>20</v>
      </c>
      <c r="E3845" s="41"/>
      <c r="F3845" s="41">
        <v>3500</v>
      </c>
      <c r="G3845" s="19">
        <f t="shared" si="59"/>
        <v>10456627.0813</v>
      </c>
      <c r="H3845" s="26" t="s">
        <v>3053</v>
      </c>
      <c r="I3845" s="26" t="s">
        <v>531</v>
      </c>
      <c r="J3845" s="26" t="s">
        <v>1823</v>
      </c>
      <c r="K3845" s="26" t="s">
        <v>377</v>
      </c>
      <c r="L3845" s="26" t="s">
        <v>1824</v>
      </c>
      <c r="M3845" s="26">
        <v>3835</v>
      </c>
    </row>
    <row r="3846" spans="1:13" s="31" customFormat="1" x14ac:dyDescent="0.3">
      <c r="A3846" s="34">
        <v>42643</v>
      </c>
      <c r="B3846" s="31" t="s">
        <v>2478</v>
      </c>
      <c r="C3846" s="31" t="s">
        <v>17</v>
      </c>
      <c r="D3846" s="31" t="s">
        <v>18</v>
      </c>
      <c r="E3846" s="40"/>
      <c r="F3846" s="40">
        <v>5000</v>
      </c>
      <c r="G3846" s="19">
        <f t="shared" si="59"/>
        <v>10451627.0813</v>
      </c>
      <c r="H3846" s="31" t="s">
        <v>1772</v>
      </c>
      <c r="I3846" s="31" t="s">
        <v>531</v>
      </c>
      <c r="J3846" s="26" t="s">
        <v>3033</v>
      </c>
      <c r="K3846" s="26" t="s">
        <v>377</v>
      </c>
      <c r="M3846" s="26">
        <v>3836</v>
      </c>
    </row>
    <row r="3847" spans="1:13" s="31" customFormat="1" x14ac:dyDescent="0.3">
      <c r="A3847" s="34">
        <v>42643</v>
      </c>
      <c r="B3847" s="31" t="s">
        <v>2531</v>
      </c>
      <c r="C3847" s="26" t="s">
        <v>12</v>
      </c>
      <c r="D3847" s="31" t="s">
        <v>20</v>
      </c>
      <c r="E3847" s="40"/>
      <c r="F3847" s="40">
        <v>50000</v>
      </c>
      <c r="G3847" s="19">
        <f t="shared" si="59"/>
        <v>10401627.0813</v>
      </c>
      <c r="H3847" s="31" t="s">
        <v>1772</v>
      </c>
      <c r="I3847" s="31" t="s">
        <v>531</v>
      </c>
      <c r="J3847" s="26" t="s">
        <v>1099</v>
      </c>
      <c r="K3847" s="26" t="s">
        <v>377</v>
      </c>
      <c r="M3847" s="26">
        <v>3837</v>
      </c>
    </row>
    <row r="3848" spans="1:13" s="31" customFormat="1" x14ac:dyDescent="0.3">
      <c r="A3848" s="34">
        <v>42643</v>
      </c>
      <c r="B3848" s="31" t="s">
        <v>2479</v>
      </c>
      <c r="C3848" s="26" t="s">
        <v>12</v>
      </c>
      <c r="D3848" s="31" t="s">
        <v>18</v>
      </c>
      <c r="E3848" s="40"/>
      <c r="F3848" s="40">
        <v>500</v>
      </c>
      <c r="G3848" s="19">
        <f t="shared" si="59"/>
        <v>10401127.0813</v>
      </c>
      <c r="H3848" s="31" t="s">
        <v>1772</v>
      </c>
      <c r="I3848" s="31" t="s">
        <v>531</v>
      </c>
      <c r="J3848" s="26" t="s">
        <v>3033</v>
      </c>
      <c r="K3848" s="26" t="s">
        <v>377</v>
      </c>
      <c r="M3848" s="26">
        <v>3838</v>
      </c>
    </row>
    <row r="3849" spans="1:13" s="31" customFormat="1" x14ac:dyDescent="0.3">
      <c r="A3849" s="76">
        <v>42644</v>
      </c>
      <c r="B3849" s="26" t="s">
        <v>2599</v>
      </c>
      <c r="C3849" s="26" t="s">
        <v>12</v>
      </c>
      <c r="D3849" s="26" t="s">
        <v>13</v>
      </c>
      <c r="E3849" s="41"/>
      <c r="F3849" s="41">
        <v>4000</v>
      </c>
      <c r="G3849" s="19">
        <f t="shared" si="59"/>
        <v>10397127.0813</v>
      </c>
      <c r="H3849" s="36" t="s">
        <v>26</v>
      </c>
      <c r="I3849" s="26" t="s">
        <v>531</v>
      </c>
      <c r="J3849" s="26" t="s">
        <v>3033</v>
      </c>
      <c r="K3849" s="26" t="s">
        <v>377</v>
      </c>
      <c r="L3849" s="26" t="s">
        <v>2600</v>
      </c>
      <c r="M3849" s="31">
        <v>3839</v>
      </c>
    </row>
    <row r="3850" spans="1:13" s="31" customFormat="1" ht="13.9" x14ac:dyDescent="0.25">
      <c r="A3850" s="76">
        <v>42644</v>
      </c>
      <c r="B3850" s="26" t="s">
        <v>3034</v>
      </c>
      <c r="C3850" s="27" t="s">
        <v>16</v>
      </c>
      <c r="D3850" s="28" t="s">
        <v>10</v>
      </c>
      <c r="E3850" s="41"/>
      <c r="F3850" s="41">
        <v>3200</v>
      </c>
      <c r="G3850" s="19">
        <f t="shared" si="59"/>
        <v>10393927.0813</v>
      </c>
      <c r="H3850" s="36" t="s">
        <v>26</v>
      </c>
      <c r="I3850" s="26" t="s">
        <v>2083</v>
      </c>
      <c r="J3850" s="26" t="s">
        <v>1099</v>
      </c>
      <c r="K3850" s="26" t="s">
        <v>377</v>
      </c>
      <c r="L3850" s="77" t="s">
        <v>1824</v>
      </c>
      <c r="M3850" s="31">
        <v>3840</v>
      </c>
    </row>
    <row r="3851" spans="1:13" s="31" customFormat="1" ht="13.9" x14ac:dyDescent="0.25">
      <c r="A3851" s="76">
        <v>42644</v>
      </c>
      <c r="B3851" s="26" t="s">
        <v>3034</v>
      </c>
      <c r="C3851" s="27" t="s">
        <v>16</v>
      </c>
      <c r="D3851" s="28" t="s">
        <v>10</v>
      </c>
      <c r="E3851" s="41"/>
      <c r="F3851" s="41">
        <v>10400</v>
      </c>
      <c r="G3851" s="19">
        <f t="shared" si="59"/>
        <v>10383527.0813</v>
      </c>
      <c r="H3851" s="36" t="s">
        <v>26</v>
      </c>
      <c r="I3851" s="26" t="s">
        <v>2601</v>
      </c>
      <c r="J3851" s="26" t="s">
        <v>1099</v>
      </c>
      <c r="K3851" s="26" t="s">
        <v>377</v>
      </c>
      <c r="L3851" s="77" t="s">
        <v>1824</v>
      </c>
      <c r="M3851" s="26">
        <v>3841</v>
      </c>
    </row>
    <row r="3852" spans="1:13" s="31" customFormat="1" x14ac:dyDescent="0.3">
      <c r="A3852" s="75">
        <v>42644</v>
      </c>
      <c r="B3852" s="26" t="s">
        <v>2602</v>
      </c>
      <c r="C3852" s="26" t="s">
        <v>12</v>
      </c>
      <c r="D3852" s="26" t="s">
        <v>18</v>
      </c>
      <c r="E3852" s="41"/>
      <c r="F3852" s="41">
        <v>500</v>
      </c>
      <c r="G3852" s="19">
        <f t="shared" si="59"/>
        <v>10383027.0813</v>
      </c>
      <c r="H3852" s="26" t="s">
        <v>1772</v>
      </c>
      <c r="I3852" s="26" t="s">
        <v>531</v>
      </c>
      <c r="J3852" s="26" t="s">
        <v>3033</v>
      </c>
      <c r="K3852" s="26" t="s">
        <v>377</v>
      </c>
      <c r="L3852" s="26" t="s">
        <v>2600</v>
      </c>
      <c r="M3852" s="26">
        <v>3842</v>
      </c>
    </row>
    <row r="3853" spans="1:13" s="31" customFormat="1" x14ac:dyDescent="0.3">
      <c r="A3853" s="75">
        <v>42644</v>
      </c>
      <c r="B3853" s="26" t="s">
        <v>2603</v>
      </c>
      <c r="C3853" s="26" t="s">
        <v>12</v>
      </c>
      <c r="D3853" s="26" t="s">
        <v>18</v>
      </c>
      <c r="E3853" s="41"/>
      <c r="F3853" s="41">
        <v>500</v>
      </c>
      <c r="G3853" s="19">
        <f t="shared" ref="G3853:G3916" si="60">+G3852+E3853-F3853</f>
        <v>10382527.0813</v>
      </c>
      <c r="H3853" s="26" t="s">
        <v>1772</v>
      </c>
      <c r="I3853" s="26" t="s">
        <v>531</v>
      </c>
      <c r="J3853" s="26" t="s">
        <v>3033</v>
      </c>
      <c r="K3853" s="26" t="s">
        <v>377</v>
      </c>
      <c r="L3853" s="26" t="s">
        <v>2600</v>
      </c>
      <c r="M3853" s="26">
        <v>3843</v>
      </c>
    </row>
    <row r="3854" spans="1:13" s="31" customFormat="1" x14ac:dyDescent="0.3">
      <c r="A3854" s="75">
        <v>42644</v>
      </c>
      <c r="B3854" s="26" t="s">
        <v>2604</v>
      </c>
      <c r="C3854" s="26" t="s">
        <v>17</v>
      </c>
      <c r="D3854" s="26" t="s">
        <v>18</v>
      </c>
      <c r="E3854" s="41"/>
      <c r="F3854" s="41">
        <v>55000</v>
      </c>
      <c r="G3854" s="19">
        <f t="shared" si="60"/>
        <v>10327527.0813</v>
      </c>
      <c r="H3854" s="26" t="s">
        <v>1772</v>
      </c>
      <c r="I3854" s="26" t="s">
        <v>531</v>
      </c>
      <c r="J3854" s="26" t="s">
        <v>3033</v>
      </c>
      <c r="K3854" s="26" t="s">
        <v>377</v>
      </c>
      <c r="L3854" s="26" t="s">
        <v>1824</v>
      </c>
      <c r="M3854" s="26">
        <v>3844</v>
      </c>
    </row>
    <row r="3855" spans="1:13" s="31" customFormat="1" x14ac:dyDescent="0.3">
      <c r="A3855" s="75">
        <v>42644</v>
      </c>
      <c r="B3855" s="26" t="s">
        <v>2605</v>
      </c>
      <c r="C3855" s="31" t="s">
        <v>35</v>
      </c>
      <c r="D3855" s="26" t="s">
        <v>18</v>
      </c>
      <c r="E3855" s="41"/>
      <c r="F3855" s="41">
        <v>2000</v>
      </c>
      <c r="G3855" s="19">
        <f t="shared" si="60"/>
        <v>10325527.0813</v>
      </c>
      <c r="H3855" s="26" t="s">
        <v>1772</v>
      </c>
      <c r="I3855" s="26" t="s">
        <v>531</v>
      </c>
      <c r="J3855" s="26" t="s">
        <v>3033</v>
      </c>
      <c r="K3855" s="26" t="s">
        <v>377</v>
      </c>
      <c r="L3855" s="26" t="s">
        <v>1824</v>
      </c>
      <c r="M3855" s="26">
        <v>3845</v>
      </c>
    </row>
    <row r="3856" spans="1:13" s="31" customFormat="1" x14ac:dyDescent="0.3">
      <c r="A3856" s="75">
        <v>42644</v>
      </c>
      <c r="B3856" s="26" t="s">
        <v>2606</v>
      </c>
      <c r="C3856" s="26" t="s">
        <v>12</v>
      </c>
      <c r="D3856" s="26" t="s">
        <v>18</v>
      </c>
      <c r="E3856" s="41"/>
      <c r="F3856" s="41">
        <v>750</v>
      </c>
      <c r="G3856" s="19">
        <f t="shared" si="60"/>
        <v>10324777.0813</v>
      </c>
      <c r="H3856" s="26" t="s">
        <v>1772</v>
      </c>
      <c r="I3856" s="26" t="s">
        <v>531</v>
      </c>
      <c r="J3856" s="26" t="s">
        <v>3033</v>
      </c>
      <c r="K3856" s="26" t="s">
        <v>377</v>
      </c>
      <c r="L3856" s="26" t="s">
        <v>2600</v>
      </c>
      <c r="M3856" s="26">
        <v>3846</v>
      </c>
    </row>
    <row r="3857" spans="1:13" s="31" customFormat="1" x14ac:dyDescent="0.3">
      <c r="A3857" s="75">
        <v>42644</v>
      </c>
      <c r="B3857" s="26" t="s">
        <v>2607</v>
      </c>
      <c r="C3857" s="26" t="s">
        <v>12</v>
      </c>
      <c r="D3857" s="26" t="s">
        <v>20</v>
      </c>
      <c r="E3857" s="41"/>
      <c r="F3857" s="41">
        <v>3000</v>
      </c>
      <c r="G3857" s="19">
        <f t="shared" si="60"/>
        <v>10321777.0813</v>
      </c>
      <c r="H3857" s="26" t="s">
        <v>3053</v>
      </c>
      <c r="I3857" s="26" t="s">
        <v>531</v>
      </c>
      <c r="J3857" s="26" t="s">
        <v>1823</v>
      </c>
      <c r="K3857" s="26" t="s">
        <v>377</v>
      </c>
      <c r="L3857" s="26" t="s">
        <v>2600</v>
      </c>
      <c r="M3857" s="31">
        <v>3847</v>
      </c>
    </row>
    <row r="3858" spans="1:13" s="31" customFormat="1" x14ac:dyDescent="0.3">
      <c r="A3858" s="75">
        <v>42644</v>
      </c>
      <c r="B3858" s="26" t="s">
        <v>3079</v>
      </c>
      <c r="C3858" s="26" t="s">
        <v>12</v>
      </c>
      <c r="D3858" s="26" t="s">
        <v>20</v>
      </c>
      <c r="E3858" s="41"/>
      <c r="F3858" s="41">
        <v>2000</v>
      </c>
      <c r="G3858" s="19">
        <f t="shared" si="60"/>
        <v>10319777.0813</v>
      </c>
      <c r="H3858" s="26" t="s">
        <v>3053</v>
      </c>
      <c r="I3858" s="26" t="s">
        <v>531</v>
      </c>
      <c r="J3858" s="26" t="s">
        <v>1823</v>
      </c>
      <c r="K3858" s="26" t="s">
        <v>377</v>
      </c>
      <c r="L3858" s="26" t="s">
        <v>2600</v>
      </c>
      <c r="M3858" s="31">
        <v>3848</v>
      </c>
    </row>
    <row r="3859" spans="1:13" s="31" customFormat="1" x14ac:dyDescent="0.3">
      <c r="A3859" s="75">
        <v>42644</v>
      </c>
      <c r="B3859" s="26" t="s">
        <v>2608</v>
      </c>
      <c r="C3859" s="36" t="s">
        <v>1153</v>
      </c>
      <c r="D3859" s="26" t="s">
        <v>20</v>
      </c>
      <c r="E3859" s="41"/>
      <c r="F3859" s="41">
        <v>7500</v>
      </c>
      <c r="G3859" s="19">
        <f t="shared" si="60"/>
        <v>10312277.0813</v>
      </c>
      <c r="H3859" s="26" t="s">
        <v>3053</v>
      </c>
      <c r="I3859" s="26" t="s">
        <v>531</v>
      </c>
      <c r="J3859" s="26" t="s">
        <v>1823</v>
      </c>
      <c r="K3859" s="26" t="s">
        <v>377</v>
      </c>
      <c r="L3859" s="26" t="s">
        <v>1824</v>
      </c>
      <c r="M3859" s="26">
        <v>3849</v>
      </c>
    </row>
    <row r="3860" spans="1:13" s="31" customFormat="1" x14ac:dyDescent="0.3">
      <c r="A3860" s="75">
        <v>42644</v>
      </c>
      <c r="B3860" s="26" t="s">
        <v>2609</v>
      </c>
      <c r="C3860" s="26" t="s">
        <v>17</v>
      </c>
      <c r="D3860" s="26" t="s">
        <v>20</v>
      </c>
      <c r="E3860" s="41"/>
      <c r="F3860" s="41">
        <v>30000</v>
      </c>
      <c r="G3860" s="19">
        <f t="shared" si="60"/>
        <v>10282277.0813</v>
      </c>
      <c r="H3860" s="26" t="s">
        <v>3054</v>
      </c>
      <c r="I3860" s="26" t="s">
        <v>2610</v>
      </c>
      <c r="J3860" s="26" t="s">
        <v>2611</v>
      </c>
      <c r="K3860" s="26" t="s">
        <v>377</v>
      </c>
      <c r="L3860" s="26" t="s">
        <v>1824</v>
      </c>
      <c r="M3860" s="26">
        <v>3850</v>
      </c>
    </row>
    <row r="3861" spans="1:13" s="31" customFormat="1" x14ac:dyDescent="0.3">
      <c r="A3861" s="75">
        <v>42644</v>
      </c>
      <c r="B3861" s="26" t="s">
        <v>3035</v>
      </c>
      <c r="C3861" s="26" t="s">
        <v>12</v>
      </c>
      <c r="D3861" s="26" t="s">
        <v>20</v>
      </c>
      <c r="E3861" s="41"/>
      <c r="F3861" s="41">
        <v>24000</v>
      </c>
      <c r="G3861" s="19">
        <f t="shared" si="60"/>
        <v>10258277.0813</v>
      </c>
      <c r="H3861" s="26" t="s">
        <v>3054</v>
      </c>
      <c r="I3861" s="26" t="s">
        <v>531</v>
      </c>
      <c r="J3861" s="26" t="s">
        <v>2611</v>
      </c>
      <c r="K3861" s="26" t="s">
        <v>377</v>
      </c>
      <c r="L3861" s="26" t="s">
        <v>2600</v>
      </c>
      <c r="M3861" s="26">
        <v>3851</v>
      </c>
    </row>
    <row r="3862" spans="1:13" s="31" customFormat="1" x14ac:dyDescent="0.3">
      <c r="A3862" s="75">
        <v>42644</v>
      </c>
      <c r="B3862" s="26" t="s">
        <v>3080</v>
      </c>
      <c r="C3862" s="26" t="s">
        <v>17</v>
      </c>
      <c r="D3862" s="26" t="s">
        <v>20</v>
      </c>
      <c r="E3862" s="41"/>
      <c r="F3862" s="41">
        <v>27000</v>
      </c>
      <c r="G3862" s="19">
        <f t="shared" si="60"/>
        <v>10231277.0813</v>
      </c>
      <c r="H3862" s="26" t="s">
        <v>3054</v>
      </c>
      <c r="I3862" s="26" t="s">
        <v>531</v>
      </c>
      <c r="J3862" s="26" t="s">
        <v>2611</v>
      </c>
      <c r="K3862" s="26" t="s">
        <v>377</v>
      </c>
      <c r="L3862" s="26" t="s">
        <v>1824</v>
      </c>
      <c r="M3862" s="26">
        <v>3852</v>
      </c>
    </row>
    <row r="3863" spans="1:13" s="31" customFormat="1" x14ac:dyDescent="0.3">
      <c r="A3863" s="75">
        <v>42644</v>
      </c>
      <c r="B3863" s="26" t="s">
        <v>3036</v>
      </c>
      <c r="C3863" s="26" t="s">
        <v>12</v>
      </c>
      <c r="D3863" s="26" t="s">
        <v>20</v>
      </c>
      <c r="E3863" s="41"/>
      <c r="F3863" s="41">
        <v>20000</v>
      </c>
      <c r="G3863" s="19">
        <f t="shared" si="60"/>
        <v>10211277.0813</v>
      </c>
      <c r="H3863" s="26" t="s">
        <v>3054</v>
      </c>
      <c r="I3863" s="26" t="s">
        <v>531</v>
      </c>
      <c r="J3863" s="26" t="s">
        <v>2611</v>
      </c>
      <c r="K3863" s="26" t="s">
        <v>377</v>
      </c>
      <c r="L3863" s="26" t="s">
        <v>2600</v>
      </c>
      <c r="M3863" s="26">
        <v>3853</v>
      </c>
    </row>
    <row r="3864" spans="1:13" s="31" customFormat="1" x14ac:dyDescent="0.3">
      <c r="A3864" s="75">
        <v>42644</v>
      </c>
      <c r="B3864" s="26" t="s">
        <v>2612</v>
      </c>
      <c r="C3864" s="26" t="s">
        <v>12</v>
      </c>
      <c r="D3864" s="26" t="s">
        <v>20</v>
      </c>
      <c r="E3864" s="41"/>
      <c r="F3864" s="41">
        <v>3000</v>
      </c>
      <c r="G3864" s="19">
        <f t="shared" si="60"/>
        <v>10208277.0813</v>
      </c>
      <c r="H3864" s="26" t="s">
        <v>3054</v>
      </c>
      <c r="I3864" s="26" t="s">
        <v>531</v>
      </c>
      <c r="J3864" s="26" t="s">
        <v>2611</v>
      </c>
      <c r="K3864" s="26" t="s">
        <v>377</v>
      </c>
      <c r="L3864" s="26" t="s">
        <v>2600</v>
      </c>
      <c r="M3864" s="26">
        <v>3854</v>
      </c>
    </row>
    <row r="3865" spans="1:13" s="31" customFormat="1" x14ac:dyDescent="0.3">
      <c r="A3865" s="75">
        <v>42644</v>
      </c>
      <c r="B3865" s="26" t="s">
        <v>1236</v>
      </c>
      <c r="C3865" s="26" t="s">
        <v>17</v>
      </c>
      <c r="D3865" s="26" t="s">
        <v>18</v>
      </c>
      <c r="E3865" s="41"/>
      <c r="F3865" s="41">
        <v>5000</v>
      </c>
      <c r="G3865" s="19">
        <f t="shared" si="60"/>
        <v>10203277.0813</v>
      </c>
      <c r="H3865" s="26" t="s">
        <v>903</v>
      </c>
      <c r="I3865" s="26" t="s">
        <v>531</v>
      </c>
      <c r="J3865" s="26" t="s">
        <v>3033</v>
      </c>
      <c r="K3865" s="26" t="s">
        <v>377</v>
      </c>
      <c r="L3865" s="26" t="s">
        <v>2600</v>
      </c>
      <c r="M3865" s="31">
        <v>3855</v>
      </c>
    </row>
    <row r="3866" spans="1:13" s="31" customFormat="1" x14ac:dyDescent="0.3">
      <c r="A3866" s="75">
        <v>42644</v>
      </c>
      <c r="B3866" s="26" t="s">
        <v>1603</v>
      </c>
      <c r="C3866" s="26" t="s">
        <v>12</v>
      </c>
      <c r="D3866" s="26" t="s">
        <v>18</v>
      </c>
      <c r="E3866" s="41"/>
      <c r="F3866" s="41">
        <v>1000</v>
      </c>
      <c r="G3866" s="19">
        <f t="shared" si="60"/>
        <v>10202277.0813</v>
      </c>
      <c r="H3866" s="26" t="s">
        <v>903</v>
      </c>
      <c r="I3866" s="26" t="s">
        <v>531</v>
      </c>
      <c r="J3866" s="26" t="s">
        <v>3033</v>
      </c>
      <c r="K3866" s="26" t="s">
        <v>377</v>
      </c>
      <c r="L3866" s="26" t="s">
        <v>2600</v>
      </c>
      <c r="M3866" s="31">
        <v>3856</v>
      </c>
    </row>
    <row r="3867" spans="1:13" s="31" customFormat="1" x14ac:dyDescent="0.3">
      <c r="A3867" s="76">
        <v>42645</v>
      </c>
      <c r="B3867" s="26" t="s">
        <v>2613</v>
      </c>
      <c r="C3867" s="26" t="s">
        <v>12</v>
      </c>
      <c r="D3867" s="26" t="s">
        <v>13</v>
      </c>
      <c r="E3867" s="41"/>
      <c r="F3867" s="41">
        <v>6500</v>
      </c>
      <c r="G3867" s="19">
        <f t="shared" si="60"/>
        <v>10195777.0813</v>
      </c>
      <c r="H3867" s="36" t="s">
        <v>26</v>
      </c>
      <c r="I3867" s="26" t="s">
        <v>531</v>
      </c>
      <c r="J3867" s="26" t="s">
        <v>3033</v>
      </c>
      <c r="K3867" s="26" t="s">
        <v>377</v>
      </c>
      <c r="L3867" s="26" t="s">
        <v>2193</v>
      </c>
      <c r="M3867" s="26">
        <v>3857</v>
      </c>
    </row>
    <row r="3868" spans="1:13" s="31" customFormat="1" x14ac:dyDescent="0.3">
      <c r="A3868" s="75">
        <v>42645</v>
      </c>
      <c r="B3868" s="26" t="s">
        <v>2614</v>
      </c>
      <c r="C3868" s="26" t="s">
        <v>12</v>
      </c>
      <c r="D3868" s="26" t="s">
        <v>18</v>
      </c>
      <c r="E3868" s="41"/>
      <c r="F3868" s="41">
        <v>500</v>
      </c>
      <c r="G3868" s="19">
        <f t="shared" si="60"/>
        <v>10195277.0813</v>
      </c>
      <c r="H3868" s="26" t="s">
        <v>1772</v>
      </c>
      <c r="I3868" s="26" t="s">
        <v>531</v>
      </c>
      <c r="J3868" s="26" t="s">
        <v>3033</v>
      </c>
      <c r="K3868" s="26" t="s">
        <v>377</v>
      </c>
      <c r="L3868" s="26" t="s">
        <v>2600</v>
      </c>
      <c r="M3868" s="26">
        <v>3858</v>
      </c>
    </row>
    <row r="3869" spans="1:13" s="31" customFormat="1" x14ac:dyDescent="0.3">
      <c r="A3869" s="75">
        <v>42645</v>
      </c>
      <c r="B3869" s="26" t="s">
        <v>2615</v>
      </c>
      <c r="C3869" s="26" t="s">
        <v>12</v>
      </c>
      <c r="D3869" s="26" t="s">
        <v>18</v>
      </c>
      <c r="E3869" s="41"/>
      <c r="F3869" s="41">
        <v>500</v>
      </c>
      <c r="G3869" s="19">
        <f t="shared" si="60"/>
        <v>10194777.0813</v>
      </c>
      <c r="H3869" s="26" t="s">
        <v>1772</v>
      </c>
      <c r="I3869" s="26" t="s">
        <v>531</v>
      </c>
      <c r="J3869" s="26" t="s">
        <v>3033</v>
      </c>
      <c r="K3869" s="26" t="s">
        <v>377</v>
      </c>
      <c r="L3869" s="26" t="s">
        <v>2600</v>
      </c>
      <c r="M3869" s="26">
        <v>3859</v>
      </c>
    </row>
    <row r="3870" spans="1:13" s="31" customFormat="1" x14ac:dyDescent="0.3">
      <c r="A3870" s="75">
        <v>42645</v>
      </c>
      <c r="B3870" s="26" t="s">
        <v>2616</v>
      </c>
      <c r="C3870" s="26" t="s">
        <v>12</v>
      </c>
      <c r="D3870" s="26" t="s">
        <v>20</v>
      </c>
      <c r="E3870" s="41"/>
      <c r="F3870" s="41">
        <v>2000</v>
      </c>
      <c r="G3870" s="19">
        <f t="shared" si="60"/>
        <v>10192777.0813</v>
      </c>
      <c r="H3870" s="26" t="s">
        <v>3053</v>
      </c>
      <c r="I3870" s="26" t="s">
        <v>531</v>
      </c>
      <c r="J3870" s="26" t="s">
        <v>1823</v>
      </c>
      <c r="K3870" s="26" t="s">
        <v>377</v>
      </c>
      <c r="L3870" s="26" t="s">
        <v>2600</v>
      </c>
      <c r="M3870" s="26">
        <v>3860</v>
      </c>
    </row>
    <row r="3871" spans="1:13" s="31" customFormat="1" x14ac:dyDescent="0.3">
      <c r="A3871" s="75">
        <v>42645</v>
      </c>
      <c r="B3871" s="26" t="s">
        <v>3081</v>
      </c>
      <c r="C3871" s="36" t="s">
        <v>1153</v>
      </c>
      <c r="D3871" s="26" t="s">
        <v>20</v>
      </c>
      <c r="E3871" s="41"/>
      <c r="F3871" s="41">
        <v>2000</v>
      </c>
      <c r="G3871" s="19">
        <f t="shared" si="60"/>
        <v>10190777.0813</v>
      </c>
      <c r="H3871" s="26" t="s">
        <v>3053</v>
      </c>
      <c r="I3871" s="26" t="s">
        <v>531</v>
      </c>
      <c r="J3871" s="26" t="s">
        <v>1823</v>
      </c>
      <c r="K3871" s="26" t="s">
        <v>377</v>
      </c>
      <c r="L3871" s="26" t="s">
        <v>1824</v>
      </c>
      <c r="M3871" s="26">
        <v>3861</v>
      </c>
    </row>
    <row r="3872" spans="1:13" s="31" customFormat="1" x14ac:dyDescent="0.3">
      <c r="A3872" s="75">
        <v>42645</v>
      </c>
      <c r="B3872" s="26" t="s">
        <v>2617</v>
      </c>
      <c r="C3872" s="36" t="s">
        <v>1153</v>
      </c>
      <c r="D3872" s="26" t="s">
        <v>20</v>
      </c>
      <c r="E3872" s="41"/>
      <c r="F3872" s="41">
        <v>8500</v>
      </c>
      <c r="G3872" s="19">
        <f t="shared" si="60"/>
        <v>10182277.0813</v>
      </c>
      <c r="H3872" s="26" t="s">
        <v>3053</v>
      </c>
      <c r="I3872" s="26" t="s">
        <v>531</v>
      </c>
      <c r="J3872" s="26" t="s">
        <v>1823</v>
      </c>
      <c r="K3872" s="26" t="s">
        <v>377</v>
      </c>
      <c r="L3872" s="26" t="s">
        <v>1824</v>
      </c>
      <c r="M3872" s="26">
        <v>3862</v>
      </c>
    </row>
    <row r="3873" spans="1:242" s="31" customFormat="1" x14ac:dyDescent="0.3">
      <c r="A3873" s="75">
        <v>42645</v>
      </c>
      <c r="B3873" s="26" t="s">
        <v>1236</v>
      </c>
      <c r="C3873" s="26" t="s">
        <v>17</v>
      </c>
      <c r="D3873" s="26" t="s">
        <v>18</v>
      </c>
      <c r="E3873" s="41"/>
      <c r="F3873" s="41">
        <v>5000</v>
      </c>
      <c r="G3873" s="19">
        <f t="shared" si="60"/>
        <v>10177277.0813</v>
      </c>
      <c r="H3873" s="26" t="s">
        <v>903</v>
      </c>
      <c r="I3873" s="26" t="s">
        <v>531</v>
      </c>
      <c r="J3873" s="26" t="s">
        <v>3033</v>
      </c>
      <c r="K3873" s="26" t="s">
        <v>377</v>
      </c>
      <c r="L3873" s="26" t="s">
        <v>2600</v>
      </c>
      <c r="M3873" s="31">
        <v>3863</v>
      </c>
    </row>
    <row r="3874" spans="1:242" s="50" customFormat="1" x14ac:dyDescent="0.3">
      <c r="A3874" s="75">
        <v>42645</v>
      </c>
      <c r="B3874" s="26" t="s">
        <v>1628</v>
      </c>
      <c r="C3874" s="26" t="s">
        <v>12</v>
      </c>
      <c r="D3874" s="26" t="s">
        <v>18</v>
      </c>
      <c r="E3874" s="41"/>
      <c r="F3874" s="41">
        <v>1000</v>
      </c>
      <c r="G3874" s="19">
        <f t="shared" si="60"/>
        <v>10176277.0813</v>
      </c>
      <c r="H3874" s="26" t="s">
        <v>903</v>
      </c>
      <c r="I3874" s="26" t="s">
        <v>531</v>
      </c>
      <c r="J3874" s="26" t="s">
        <v>3033</v>
      </c>
      <c r="K3874" s="26" t="s">
        <v>377</v>
      </c>
      <c r="L3874" s="26" t="s">
        <v>2600</v>
      </c>
      <c r="M3874" s="31">
        <v>3864</v>
      </c>
      <c r="N3874" s="31"/>
      <c r="O3874" s="31"/>
      <c r="P3874" s="31"/>
      <c r="Q3874" s="31"/>
      <c r="R3874" s="31"/>
      <c r="S3874" s="31"/>
      <c r="T3874" s="31"/>
      <c r="U3874" s="31"/>
      <c r="V3874" s="31"/>
      <c r="W3874" s="31"/>
      <c r="X3874" s="31"/>
      <c r="Y3874" s="31"/>
      <c r="Z3874" s="31"/>
      <c r="AA3874" s="31"/>
      <c r="AB3874" s="31"/>
      <c r="AC3874" s="31"/>
      <c r="AD3874" s="31"/>
      <c r="AE3874" s="31"/>
      <c r="AF3874" s="31"/>
      <c r="AG3874" s="31"/>
      <c r="AH3874" s="31"/>
      <c r="AI3874" s="31"/>
      <c r="AJ3874" s="31"/>
      <c r="AK3874" s="31"/>
      <c r="AL3874" s="31"/>
      <c r="AM3874" s="31"/>
      <c r="AN3874" s="31"/>
      <c r="AO3874" s="31"/>
      <c r="AP3874" s="31"/>
      <c r="AQ3874" s="31"/>
      <c r="AR3874" s="31"/>
      <c r="AS3874" s="31"/>
      <c r="AT3874" s="31"/>
      <c r="AU3874" s="31"/>
      <c r="AV3874" s="31"/>
      <c r="AW3874" s="31"/>
      <c r="AX3874" s="31"/>
      <c r="AY3874" s="31"/>
      <c r="AZ3874" s="31"/>
      <c r="BA3874" s="31"/>
      <c r="BB3874" s="31"/>
      <c r="BC3874" s="31"/>
      <c r="BD3874" s="31"/>
      <c r="BE3874" s="31"/>
      <c r="BF3874" s="31"/>
      <c r="BG3874" s="31"/>
      <c r="BH3874" s="31"/>
      <c r="BI3874" s="31"/>
      <c r="BJ3874" s="31"/>
      <c r="BK3874" s="31"/>
      <c r="BL3874" s="31"/>
      <c r="BM3874" s="31"/>
      <c r="BN3874" s="31"/>
      <c r="BO3874" s="31"/>
      <c r="BP3874" s="31"/>
      <c r="BQ3874" s="31"/>
      <c r="BR3874" s="31"/>
      <c r="BS3874" s="31"/>
      <c r="BT3874" s="31"/>
      <c r="BU3874" s="31"/>
      <c r="BV3874" s="31"/>
      <c r="BW3874" s="31"/>
      <c r="BX3874" s="31"/>
      <c r="BY3874" s="31"/>
      <c r="BZ3874" s="31"/>
      <c r="CA3874" s="31"/>
      <c r="CB3874" s="31"/>
      <c r="CC3874" s="31"/>
      <c r="CD3874" s="31"/>
      <c r="CE3874" s="31"/>
      <c r="CF3874" s="31"/>
      <c r="CG3874" s="31"/>
      <c r="CH3874" s="31"/>
      <c r="CI3874" s="31"/>
      <c r="CJ3874" s="31"/>
      <c r="CK3874" s="31"/>
      <c r="CL3874" s="31"/>
      <c r="CM3874" s="31"/>
      <c r="CN3874" s="31"/>
      <c r="CO3874" s="31"/>
      <c r="CP3874" s="31"/>
      <c r="CQ3874" s="31"/>
      <c r="CR3874" s="31"/>
      <c r="CS3874" s="31"/>
      <c r="CT3874" s="31"/>
      <c r="CU3874" s="31"/>
      <c r="CV3874" s="31"/>
      <c r="CW3874" s="31"/>
      <c r="CX3874" s="31"/>
      <c r="CY3874" s="31"/>
      <c r="CZ3874" s="31"/>
      <c r="DA3874" s="31"/>
      <c r="DB3874" s="31"/>
      <c r="DC3874" s="31"/>
      <c r="DD3874" s="31"/>
      <c r="DE3874" s="31"/>
      <c r="DF3874" s="31"/>
      <c r="DG3874" s="31"/>
      <c r="DH3874" s="31"/>
      <c r="DI3874" s="31"/>
      <c r="DJ3874" s="31"/>
      <c r="DK3874" s="31"/>
      <c r="DL3874" s="31"/>
      <c r="DM3874" s="31"/>
      <c r="DN3874" s="31"/>
      <c r="DO3874" s="31"/>
      <c r="DP3874" s="31"/>
      <c r="DQ3874" s="31"/>
      <c r="DR3874" s="31"/>
      <c r="DS3874" s="31"/>
      <c r="DT3874" s="31"/>
      <c r="DU3874" s="31"/>
      <c r="DV3874" s="31"/>
      <c r="DW3874" s="31"/>
      <c r="DX3874" s="31"/>
      <c r="DY3874" s="31"/>
      <c r="DZ3874" s="31"/>
      <c r="EA3874" s="31"/>
      <c r="EB3874" s="31"/>
      <c r="EC3874" s="31"/>
      <c r="ED3874" s="31"/>
      <c r="EE3874" s="31"/>
      <c r="EF3874" s="31"/>
      <c r="EG3874" s="31"/>
      <c r="EH3874" s="31"/>
      <c r="EI3874" s="31"/>
      <c r="EJ3874" s="31"/>
      <c r="EK3874" s="31"/>
      <c r="EL3874" s="31"/>
      <c r="EM3874" s="31"/>
      <c r="EN3874" s="31"/>
      <c r="EO3874" s="31"/>
      <c r="EP3874" s="31"/>
      <c r="EQ3874" s="31"/>
      <c r="ER3874" s="31"/>
      <c r="ES3874" s="31"/>
      <c r="ET3874" s="31"/>
      <c r="EU3874" s="31"/>
      <c r="EV3874" s="31"/>
      <c r="EW3874" s="31"/>
      <c r="EX3874" s="31"/>
      <c r="EY3874" s="31"/>
      <c r="EZ3874" s="31"/>
      <c r="FA3874" s="31"/>
      <c r="FB3874" s="31"/>
      <c r="FC3874" s="31"/>
      <c r="FD3874" s="31"/>
      <c r="FE3874" s="31"/>
      <c r="FF3874" s="31"/>
      <c r="FG3874" s="31"/>
      <c r="FH3874" s="31"/>
      <c r="FI3874" s="31"/>
      <c r="FJ3874" s="31"/>
      <c r="FK3874" s="31"/>
      <c r="FL3874" s="31"/>
      <c r="FM3874" s="31"/>
      <c r="FN3874" s="31"/>
      <c r="FO3874" s="31"/>
      <c r="FP3874" s="31"/>
      <c r="FQ3874" s="31"/>
      <c r="FR3874" s="31"/>
      <c r="FS3874" s="31"/>
      <c r="FT3874" s="31"/>
      <c r="FU3874" s="31"/>
      <c r="FV3874" s="31"/>
      <c r="FW3874" s="31"/>
      <c r="FX3874" s="31"/>
      <c r="FY3874" s="31"/>
      <c r="FZ3874" s="31"/>
      <c r="GA3874" s="31"/>
      <c r="GB3874" s="31"/>
      <c r="GC3874" s="31"/>
      <c r="GD3874" s="31"/>
      <c r="GE3874" s="31"/>
      <c r="GF3874" s="31"/>
      <c r="GG3874" s="31"/>
      <c r="GH3874" s="31"/>
      <c r="GI3874" s="31"/>
      <c r="GJ3874" s="31"/>
      <c r="GK3874" s="31"/>
      <c r="GL3874" s="31"/>
      <c r="GM3874" s="31"/>
      <c r="GN3874" s="31"/>
      <c r="GO3874" s="31"/>
      <c r="GP3874" s="31"/>
      <c r="GQ3874" s="31"/>
      <c r="GR3874" s="31"/>
      <c r="GS3874" s="31"/>
      <c r="GT3874" s="31"/>
      <c r="GU3874" s="31"/>
      <c r="GV3874" s="31"/>
      <c r="GW3874" s="31"/>
      <c r="GX3874" s="31"/>
      <c r="GY3874" s="31"/>
      <c r="GZ3874" s="31"/>
      <c r="HA3874" s="31"/>
      <c r="HB3874" s="31"/>
      <c r="HC3874" s="31"/>
      <c r="HD3874" s="31"/>
      <c r="HE3874" s="31"/>
      <c r="HF3874" s="31"/>
      <c r="HG3874" s="31"/>
      <c r="HH3874" s="31"/>
      <c r="HI3874" s="31"/>
      <c r="HJ3874" s="31"/>
      <c r="HK3874" s="31"/>
      <c r="HL3874" s="31"/>
      <c r="HM3874" s="31"/>
      <c r="HN3874" s="31"/>
      <c r="HO3874" s="31"/>
      <c r="HP3874" s="31"/>
      <c r="HQ3874" s="31"/>
      <c r="HR3874" s="31"/>
      <c r="HS3874" s="31"/>
      <c r="HT3874" s="31"/>
      <c r="HU3874" s="31"/>
      <c r="HV3874" s="31"/>
      <c r="HW3874" s="31"/>
      <c r="HX3874" s="31"/>
      <c r="HY3874" s="31"/>
      <c r="HZ3874" s="31"/>
      <c r="IA3874" s="31"/>
      <c r="IB3874" s="31"/>
      <c r="IC3874" s="31"/>
      <c r="ID3874" s="31"/>
      <c r="IE3874" s="31"/>
      <c r="IF3874" s="31"/>
      <c r="IG3874" s="31"/>
      <c r="IH3874" s="31"/>
    </row>
    <row r="3875" spans="1:242" s="50" customFormat="1" x14ac:dyDescent="0.3">
      <c r="A3875" s="75">
        <v>42645</v>
      </c>
      <c r="B3875" s="26" t="s">
        <v>1603</v>
      </c>
      <c r="C3875" s="26" t="s">
        <v>12</v>
      </c>
      <c r="D3875" s="26" t="s">
        <v>18</v>
      </c>
      <c r="E3875" s="41"/>
      <c r="F3875" s="41">
        <v>1000</v>
      </c>
      <c r="G3875" s="19">
        <f t="shared" si="60"/>
        <v>10175277.0813</v>
      </c>
      <c r="H3875" s="26" t="s">
        <v>903</v>
      </c>
      <c r="I3875" s="26" t="s">
        <v>531</v>
      </c>
      <c r="J3875" s="26" t="s">
        <v>3033</v>
      </c>
      <c r="K3875" s="26" t="s">
        <v>377</v>
      </c>
      <c r="L3875" s="26" t="s">
        <v>2600</v>
      </c>
      <c r="M3875" s="26">
        <v>3865</v>
      </c>
      <c r="N3875" s="31"/>
      <c r="O3875" s="31"/>
      <c r="P3875" s="31"/>
      <c r="Q3875" s="31"/>
      <c r="R3875" s="31"/>
      <c r="S3875" s="31"/>
      <c r="T3875" s="31"/>
      <c r="U3875" s="31"/>
      <c r="V3875" s="31"/>
      <c r="W3875" s="31"/>
      <c r="X3875" s="31"/>
      <c r="Y3875" s="31"/>
      <c r="Z3875" s="31"/>
      <c r="AA3875" s="31"/>
      <c r="AB3875" s="31"/>
      <c r="AC3875" s="31"/>
      <c r="AD3875" s="31"/>
      <c r="AE3875" s="31"/>
      <c r="AF3875" s="31"/>
      <c r="AG3875" s="31"/>
      <c r="AH3875" s="31"/>
      <c r="AI3875" s="31"/>
      <c r="AJ3875" s="31"/>
      <c r="AK3875" s="31"/>
      <c r="AL3875" s="31"/>
      <c r="AM3875" s="31"/>
      <c r="AN3875" s="31"/>
      <c r="AO3875" s="31"/>
      <c r="AP3875" s="31"/>
      <c r="AQ3875" s="31"/>
      <c r="AR3875" s="31"/>
      <c r="AS3875" s="31"/>
      <c r="AT3875" s="31"/>
      <c r="AU3875" s="31"/>
      <c r="AV3875" s="31"/>
      <c r="AW3875" s="31"/>
      <c r="AX3875" s="31"/>
      <c r="AY3875" s="31"/>
      <c r="AZ3875" s="31"/>
      <c r="BA3875" s="31"/>
      <c r="BB3875" s="31"/>
      <c r="BC3875" s="31"/>
      <c r="BD3875" s="31"/>
      <c r="BE3875" s="31"/>
      <c r="BF3875" s="31"/>
      <c r="BG3875" s="31"/>
      <c r="BH3875" s="31"/>
      <c r="BI3875" s="31"/>
      <c r="BJ3875" s="31"/>
      <c r="BK3875" s="31"/>
      <c r="BL3875" s="31"/>
      <c r="BM3875" s="31"/>
      <c r="BN3875" s="31"/>
      <c r="BO3875" s="31"/>
      <c r="BP3875" s="31"/>
      <c r="BQ3875" s="31"/>
      <c r="BR3875" s="31"/>
      <c r="BS3875" s="31"/>
      <c r="BT3875" s="31"/>
      <c r="BU3875" s="31"/>
      <c r="BV3875" s="31"/>
      <c r="BW3875" s="31"/>
      <c r="BX3875" s="31"/>
      <c r="BY3875" s="31"/>
      <c r="BZ3875" s="31"/>
      <c r="CA3875" s="31"/>
      <c r="CB3875" s="31"/>
      <c r="CC3875" s="31"/>
      <c r="CD3875" s="31"/>
      <c r="CE3875" s="31"/>
      <c r="CF3875" s="31"/>
      <c r="CG3875" s="31"/>
      <c r="CH3875" s="31"/>
      <c r="CI3875" s="31"/>
      <c r="CJ3875" s="31"/>
      <c r="CK3875" s="31"/>
      <c r="CL3875" s="31"/>
      <c r="CM3875" s="31"/>
      <c r="CN3875" s="31"/>
      <c r="CO3875" s="31"/>
      <c r="CP3875" s="31"/>
      <c r="CQ3875" s="31"/>
      <c r="CR3875" s="31"/>
      <c r="CS3875" s="31"/>
      <c r="CT3875" s="31"/>
      <c r="CU3875" s="31"/>
      <c r="CV3875" s="31"/>
      <c r="CW3875" s="31"/>
      <c r="CX3875" s="31"/>
      <c r="CY3875" s="31"/>
      <c r="CZ3875" s="31"/>
      <c r="DA3875" s="31"/>
      <c r="DB3875" s="31"/>
      <c r="DC3875" s="31"/>
      <c r="DD3875" s="31"/>
      <c r="DE3875" s="31"/>
      <c r="DF3875" s="31"/>
      <c r="DG3875" s="31"/>
      <c r="DH3875" s="31"/>
      <c r="DI3875" s="31"/>
      <c r="DJ3875" s="31"/>
      <c r="DK3875" s="31"/>
      <c r="DL3875" s="31"/>
      <c r="DM3875" s="31"/>
      <c r="DN3875" s="31"/>
      <c r="DO3875" s="31"/>
      <c r="DP3875" s="31"/>
      <c r="DQ3875" s="31"/>
      <c r="DR3875" s="31"/>
      <c r="DS3875" s="31"/>
      <c r="DT3875" s="31"/>
      <c r="DU3875" s="31"/>
      <c r="DV3875" s="31"/>
      <c r="DW3875" s="31"/>
      <c r="DX3875" s="31"/>
      <c r="DY3875" s="31"/>
      <c r="DZ3875" s="31"/>
      <c r="EA3875" s="31"/>
      <c r="EB3875" s="31"/>
      <c r="EC3875" s="31"/>
      <c r="ED3875" s="31"/>
      <c r="EE3875" s="31"/>
      <c r="EF3875" s="31"/>
      <c r="EG3875" s="31"/>
      <c r="EH3875" s="31"/>
      <c r="EI3875" s="31"/>
      <c r="EJ3875" s="31"/>
      <c r="EK3875" s="31"/>
      <c r="EL3875" s="31"/>
      <c r="EM3875" s="31"/>
      <c r="EN3875" s="31"/>
      <c r="EO3875" s="31"/>
      <c r="EP3875" s="31"/>
      <c r="EQ3875" s="31"/>
      <c r="ER3875" s="31"/>
      <c r="ES3875" s="31"/>
      <c r="ET3875" s="31"/>
      <c r="EU3875" s="31"/>
      <c r="EV3875" s="31"/>
      <c r="EW3875" s="31"/>
      <c r="EX3875" s="31"/>
      <c r="EY3875" s="31"/>
      <c r="EZ3875" s="31"/>
      <c r="FA3875" s="31"/>
      <c r="FB3875" s="31"/>
      <c r="FC3875" s="31"/>
      <c r="FD3875" s="31"/>
      <c r="FE3875" s="31"/>
      <c r="FF3875" s="31"/>
      <c r="FG3875" s="31"/>
      <c r="FH3875" s="31"/>
      <c r="FI3875" s="31"/>
      <c r="FJ3875" s="31"/>
      <c r="FK3875" s="31"/>
      <c r="FL3875" s="31"/>
      <c r="FM3875" s="31"/>
      <c r="FN3875" s="31"/>
      <c r="FO3875" s="31"/>
      <c r="FP3875" s="31"/>
      <c r="FQ3875" s="31"/>
      <c r="FR3875" s="31"/>
      <c r="FS3875" s="31"/>
      <c r="FT3875" s="31"/>
      <c r="FU3875" s="31"/>
      <c r="FV3875" s="31"/>
      <c r="FW3875" s="31"/>
      <c r="FX3875" s="31"/>
      <c r="FY3875" s="31"/>
      <c r="FZ3875" s="31"/>
      <c r="GA3875" s="31"/>
      <c r="GB3875" s="31"/>
      <c r="GC3875" s="31"/>
      <c r="GD3875" s="31"/>
      <c r="GE3875" s="31"/>
      <c r="GF3875" s="31"/>
      <c r="GG3875" s="31"/>
      <c r="GH3875" s="31"/>
      <c r="GI3875" s="31"/>
      <c r="GJ3875" s="31"/>
      <c r="GK3875" s="31"/>
      <c r="GL3875" s="31"/>
      <c r="GM3875" s="31"/>
      <c r="GN3875" s="31"/>
      <c r="GO3875" s="31"/>
      <c r="GP3875" s="31"/>
      <c r="GQ3875" s="31"/>
      <c r="GR3875" s="31"/>
      <c r="GS3875" s="31"/>
      <c r="GT3875" s="31"/>
      <c r="GU3875" s="31"/>
      <c r="GV3875" s="31"/>
      <c r="GW3875" s="31"/>
      <c r="GX3875" s="31"/>
      <c r="GY3875" s="31"/>
      <c r="GZ3875" s="31"/>
      <c r="HA3875" s="31"/>
      <c r="HB3875" s="31"/>
      <c r="HC3875" s="31"/>
      <c r="HD3875" s="31"/>
      <c r="HE3875" s="31"/>
      <c r="HF3875" s="31"/>
      <c r="HG3875" s="31"/>
      <c r="HH3875" s="31"/>
      <c r="HI3875" s="31"/>
      <c r="HJ3875" s="31"/>
      <c r="HK3875" s="31"/>
      <c r="HL3875" s="31"/>
      <c r="HM3875" s="31"/>
      <c r="HN3875" s="31"/>
      <c r="HO3875" s="31"/>
      <c r="HP3875" s="31"/>
      <c r="HQ3875" s="31"/>
      <c r="HR3875" s="31"/>
      <c r="HS3875" s="31"/>
      <c r="HT3875" s="31"/>
      <c r="HU3875" s="31"/>
      <c r="HV3875" s="31"/>
      <c r="HW3875" s="31"/>
      <c r="HX3875" s="31"/>
      <c r="HY3875" s="31"/>
      <c r="HZ3875" s="31"/>
      <c r="IA3875" s="31"/>
      <c r="IB3875" s="31"/>
      <c r="IC3875" s="31"/>
      <c r="ID3875" s="31"/>
      <c r="IE3875" s="31"/>
      <c r="IF3875" s="31"/>
      <c r="IG3875" s="31"/>
      <c r="IH3875" s="31"/>
    </row>
    <row r="3876" spans="1:242" s="31" customFormat="1" x14ac:dyDescent="0.3">
      <c r="A3876" s="75">
        <v>42646</v>
      </c>
      <c r="B3876" s="36" t="s">
        <v>2618</v>
      </c>
      <c r="C3876" s="26" t="s">
        <v>9</v>
      </c>
      <c r="D3876" s="26" t="s">
        <v>10</v>
      </c>
      <c r="E3876" s="41"/>
      <c r="F3876" s="41">
        <v>3555</v>
      </c>
      <c r="G3876" s="19">
        <f t="shared" si="60"/>
        <v>10171722.0813</v>
      </c>
      <c r="H3876" s="26" t="s">
        <v>1744</v>
      </c>
      <c r="I3876" s="26" t="s">
        <v>1865</v>
      </c>
      <c r="J3876" s="26" t="s">
        <v>1099</v>
      </c>
      <c r="K3876" s="26" t="s">
        <v>377</v>
      </c>
      <c r="L3876" s="26" t="s">
        <v>1824</v>
      </c>
      <c r="M3876" s="26">
        <v>3866</v>
      </c>
    </row>
    <row r="3877" spans="1:242" s="31" customFormat="1" x14ac:dyDescent="0.3">
      <c r="A3877" s="75">
        <v>42646</v>
      </c>
      <c r="B3877" s="26" t="s">
        <v>2619</v>
      </c>
      <c r="C3877" s="26" t="s">
        <v>9</v>
      </c>
      <c r="D3877" s="26" t="s">
        <v>10</v>
      </c>
      <c r="E3877" s="41"/>
      <c r="F3877" s="41">
        <v>3139</v>
      </c>
      <c r="G3877" s="19">
        <f t="shared" si="60"/>
        <v>10168583.0813</v>
      </c>
      <c r="H3877" s="26" t="s">
        <v>1744</v>
      </c>
      <c r="I3877" s="26" t="s">
        <v>1865</v>
      </c>
      <c r="J3877" s="26" t="s">
        <v>1099</v>
      </c>
      <c r="K3877" s="26" t="s">
        <v>377</v>
      </c>
      <c r="L3877" s="26" t="s">
        <v>1824</v>
      </c>
      <c r="M3877" s="26">
        <v>3867</v>
      </c>
    </row>
    <row r="3878" spans="1:242" s="31" customFormat="1" x14ac:dyDescent="0.3">
      <c r="A3878" s="75">
        <v>42646</v>
      </c>
      <c r="B3878" s="26" t="s">
        <v>2620</v>
      </c>
      <c r="C3878" s="26" t="s">
        <v>12</v>
      </c>
      <c r="D3878" s="26" t="s">
        <v>13</v>
      </c>
      <c r="E3878" s="41"/>
      <c r="F3878" s="41">
        <v>2000</v>
      </c>
      <c r="G3878" s="19">
        <f t="shared" si="60"/>
        <v>10166583.0813</v>
      </c>
      <c r="H3878" s="36" t="s">
        <v>26</v>
      </c>
      <c r="I3878" s="26" t="s">
        <v>531</v>
      </c>
      <c r="J3878" s="26" t="s">
        <v>3033</v>
      </c>
      <c r="K3878" s="26" t="s">
        <v>377</v>
      </c>
      <c r="L3878" s="26" t="s">
        <v>2193</v>
      </c>
      <c r="M3878" s="26">
        <v>3868</v>
      </c>
    </row>
    <row r="3879" spans="1:242" s="31" customFormat="1" x14ac:dyDescent="0.3">
      <c r="A3879" s="75">
        <v>42646</v>
      </c>
      <c r="B3879" s="26" t="s">
        <v>3037</v>
      </c>
      <c r="C3879" s="27" t="s">
        <v>34</v>
      </c>
      <c r="D3879" s="26" t="s">
        <v>20</v>
      </c>
      <c r="E3879" s="41"/>
      <c r="F3879" s="41">
        <v>15000</v>
      </c>
      <c r="G3879" s="19">
        <f t="shared" si="60"/>
        <v>10151583.0813</v>
      </c>
      <c r="H3879" s="36" t="s">
        <v>26</v>
      </c>
      <c r="I3879" s="26">
        <v>194</v>
      </c>
      <c r="J3879" s="26" t="s">
        <v>1823</v>
      </c>
      <c r="K3879" s="26" t="s">
        <v>377</v>
      </c>
      <c r="L3879" s="77" t="s">
        <v>1824</v>
      </c>
      <c r="M3879" s="26">
        <v>3869</v>
      </c>
    </row>
    <row r="3880" spans="1:242" s="31" customFormat="1" x14ac:dyDescent="0.3">
      <c r="A3880" s="75">
        <v>42646</v>
      </c>
      <c r="B3880" s="26" t="s">
        <v>3038</v>
      </c>
      <c r="C3880" s="27" t="s">
        <v>34</v>
      </c>
      <c r="D3880" s="26" t="s">
        <v>20</v>
      </c>
      <c r="E3880" s="41"/>
      <c r="F3880" s="41">
        <v>150000</v>
      </c>
      <c r="G3880" s="19">
        <f t="shared" si="60"/>
        <v>10001583.0813</v>
      </c>
      <c r="H3880" s="36" t="s">
        <v>26</v>
      </c>
      <c r="I3880" s="26">
        <v>195</v>
      </c>
      <c r="J3880" s="26" t="s">
        <v>1823</v>
      </c>
      <c r="K3880" s="26" t="s">
        <v>377</v>
      </c>
      <c r="L3880" s="77" t="s">
        <v>1824</v>
      </c>
      <c r="M3880" s="26">
        <v>3870</v>
      </c>
    </row>
    <row r="3881" spans="1:242" s="31" customFormat="1" ht="13.9" x14ac:dyDescent="0.25">
      <c r="A3881" s="75">
        <v>42646</v>
      </c>
      <c r="B3881" s="36" t="s">
        <v>3039</v>
      </c>
      <c r="C3881" s="28" t="s">
        <v>36</v>
      </c>
      <c r="D3881" s="26" t="s">
        <v>10</v>
      </c>
      <c r="E3881" s="41"/>
      <c r="F3881" s="41">
        <v>180000</v>
      </c>
      <c r="G3881" s="19">
        <f t="shared" si="60"/>
        <v>9821583.0812999997</v>
      </c>
      <c r="H3881" s="36" t="s">
        <v>26</v>
      </c>
      <c r="I3881" s="26" t="s">
        <v>2621</v>
      </c>
      <c r="J3881" s="26" t="s">
        <v>1823</v>
      </c>
      <c r="K3881" s="26" t="s">
        <v>377</v>
      </c>
      <c r="L3881" s="77" t="s">
        <v>1824</v>
      </c>
      <c r="M3881" s="31">
        <v>3871</v>
      </c>
    </row>
    <row r="3882" spans="1:242" s="31" customFormat="1" x14ac:dyDescent="0.3">
      <c r="A3882" s="75">
        <v>42646</v>
      </c>
      <c r="B3882" s="27" t="s">
        <v>2622</v>
      </c>
      <c r="C3882" s="26" t="s">
        <v>12</v>
      </c>
      <c r="D3882" s="26" t="s">
        <v>20</v>
      </c>
      <c r="E3882" s="41"/>
      <c r="F3882" s="41">
        <v>3000</v>
      </c>
      <c r="G3882" s="19">
        <f t="shared" si="60"/>
        <v>9818583.0812999997</v>
      </c>
      <c r="H3882" s="26" t="s">
        <v>933</v>
      </c>
      <c r="I3882" s="27" t="s">
        <v>531</v>
      </c>
      <c r="J3882" s="27" t="s">
        <v>1823</v>
      </c>
      <c r="K3882" s="26" t="s">
        <v>377</v>
      </c>
      <c r="L3882" s="27" t="s">
        <v>2600</v>
      </c>
      <c r="M3882" s="31">
        <v>3872</v>
      </c>
    </row>
    <row r="3883" spans="1:242" s="31" customFormat="1" x14ac:dyDescent="0.3">
      <c r="A3883" s="75">
        <v>42646</v>
      </c>
      <c r="B3883" s="26" t="s">
        <v>944</v>
      </c>
      <c r="C3883" s="26" t="s">
        <v>12</v>
      </c>
      <c r="D3883" s="26" t="s">
        <v>821</v>
      </c>
      <c r="E3883" s="41"/>
      <c r="F3883" s="41">
        <v>1000</v>
      </c>
      <c r="G3883" s="19">
        <f t="shared" si="60"/>
        <v>9817583.0812999997</v>
      </c>
      <c r="H3883" s="26" t="s">
        <v>1697</v>
      </c>
      <c r="I3883" s="26" t="s">
        <v>531</v>
      </c>
      <c r="J3883" s="78" t="s">
        <v>1823</v>
      </c>
      <c r="K3883" s="26" t="s">
        <v>377</v>
      </c>
      <c r="L3883" s="26" t="s">
        <v>2600</v>
      </c>
      <c r="M3883" s="26">
        <v>3873</v>
      </c>
    </row>
    <row r="3884" spans="1:242" s="31" customFormat="1" x14ac:dyDescent="0.3">
      <c r="A3884" s="75">
        <v>42646</v>
      </c>
      <c r="B3884" s="26" t="s">
        <v>2623</v>
      </c>
      <c r="C3884" s="26" t="s">
        <v>12</v>
      </c>
      <c r="D3884" s="26" t="s">
        <v>821</v>
      </c>
      <c r="E3884" s="41"/>
      <c r="F3884" s="41">
        <v>1000</v>
      </c>
      <c r="G3884" s="19">
        <f t="shared" si="60"/>
        <v>9816583.0812999997</v>
      </c>
      <c r="H3884" s="26" t="s">
        <v>1697</v>
      </c>
      <c r="I3884" s="26" t="s">
        <v>531</v>
      </c>
      <c r="J3884" s="78" t="s">
        <v>1823</v>
      </c>
      <c r="K3884" s="26" t="s">
        <v>377</v>
      </c>
      <c r="L3884" s="26" t="s">
        <v>2600</v>
      </c>
      <c r="M3884" s="26">
        <v>3874</v>
      </c>
    </row>
    <row r="3885" spans="1:242" s="31" customFormat="1" x14ac:dyDescent="0.3">
      <c r="A3885" s="75">
        <v>42646</v>
      </c>
      <c r="B3885" s="26" t="s">
        <v>2624</v>
      </c>
      <c r="C3885" s="26" t="s">
        <v>12</v>
      </c>
      <c r="D3885" s="26" t="s">
        <v>821</v>
      </c>
      <c r="E3885" s="41"/>
      <c r="F3885" s="41">
        <v>1000</v>
      </c>
      <c r="G3885" s="19">
        <f t="shared" si="60"/>
        <v>9815583.0812999997</v>
      </c>
      <c r="H3885" s="26" t="s">
        <v>1697</v>
      </c>
      <c r="I3885" s="26" t="s">
        <v>531</v>
      </c>
      <c r="J3885" s="78" t="s">
        <v>1823</v>
      </c>
      <c r="K3885" s="26" t="s">
        <v>377</v>
      </c>
      <c r="L3885" s="26" t="s">
        <v>2600</v>
      </c>
      <c r="M3885" s="26">
        <v>3875</v>
      </c>
    </row>
    <row r="3886" spans="1:242" s="31" customFormat="1" x14ac:dyDescent="0.3">
      <c r="A3886" s="75">
        <v>42646</v>
      </c>
      <c r="B3886" s="26" t="s">
        <v>2625</v>
      </c>
      <c r="C3886" s="26" t="s">
        <v>12</v>
      </c>
      <c r="D3886" s="26" t="s">
        <v>821</v>
      </c>
      <c r="E3886" s="41"/>
      <c r="F3886" s="41">
        <v>1000</v>
      </c>
      <c r="G3886" s="19">
        <f t="shared" si="60"/>
        <v>9814583.0812999997</v>
      </c>
      <c r="H3886" s="26" t="s">
        <v>1697</v>
      </c>
      <c r="I3886" s="26" t="s">
        <v>531</v>
      </c>
      <c r="J3886" s="78" t="s">
        <v>1823</v>
      </c>
      <c r="K3886" s="26" t="s">
        <v>377</v>
      </c>
      <c r="L3886" s="26" t="s">
        <v>2600</v>
      </c>
      <c r="M3886" s="26">
        <v>3876</v>
      </c>
    </row>
    <row r="3887" spans="1:242" s="31" customFormat="1" x14ac:dyDescent="0.3">
      <c r="A3887" s="75">
        <v>42646</v>
      </c>
      <c r="B3887" s="26" t="s">
        <v>2626</v>
      </c>
      <c r="C3887" s="26" t="s">
        <v>12</v>
      </c>
      <c r="D3887" s="26" t="s">
        <v>821</v>
      </c>
      <c r="E3887" s="41"/>
      <c r="F3887" s="41">
        <v>1000</v>
      </c>
      <c r="G3887" s="19">
        <f t="shared" si="60"/>
        <v>9813583.0812999997</v>
      </c>
      <c r="H3887" s="26" t="s">
        <v>1697</v>
      </c>
      <c r="I3887" s="26" t="s">
        <v>531</v>
      </c>
      <c r="J3887" s="78" t="s">
        <v>1823</v>
      </c>
      <c r="K3887" s="26" t="s">
        <v>377</v>
      </c>
      <c r="L3887" s="26" t="s">
        <v>2600</v>
      </c>
      <c r="M3887" s="26">
        <v>3877</v>
      </c>
    </row>
    <row r="3888" spans="1:242" s="31" customFormat="1" x14ac:dyDescent="0.3">
      <c r="A3888" s="75">
        <v>42646</v>
      </c>
      <c r="B3888" s="26" t="s">
        <v>2627</v>
      </c>
      <c r="C3888" s="26" t="s">
        <v>12</v>
      </c>
      <c r="D3888" s="26" t="s">
        <v>821</v>
      </c>
      <c r="E3888" s="41"/>
      <c r="F3888" s="41">
        <v>1000</v>
      </c>
      <c r="G3888" s="19">
        <f t="shared" si="60"/>
        <v>9812583.0812999997</v>
      </c>
      <c r="H3888" s="26" t="s">
        <v>1697</v>
      </c>
      <c r="I3888" s="26" t="s">
        <v>531</v>
      </c>
      <c r="J3888" s="78" t="s">
        <v>1823</v>
      </c>
      <c r="K3888" s="26" t="s">
        <v>377</v>
      </c>
      <c r="L3888" s="26" t="s">
        <v>2600</v>
      </c>
      <c r="M3888" s="26">
        <v>3878</v>
      </c>
    </row>
    <row r="3889" spans="1:13" s="31" customFormat="1" x14ac:dyDescent="0.3">
      <c r="A3889" s="75">
        <v>42646</v>
      </c>
      <c r="B3889" s="26" t="s">
        <v>1479</v>
      </c>
      <c r="C3889" s="26" t="s">
        <v>12</v>
      </c>
      <c r="D3889" s="26" t="s">
        <v>821</v>
      </c>
      <c r="E3889" s="41"/>
      <c r="F3889" s="41">
        <v>1000</v>
      </c>
      <c r="G3889" s="19">
        <f t="shared" si="60"/>
        <v>9811583.0812999997</v>
      </c>
      <c r="H3889" s="26" t="s">
        <v>1697</v>
      </c>
      <c r="I3889" s="26" t="s">
        <v>531</v>
      </c>
      <c r="J3889" s="78" t="s">
        <v>1823</v>
      </c>
      <c r="K3889" s="26" t="s">
        <v>377</v>
      </c>
      <c r="L3889" s="26" t="s">
        <v>2600</v>
      </c>
      <c r="M3889" s="31">
        <v>3879</v>
      </c>
    </row>
    <row r="3890" spans="1:13" s="31" customFormat="1" x14ac:dyDescent="0.3">
      <c r="A3890" s="75">
        <v>42646</v>
      </c>
      <c r="B3890" s="26" t="s">
        <v>2628</v>
      </c>
      <c r="C3890" s="26" t="s">
        <v>12</v>
      </c>
      <c r="D3890" s="26" t="s">
        <v>18</v>
      </c>
      <c r="E3890" s="41"/>
      <c r="F3890" s="41">
        <v>500</v>
      </c>
      <c r="G3890" s="19">
        <f t="shared" si="60"/>
        <v>9811083.0812999997</v>
      </c>
      <c r="H3890" s="26" t="s">
        <v>1772</v>
      </c>
      <c r="I3890" s="26" t="s">
        <v>531</v>
      </c>
      <c r="J3890" s="26" t="s">
        <v>3033</v>
      </c>
      <c r="K3890" s="26" t="s">
        <v>377</v>
      </c>
      <c r="L3890" s="26" t="s">
        <v>2600</v>
      </c>
      <c r="M3890" s="31">
        <v>3880</v>
      </c>
    </row>
    <row r="3891" spans="1:13" s="31" customFormat="1" x14ac:dyDescent="0.3">
      <c r="A3891" s="75">
        <v>42646</v>
      </c>
      <c r="B3891" s="26" t="s">
        <v>2629</v>
      </c>
      <c r="C3891" s="26" t="s">
        <v>17</v>
      </c>
      <c r="D3891" s="26" t="s">
        <v>20</v>
      </c>
      <c r="E3891" s="41"/>
      <c r="F3891" s="41">
        <v>75000</v>
      </c>
      <c r="G3891" s="19">
        <f t="shared" si="60"/>
        <v>9736083.0812999997</v>
      </c>
      <c r="H3891" s="26" t="s">
        <v>3053</v>
      </c>
      <c r="I3891" s="26" t="s">
        <v>229</v>
      </c>
      <c r="J3891" s="26" t="s">
        <v>1823</v>
      </c>
      <c r="K3891" s="26" t="s">
        <v>377</v>
      </c>
      <c r="L3891" s="26" t="s">
        <v>1824</v>
      </c>
      <c r="M3891" s="26">
        <v>3881</v>
      </c>
    </row>
    <row r="3892" spans="1:13" s="31" customFormat="1" x14ac:dyDescent="0.3">
      <c r="A3892" s="75">
        <v>42646</v>
      </c>
      <c r="B3892" s="26" t="s">
        <v>2630</v>
      </c>
      <c r="C3892" s="26" t="s">
        <v>12</v>
      </c>
      <c r="D3892" s="26" t="s">
        <v>20</v>
      </c>
      <c r="E3892" s="41"/>
      <c r="F3892" s="41">
        <v>6000</v>
      </c>
      <c r="G3892" s="19">
        <f t="shared" si="60"/>
        <v>9730083.0812999997</v>
      </c>
      <c r="H3892" s="26" t="s">
        <v>3053</v>
      </c>
      <c r="I3892" s="26" t="s">
        <v>531</v>
      </c>
      <c r="J3892" s="26" t="s">
        <v>1823</v>
      </c>
      <c r="K3892" s="26" t="s">
        <v>377</v>
      </c>
      <c r="L3892" s="26" t="s">
        <v>2600</v>
      </c>
      <c r="M3892" s="26">
        <v>3882</v>
      </c>
    </row>
    <row r="3893" spans="1:13" s="31" customFormat="1" x14ac:dyDescent="0.3">
      <c r="A3893" s="75">
        <v>42646</v>
      </c>
      <c r="B3893" s="26" t="s">
        <v>2631</v>
      </c>
      <c r="C3893" s="26" t="s">
        <v>12</v>
      </c>
      <c r="D3893" s="26" t="s">
        <v>20</v>
      </c>
      <c r="E3893" s="41"/>
      <c r="F3893" s="41">
        <v>3000</v>
      </c>
      <c r="G3893" s="19">
        <f t="shared" si="60"/>
        <v>9727083.0812999997</v>
      </c>
      <c r="H3893" s="26" t="s">
        <v>3053</v>
      </c>
      <c r="I3893" s="26" t="s">
        <v>531</v>
      </c>
      <c r="J3893" s="26" t="s">
        <v>1823</v>
      </c>
      <c r="K3893" s="26" t="s">
        <v>377</v>
      </c>
      <c r="L3893" s="26" t="s">
        <v>2600</v>
      </c>
      <c r="M3893" s="26">
        <v>3883</v>
      </c>
    </row>
    <row r="3894" spans="1:13" s="31" customFormat="1" x14ac:dyDescent="0.3">
      <c r="A3894" s="75">
        <v>42646</v>
      </c>
      <c r="B3894" s="26" t="s">
        <v>2632</v>
      </c>
      <c r="C3894" s="36" t="s">
        <v>1153</v>
      </c>
      <c r="D3894" s="26" t="s">
        <v>20</v>
      </c>
      <c r="E3894" s="41"/>
      <c r="F3894" s="41">
        <v>8000</v>
      </c>
      <c r="G3894" s="19">
        <f t="shared" si="60"/>
        <v>9719083.0812999997</v>
      </c>
      <c r="H3894" s="26" t="s">
        <v>3053</v>
      </c>
      <c r="I3894" s="26" t="s">
        <v>531</v>
      </c>
      <c r="J3894" s="26" t="s">
        <v>1823</v>
      </c>
      <c r="K3894" s="26" t="s">
        <v>377</v>
      </c>
      <c r="L3894" s="26" t="s">
        <v>1824</v>
      </c>
      <c r="M3894" s="26">
        <v>3884</v>
      </c>
    </row>
    <row r="3895" spans="1:13" s="31" customFormat="1" x14ac:dyDescent="0.3">
      <c r="A3895" s="75">
        <v>42646</v>
      </c>
      <c r="B3895" s="26" t="s">
        <v>1236</v>
      </c>
      <c r="C3895" s="26" t="s">
        <v>17</v>
      </c>
      <c r="D3895" s="26" t="s">
        <v>18</v>
      </c>
      <c r="E3895" s="41"/>
      <c r="F3895" s="41">
        <v>5000</v>
      </c>
      <c r="G3895" s="19">
        <f t="shared" si="60"/>
        <v>9714083.0812999997</v>
      </c>
      <c r="H3895" s="26" t="s">
        <v>903</v>
      </c>
      <c r="I3895" s="26" t="s">
        <v>531</v>
      </c>
      <c r="J3895" s="26" t="s">
        <v>3033</v>
      </c>
      <c r="K3895" s="26" t="s">
        <v>377</v>
      </c>
      <c r="L3895" s="26" t="s">
        <v>2600</v>
      </c>
      <c r="M3895" s="26">
        <v>3885</v>
      </c>
    </row>
    <row r="3896" spans="1:13" s="31" customFormat="1" x14ac:dyDescent="0.3">
      <c r="A3896" s="75">
        <v>42646</v>
      </c>
      <c r="B3896" s="26" t="s">
        <v>2633</v>
      </c>
      <c r="C3896" s="26" t="s">
        <v>12</v>
      </c>
      <c r="D3896" s="26" t="s">
        <v>18</v>
      </c>
      <c r="E3896" s="41"/>
      <c r="F3896" s="41">
        <v>1000</v>
      </c>
      <c r="G3896" s="19">
        <f t="shared" si="60"/>
        <v>9713083.0812999997</v>
      </c>
      <c r="H3896" s="26" t="s">
        <v>903</v>
      </c>
      <c r="I3896" s="26" t="s">
        <v>531</v>
      </c>
      <c r="J3896" s="26" t="s">
        <v>3033</v>
      </c>
      <c r="K3896" s="26" t="s">
        <v>377</v>
      </c>
      <c r="L3896" s="26" t="s">
        <v>2600</v>
      </c>
      <c r="M3896" s="26">
        <v>3886</v>
      </c>
    </row>
    <row r="3897" spans="1:13" s="31" customFormat="1" x14ac:dyDescent="0.3">
      <c r="A3897" s="75">
        <v>42647</v>
      </c>
      <c r="B3897" s="26" t="s">
        <v>2634</v>
      </c>
      <c r="C3897" s="26"/>
      <c r="D3897" s="26" t="s">
        <v>10</v>
      </c>
      <c r="E3897" s="41">
        <v>6828966</v>
      </c>
      <c r="F3897" s="41"/>
      <c r="G3897" s="19">
        <f t="shared" si="60"/>
        <v>16542049.0813</v>
      </c>
      <c r="H3897" s="26" t="s">
        <v>1744</v>
      </c>
      <c r="I3897" s="26" t="s">
        <v>1865</v>
      </c>
      <c r="J3897" s="36" t="s">
        <v>2611</v>
      </c>
      <c r="K3897" s="26" t="s">
        <v>377</v>
      </c>
      <c r="L3897" s="26" t="s">
        <v>1824</v>
      </c>
      <c r="M3897" s="31">
        <v>3887</v>
      </c>
    </row>
    <row r="3898" spans="1:13" s="31" customFormat="1" x14ac:dyDescent="0.3">
      <c r="A3898" s="75">
        <v>42647</v>
      </c>
      <c r="B3898" s="26" t="s">
        <v>3040</v>
      </c>
      <c r="C3898" s="26" t="s">
        <v>12</v>
      </c>
      <c r="D3898" s="26" t="s">
        <v>13</v>
      </c>
      <c r="E3898" s="41"/>
      <c r="F3898" s="41">
        <v>3000</v>
      </c>
      <c r="G3898" s="19">
        <f t="shared" si="60"/>
        <v>16539049.0813</v>
      </c>
      <c r="H3898" s="36" t="s">
        <v>26</v>
      </c>
      <c r="I3898" s="26" t="s">
        <v>531</v>
      </c>
      <c r="J3898" s="26" t="s">
        <v>3033</v>
      </c>
      <c r="K3898" s="26" t="s">
        <v>377</v>
      </c>
      <c r="L3898" s="26" t="s">
        <v>2193</v>
      </c>
      <c r="M3898" s="31">
        <v>3888</v>
      </c>
    </row>
    <row r="3899" spans="1:13" s="31" customFormat="1" ht="13.9" x14ac:dyDescent="0.25">
      <c r="A3899" s="75">
        <v>42647</v>
      </c>
      <c r="B3899" s="26" t="s">
        <v>2635</v>
      </c>
      <c r="C3899" s="26" t="s">
        <v>36</v>
      </c>
      <c r="D3899" s="26" t="s">
        <v>10</v>
      </c>
      <c r="E3899" s="41"/>
      <c r="F3899" s="41">
        <v>45000</v>
      </c>
      <c r="G3899" s="19">
        <f t="shared" si="60"/>
        <v>16494049.0813</v>
      </c>
      <c r="H3899" s="36" t="s">
        <v>26</v>
      </c>
      <c r="I3899" s="26">
        <v>198</v>
      </c>
      <c r="J3899" s="26" t="s">
        <v>3033</v>
      </c>
      <c r="K3899" s="26" t="s">
        <v>377</v>
      </c>
      <c r="L3899" s="77" t="s">
        <v>1824</v>
      </c>
      <c r="M3899" s="26">
        <v>3889</v>
      </c>
    </row>
    <row r="3900" spans="1:13" s="31" customFormat="1" x14ac:dyDescent="0.3">
      <c r="A3900" s="75">
        <v>42647</v>
      </c>
      <c r="B3900" s="27" t="s">
        <v>2636</v>
      </c>
      <c r="C3900" s="26" t="s">
        <v>12</v>
      </c>
      <c r="D3900" s="26" t="s">
        <v>20</v>
      </c>
      <c r="E3900" s="41"/>
      <c r="F3900" s="41">
        <v>4000</v>
      </c>
      <c r="G3900" s="19">
        <f t="shared" si="60"/>
        <v>16490049.0813</v>
      </c>
      <c r="H3900" s="26" t="s">
        <v>933</v>
      </c>
      <c r="I3900" s="27" t="s">
        <v>531</v>
      </c>
      <c r="J3900" s="27" t="s">
        <v>1823</v>
      </c>
      <c r="K3900" s="26" t="s">
        <v>377</v>
      </c>
      <c r="L3900" s="27" t="s">
        <v>2600</v>
      </c>
      <c r="M3900" s="26">
        <v>3890</v>
      </c>
    </row>
    <row r="3901" spans="1:13" s="31" customFormat="1" x14ac:dyDescent="0.3">
      <c r="A3901" s="75">
        <v>42647</v>
      </c>
      <c r="B3901" s="26" t="s">
        <v>944</v>
      </c>
      <c r="C3901" s="26" t="s">
        <v>12</v>
      </c>
      <c r="D3901" s="26" t="s">
        <v>821</v>
      </c>
      <c r="E3901" s="41"/>
      <c r="F3901" s="41">
        <v>1000</v>
      </c>
      <c r="G3901" s="19">
        <f t="shared" si="60"/>
        <v>16489049.0813</v>
      </c>
      <c r="H3901" s="26" t="s">
        <v>1697</v>
      </c>
      <c r="I3901" s="26" t="s">
        <v>531</v>
      </c>
      <c r="J3901" s="78" t="s">
        <v>1823</v>
      </c>
      <c r="K3901" s="26" t="s">
        <v>377</v>
      </c>
      <c r="L3901" s="26" t="s">
        <v>2600</v>
      </c>
      <c r="M3901" s="26">
        <v>3891</v>
      </c>
    </row>
    <row r="3902" spans="1:13" s="31" customFormat="1" x14ac:dyDescent="0.3">
      <c r="A3902" s="75">
        <v>42647</v>
      </c>
      <c r="B3902" s="26" t="s">
        <v>2623</v>
      </c>
      <c r="C3902" s="26" t="s">
        <v>12</v>
      </c>
      <c r="D3902" s="26" t="s">
        <v>821</v>
      </c>
      <c r="E3902" s="41"/>
      <c r="F3902" s="41">
        <v>1000</v>
      </c>
      <c r="G3902" s="19">
        <f t="shared" si="60"/>
        <v>16488049.0813</v>
      </c>
      <c r="H3902" s="26" t="s">
        <v>1697</v>
      </c>
      <c r="I3902" s="26" t="s">
        <v>531</v>
      </c>
      <c r="J3902" s="78" t="s">
        <v>1823</v>
      </c>
      <c r="K3902" s="26" t="s">
        <v>377</v>
      </c>
      <c r="L3902" s="26" t="s">
        <v>2600</v>
      </c>
      <c r="M3902" s="26">
        <v>3892</v>
      </c>
    </row>
    <row r="3903" spans="1:13" s="31" customFormat="1" x14ac:dyDescent="0.3">
      <c r="A3903" s="75">
        <v>42647</v>
      </c>
      <c r="B3903" s="26" t="s">
        <v>2637</v>
      </c>
      <c r="C3903" s="26" t="s">
        <v>12</v>
      </c>
      <c r="D3903" s="26" t="s">
        <v>821</v>
      </c>
      <c r="E3903" s="41"/>
      <c r="F3903" s="41">
        <v>1000</v>
      </c>
      <c r="G3903" s="19">
        <f t="shared" si="60"/>
        <v>16487049.0813</v>
      </c>
      <c r="H3903" s="26" t="s">
        <v>1697</v>
      </c>
      <c r="I3903" s="26" t="s">
        <v>531</v>
      </c>
      <c r="J3903" s="78" t="s">
        <v>1823</v>
      </c>
      <c r="K3903" s="26" t="s">
        <v>377</v>
      </c>
      <c r="L3903" s="26" t="s">
        <v>2600</v>
      </c>
      <c r="M3903" s="26">
        <v>3893</v>
      </c>
    </row>
    <row r="3904" spans="1:13" s="31" customFormat="1" x14ac:dyDescent="0.3">
      <c r="A3904" s="75">
        <v>42647</v>
      </c>
      <c r="B3904" s="26" t="s">
        <v>2638</v>
      </c>
      <c r="C3904" s="26" t="s">
        <v>12</v>
      </c>
      <c r="D3904" s="26" t="s">
        <v>821</v>
      </c>
      <c r="E3904" s="41"/>
      <c r="F3904" s="41">
        <v>1000</v>
      </c>
      <c r="G3904" s="19">
        <f t="shared" si="60"/>
        <v>16486049.0813</v>
      </c>
      <c r="H3904" s="26" t="s">
        <v>1697</v>
      </c>
      <c r="I3904" s="26" t="s">
        <v>531</v>
      </c>
      <c r="J3904" s="78" t="s">
        <v>1823</v>
      </c>
      <c r="K3904" s="26" t="s">
        <v>377</v>
      </c>
      <c r="L3904" s="26" t="s">
        <v>2600</v>
      </c>
      <c r="M3904" s="26">
        <v>3894</v>
      </c>
    </row>
    <row r="3905" spans="1:13" s="31" customFormat="1" x14ac:dyDescent="0.3">
      <c r="A3905" s="75">
        <v>42647</v>
      </c>
      <c r="B3905" s="26" t="s">
        <v>2639</v>
      </c>
      <c r="C3905" s="26" t="s">
        <v>12</v>
      </c>
      <c r="D3905" s="26" t="s">
        <v>821</v>
      </c>
      <c r="E3905" s="41"/>
      <c r="F3905" s="41">
        <v>1000</v>
      </c>
      <c r="G3905" s="19">
        <f t="shared" si="60"/>
        <v>16485049.0813</v>
      </c>
      <c r="H3905" s="26" t="s">
        <v>1697</v>
      </c>
      <c r="I3905" s="26" t="s">
        <v>531</v>
      </c>
      <c r="J3905" s="78" t="s">
        <v>1823</v>
      </c>
      <c r="K3905" s="26" t="s">
        <v>377</v>
      </c>
      <c r="L3905" s="26" t="s">
        <v>2600</v>
      </c>
      <c r="M3905" s="31">
        <v>3895</v>
      </c>
    </row>
    <row r="3906" spans="1:13" s="31" customFormat="1" x14ac:dyDescent="0.3">
      <c r="A3906" s="75">
        <v>42647</v>
      </c>
      <c r="B3906" s="26" t="s">
        <v>2640</v>
      </c>
      <c r="C3906" s="26" t="s">
        <v>12</v>
      </c>
      <c r="D3906" s="26" t="s">
        <v>821</v>
      </c>
      <c r="E3906" s="41"/>
      <c r="F3906" s="41">
        <v>1000</v>
      </c>
      <c r="G3906" s="19">
        <f t="shared" si="60"/>
        <v>16484049.0813</v>
      </c>
      <c r="H3906" s="26" t="s">
        <v>1697</v>
      </c>
      <c r="I3906" s="26" t="s">
        <v>531</v>
      </c>
      <c r="J3906" s="78" t="s">
        <v>1823</v>
      </c>
      <c r="K3906" s="26" t="s">
        <v>377</v>
      </c>
      <c r="L3906" s="26" t="s">
        <v>2600</v>
      </c>
      <c r="M3906" s="31">
        <v>3896</v>
      </c>
    </row>
    <row r="3907" spans="1:13" s="31" customFormat="1" x14ac:dyDescent="0.3">
      <c r="A3907" s="75">
        <v>42647</v>
      </c>
      <c r="B3907" s="26" t="s">
        <v>1479</v>
      </c>
      <c r="C3907" s="26" t="s">
        <v>12</v>
      </c>
      <c r="D3907" s="26" t="s">
        <v>821</v>
      </c>
      <c r="E3907" s="41"/>
      <c r="F3907" s="41">
        <v>1000</v>
      </c>
      <c r="G3907" s="19">
        <f t="shared" si="60"/>
        <v>16483049.0813</v>
      </c>
      <c r="H3907" s="26" t="s">
        <v>1697</v>
      </c>
      <c r="I3907" s="26" t="s">
        <v>531</v>
      </c>
      <c r="J3907" s="78" t="s">
        <v>1823</v>
      </c>
      <c r="K3907" s="26" t="s">
        <v>377</v>
      </c>
      <c r="L3907" s="26" t="s">
        <v>2600</v>
      </c>
      <c r="M3907" s="26">
        <v>3897</v>
      </c>
    </row>
    <row r="3908" spans="1:13" s="31" customFormat="1" x14ac:dyDescent="0.3">
      <c r="A3908" s="75">
        <v>42647</v>
      </c>
      <c r="B3908" s="26" t="s">
        <v>2641</v>
      </c>
      <c r="C3908" s="26" t="s">
        <v>12</v>
      </c>
      <c r="D3908" s="26" t="s">
        <v>18</v>
      </c>
      <c r="E3908" s="41"/>
      <c r="F3908" s="41">
        <v>1000</v>
      </c>
      <c r="G3908" s="19">
        <f t="shared" si="60"/>
        <v>16482049.0813</v>
      </c>
      <c r="H3908" s="26" t="s">
        <v>1772</v>
      </c>
      <c r="I3908" s="26" t="s">
        <v>531</v>
      </c>
      <c r="J3908" s="26" t="s">
        <v>3033</v>
      </c>
      <c r="K3908" s="26" t="s">
        <v>377</v>
      </c>
      <c r="L3908" s="26" t="s">
        <v>2600</v>
      </c>
      <c r="M3908" s="26">
        <v>3898</v>
      </c>
    </row>
    <row r="3909" spans="1:13" s="31" customFormat="1" x14ac:dyDescent="0.3">
      <c r="A3909" s="75">
        <v>42647</v>
      </c>
      <c r="B3909" s="26" t="s">
        <v>2642</v>
      </c>
      <c r="C3909" s="26" t="s">
        <v>12</v>
      </c>
      <c r="D3909" s="26" t="s">
        <v>18</v>
      </c>
      <c r="E3909" s="41"/>
      <c r="F3909" s="41">
        <v>1000</v>
      </c>
      <c r="G3909" s="19">
        <f t="shared" si="60"/>
        <v>16481049.0813</v>
      </c>
      <c r="H3909" s="26" t="s">
        <v>1772</v>
      </c>
      <c r="I3909" s="26" t="s">
        <v>531</v>
      </c>
      <c r="J3909" s="26" t="s">
        <v>3033</v>
      </c>
      <c r="K3909" s="26" t="s">
        <v>377</v>
      </c>
      <c r="L3909" s="26" t="s">
        <v>2600</v>
      </c>
      <c r="M3909" s="26">
        <v>3899</v>
      </c>
    </row>
    <row r="3910" spans="1:13" s="31" customFormat="1" x14ac:dyDescent="0.3">
      <c r="A3910" s="75">
        <v>42647</v>
      </c>
      <c r="B3910" s="26" t="s">
        <v>2643</v>
      </c>
      <c r="C3910" s="26" t="s">
        <v>12</v>
      </c>
      <c r="D3910" s="26" t="s">
        <v>20</v>
      </c>
      <c r="E3910" s="41"/>
      <c r="F3910" s="41">
        <v>1500</v>
      </c>
      <c r="G3910" s="19">
        <f t="shared" si="60"/>
        <v>16479549.0813</v>
      </c>
      <c r="H3910" s="26" t="s">
        <v>3053</v>
      </c>
      <c r="I3910" s="26" t="s">
        <v>531</v>
      </c>
      <c r="J3910" s="26" t="s">
        <v>1823</v>
      </c>
      <c r="K3910" s="26" t="s">
        <v>377</v>
      </c>
      <c r="L3910" s="26" t="s">
        <v>2600</v>
      </c>
      <c r="M3910" s="26">
        <v>3900</v>
      </c>
    </row>
    <row r="3911" spans="1:13" s="31" customFormat="1" x14ac:dyDescent="0.3">
      <c r="A3911" s="75">
        <v>42647</v>
      </c>
      <c r="B3911" s="26" t="s">
        <v>2644</v>
      </c>
      <c r="C3911" s="31" t="s">
        <v>35</v>
      </c>
      <c r="D3911" s="26" t="s">
        <v>20</v>
      </c>
      <c r="E3911" s="41"/>
      <c r="F3911" s="41">
        <v>1000</v>
      </c>
      <c r="G3911" s="19">
        <f t="shared" si="60"/>
        <v>16478549.0813</v>
      </c>
      <c r="H3911" s="26" t="s">
        <v>3053</v>
      </c>
      <c r="I3911" s="26" t="s">
        <v>531</v>
      </c>
      <c r="J3911" s="26" t="s">
        <v>1823</v>
      </c>
      <c r="K3911" s="26" t="s">
        <v>377</v>
      </c>
      <c r="L3911" s="26" t="s">
        <v>1824</v>
      </c>
      <c r="M3911" s="26">
        <v>3901</v>
      </c>
    </row>
    <row r="3912" spans="1:13" s="31" customFormat="1" x14ac:dyDescent="0.3">
      <c r="A3912" s="75">
        <v>42647</v>
      </c>
      <c r="B3912" s="26" t="s">
        <v>1000</v>
      </c>
      <c r="C3912" s="26" t="s">
        <v>12</v>
      </c>
      <c r="D3912" s="26" t="s">
        <v>20</v>
      </c>
      <c r="E3912" s="41"/>
      <c r="F3912" s="41">
        <v>1000</v>
      </c>
      <c r="G3912" s="19">
        <f t="shared" si="60"/>
        <v>16477549.0813</v>
      </c>
      <c r="H3912" s="26" t="s">
        <v>3053</v>
      </c>
      <c r="I3912" s="26" t="s">
        <v>531</v>
      </c>
      <c r="J3912" s="26" t="s">
        <v>1823</v>
      </c>
      <c r="K3912" s="26" t="s">
        <v>377</v>
      </c>
      <c r="L3912" s="26" t="s">
        <v>2600</v>
      </c>
      <c r="M3912" s="26">
        <v>3902</v>
      </c>
    </row>
    <row r="3913" spans="1:13" s="31" customFormat="1" ht="13.9" x14ac:dyDescent="0.25">
      <c r="A3913" s="75">
        <v>42647</v>
      </c>
      <c r="B3913" s="37" t="s">
        <v>2645</v>
      </c>
      <c r="C3913" s="31" t="s">
        <v>24</v>
      </c>
      <c r="D3913" s="26" t="s">
        <v>10</v>
      </c>
      <c r="E3913" s="38"/>
      <c r="F3913" s="38">
        <v>2800</v>
      </c>
      <c r="G3913" s="19">
        <f t="shared" si="60"/>
        <v>16474749.0813</v>
      </c>
      <c r="H3913" s="37" t="s">
        <v>267</v>
      </c>
      <c r="I3913" s="37" t="s">
        <v>229</v>
      </c>
      <c r="J3913" s="26" t="s">
        <v>3033</v>
      </c>
      <c r="K3913" s="26"/>
      <c r="L3913" s="26" t="s">
        <v>1824</v>
      </c>
      <c r="M3913" s="31">
        <v>3903</v>
      </c>
    </row>
    <row r="3914" spans="1:13" s="31" customFormat="1" x14ac:dyDescent="0.3">
      <c r="A3914" s="75">
        <v>42647</v>
      </c>
      <c r="B3914" s="26" t="s">
        <v>2646</v>
      </c>
      <c r="C3914" s="26" t="s">
        <v>12</v>
      </c>
      <c r="D3914" s="26" t="s">
        <v>18</v>
      </c>
      <c r="E3914" s="41"/>
      <c r="F3914" s="41">
        <v>2000</v>
      </c>
      <c r="G3914" s="19">
        <f t="shared" si="60"/>
        <v>16472749.0813</v>
      </c>
      <c r="H3914" s="26" t="s">
        <v>795</v>
      </c>
      <c r="I3914" s="26" t="s">
        <v>531</v>
      </c>
      <c r="J3914" s="26" t="s">
        <v>2611</v>
      </c>
      <c r="K3914" s="26" t="s">
        <v>377</v>
      </c>
      <c r="L3914" s="26" t="s">
        <v>2600</v>
      </c>
      <c r="M3914" s="31">
        <v>3904</v>
      </c>
    </row>
    <row r="3915" spans="1:13" s="31" customFormat="1" x14ac:dyDescent="0.3">
      <c r="A3915" s="75">
        <v>42647</v>
      </c>
      <c r="B3915" s="26" t="s">
        <v>1236</v>
      </c>
      <c r="C3915" s="26" t="s">
        <v>17</v>
      </c>
      <c r="D3915" s="26" t="s">
        <v>18</v>
      </c>
      <c r="E3915" s="41"/>
      <c r="F3915" s="41">
        <v>5000</v>
      </c>
      <c r="G3915" s="19">
        <f t="shared" si="60"/>
        <v>16467749.0813</v>
      </c>
      <c r="H3915" s="26" t="s">
        <v>903</v>
      </c>
      <c r="I3915" s="26" t="s">
        <v>531</v>
      </c>
      <c r="J3915" s="26" t="s">
        <v>3033</v>
      </c>
      <c r="K3915" s="26" t="s">
        <v>377</v>
      </c>
      <c r="L3915" s="26" t="s">
        <v>2600</v>
      </c>
      <c r="M3915" s="26">
        <v>3905</v>
      </c>
    </row>
    <row r="3916" spans="1:13" s="31" customFormat="1" x14ac:dyDescent="0.3">
      <c r="A3916" s="75">
        <v>42647</v>
      </c>
      <c r="B3916" s="26" t="s">
        <v>1628</v>
      </c>
      <c r="C3916" s="26" t="s">
        <v>12</v>
      </c>
      <c r="D3916" s="26" t="s">
        <v>18</v>
      </c>
      <c r="E3916" s="41"/>
      <c r="F3916" s="41">
        <v>500</v>
      </c>
      <c r="G3916" s="19">
        <f t="shared" si="60"/>
        <v>16467249.0813</v>
      </c>
      <c r="H3916" s="26" t="s">
        <v>903</v>
      </c>
      <c r="I3916" s="26" t="s">
        <v>531</v>
      </c>
      <c r="J3916" s="26" t="s">
        <v>3033</v>
      </c>
      <c r="K3916" s="26" t="s">
        <v>377</v>
      </c>
      <c r="L3916" s="26" t="s">
        <v>2600</v>
      </c>
      <c r="M3916" s="26">
        <v>3906</v>
      </c>
    </row>
    <row r="3917" spans="1:13" s="31" customFormat="1" x14ac:dyDescent="0.3">
      <c r="A3917" s="75">
        <v>42647</v>
      </c>
      <c r="B3917" s="26" t="s">
        <v>2647</v>
      </c>
      <c r="C3917" s="26" t="s">
        <v>12</v>
      </c>
      <c r="D3917" s="26" t="s">
        <v>18</v>
      </c>
      <c r="E3917" s="41"/>
      <c r="F3917" s="41">
        <v>500</v>
      </c>
      <c r="G3917" s="19">
        <f t="shared" ref="G3917:G3980" si="61">+G3916+E3917-F3917</f>
        <v>16466749.0813</v>
      </c>
      <c r="H3917" s="26" t="s">
        <v>903</v>
      </c>
      <c r="I3917" s="26" t="s">
        <v>531</v>
      </c>
      <c r="J3917" s="26" t="s">
        <v>3033</v>
      </c>
      <c r="K3917" s="26" t="s">
        <v>377</v>
      </c>
      <c r="L3917" s="26" t="s">
        <v>2600</v>
      </c>
      <c r="M3917" s="26">
        <v>3907</v>
      </c>
    </row>
    <row r="3918" spans="1:13" s="31" customFormat="1" x14ac:dyDescent="0.3">
      <c r="A3918" s="75">
        <v>42647</v>
      </c>
      <c r="B3918" s="26" t="s">
        <v>2648</v>
      </c>
      <c r="C3918" s="26" t="s">
        <v>12</v>
      </c>
      <c r="D3918" s="26" t="s">
        <v>18</v>
      </c>
      <c r="E3918" s="41"/>
      <c r="F3918" s="41">
        <v>1000</v>
      </c>
      <c r="G3918" s="19">
        <f t="shared" si="61"/>
        <v>16465749.0813</v>
      </c>
      <c r="H3918" s="26" t="s">
        <v>903</v>
      </c>
      <c r="I3918" s="26" t="s">
        <v>531</v>
      </c>
      <c r="J3918" s="26" t="s">
        <v>3033</v>
      </c>
      <c r="K3918" s="26" t="s">
        <v>377</v>
      </c>
      <c r="L3918" s="26" t="s">
        <v>2600</v>
      </c>
      <c r="M3918" s="26">
        <v>3908</v>
      </c>
    </row>
    <row r="3919" spans="1:13" s="31" customFormat="1" x14ac:dyDescent="0.3">
      <c r="A3919" s="75">
        <v>42647</v>
      </c>
      <c r="B3919" s="26" t="s">
        <v>2649</v>
      </c>
      <c r="C3919" s="33" t="s">
        <v>3871</v>
      </c>
      <c r="D3919" s="26" t="s">
        <v>18</v>
      </c>
      <c r="E3919" s="41"/>
      <c r="F3919" s="41">
        <v>3000</v>
      </c>
      <c r="G3919" s="19">
        <f t="shared" si="61"/>
        <v>16462749.0813</v>
      </c>
      <c r="H3919" s="26" t="s">
        <v>903</v>
      </c>
      <c r="I3919" s="26" t="s">
        <v>531</v>
      </c>
      <c r="J3919" s="26" t="s">
        <v>3033</v>
      </c>
      <c r="K3919" s="26" t="s">
        <v>377</v>
      </c>
      <c r="L3919" s="26" t="s">
        <v>1824</v>
      </c>
      <c r="M3919" s="26">
        <v>3909</v>
      </c>
    </row>
    <row r="3920" spans="1:13" s="31" customFormat="1" x14ac:dyDescent="0.3">
      <c r="A3920" s="75">
        <v>42647</v>
      </c>
      <c r="B3920" s="26" t="s">
        <v>2650</v>
      </c>
      <c r="C3920" s="26" t="s">
        <v>12</v>
      </c>
      <c r="D3920" s="26" t="s">
        <v>18</v>
      </c>
      <c r="E3920" s="41"/>
      <c r="F3920" s="41">
        <v>1000</v>
      </c>
      <c r="G3920" s="19">
        <f t="shared" si="61"/>
        <v>16461749.0813</v>
      </c>
      <c r="H3920" s="26" t="s">
        <v>903</v>
      </c>
      <c r="I3920" s="26" t="s">
        <v>531</v>
      </c>
      <c r="J3920" s="26" t="s">
        <v>3033</v>
      </c>
      <c r="K3920" s="26" t="s">
        <v>377</v>
      </c>
      <c r="L3920" s="26" t="s">
        <v>2600</v>
      </c>
      <c r="M3920" s="26">
        <v>3910</v>
      </c>
    </row>
    <row r="3921" spans="1:13" s="31" customFormat="1" x14ac:dyDescent="0.3">
      <c r="A3921" s="75">
        <v>42648</v>
      </c>
      <c r="B3921" s="26" t="s">
        <v>3040</v>
      </c>
      <c r="C3921" s="26" t="s">
        <v>12</v>
      </c>
      <c r="D3921" s="26" t="s">
        <v>13</v>
      </c>
      <c r="E3921" s="41"/>
      <c r="F3921" s="41">
        <v>3000</v>
      </c>
      <c r="G3921" s="19">
        <f t="shared" si="61"/>
        <v>16458749.0813</v>
      </c>
      <c r="H3921" s="36" t="s">
        <v>26</v>
      </c>
      <c r="I3921" s="26" t="s">
        <v>531</v>
      </c>
      <c r="J3921" s="26" t="s">
        <v>3033</v>
      </c>
      <c r="K3921" s="26" t="s">
        <v>377</v>
      </c>
      <c r="L3921" s="26" t="s">
        <v>2193</v>
      </c>
      <c r="M3921" s="31">
        <v>3911</v>
      </c>
    </row>
    <row r="3922" spans="1:13" s="31" customFormat="1" x14ac:dyDescent="0.3">
      <c r="A3922" s="75">
        <v>42648</v>
      </c>
      <c r="B3922" s="33" t="s">
        <v>2651</v>
      </c>
      <c r="C3922" s="26" t="s">
        <v>12</v>
      </c>
      <c r="D3922" s="26" t="s">
        <v>20</v>
      </c>
      <c r="E3922" s="41"/>
      <c r="F3922" s="41">
        <v>2000</v>
      </c>
      <c r="G3922" s="19">
        <f t="shared" si="61"/>
        <v>16456749.0813</v>
      </c>
      <c r="H3922" s="26" t="s">
        <v>933</v>
      </c>
      <c r="I3922" s="27" t="s">
        <v>531</v>
      </c>
      <c r="J3922" s="27" t="s">
        <v>1823</v>
      </c>
      <c r="K3922" s="26" t="s">
        <v>377</v>
      </c>
      <c r="L3922" s="27" t="s">
        <v>2600</v>
      </c>
      <c r="M3922" s="31">
        <v>3912</v>
      </c>
    </row>
    <row r="3923" spans="1:13" s="31" customFormat="1" x14ac:dyDescent="0.3">
      <c r="A3923" s="75">
        <v>42648</v>
      </c>
      <c r="B3923" s="33" t="s">
        <v>2652</v>
      </c>
      <c r="C3923" s="36" t="s">
        <v>1153</v>
      </c>
      <c r="D3923" s="26" t="s">
        <v>20</v>
      </c>
      <c r="E3923" s="41"/>
      <c r="F3923" s="41">
        <v>2500</v>
      </c>
      <c r="G3923" s="19">
        <f t="shared" si="61"/>
        <v>16454249.0813</v>
      </c>
      <c r="H3923" s="26" t="s">
        <v>933</v>
      </c>
      <c r="I3923" s="26" t="s">
        <v>531</v>
      </c>
      <c r="J3923" s="27" t="s">
        <v>1823</v>
      </c>
      <c r="K3923" s="26" t="s">
        <v>377</v>
      </c>
      <c r="L3923" s="26" t="s">
        <v>2600</v>
      </c>
      <c r="M3923" s="26">
        <v>3913</v>
      </c>
    </row>
    <row r="3924" spans="1:13" s="31" customFormat="1" x14ac:dyDescent="0.3">
      <c r="A3924" s="75">
        <v>42648</v>
      </c>
      <c r="B3924" s="26" t="s">
        <v>944</v>
      </c>
      <c r="C3924" s="26" t="s">
        <v>12</v>
      </c>
      <c r="D3924" s="26" t="s">
        <v>821</v>
      </c>
      <c r="E3924" s="41"/>
      <c r="F3924" s="41">
        <v>1000</v>
      </c>
      <c r="G3924" s="19">
        <f t="shared" si="61"/>
        <v>16453249.0813</v>
      </c>
      <c r="H3924" s="26" t="s">
        <v>1697</v>
      </c>
      <c r="I3924" s="26" t="s">
        <v>531</v>
      </c>
      <c r="J3924" s="78" t="s">
        <v>1823</v>
      </c>
      <c r="K3924" s="26" t="s">
        <v>377</v>
      </c>
      <c r="L3924" s="26" t="s">
        <v>2600</v>
      </c>
      <c r="M3924" s="26">
        <v>3914</v>
      </c>
    </row>
    <row r="3925" spans="1:13" s="31" customFormat="1" x14ac:dyDescent="0.3">
      <c r="A3925" s="75">
        <v>42648</v>
      </c>
      <c r="B3925" s="26" t="s">
        <v>1479</v>
      </c>
      <c r="C3925" s="26" t="s">
        <v>12</v>
      </c>
      <c r="D3925" s="26" t="s">
        <v>821</v>
      </c>
      <c r="E3925" s="41"/>
      <c r="F3925" s="41">
        <v>1000</v>
      </c>
      <c r="G3925" s="19">
        <f t="shared" si="61"/>
        <v>16452249.0813</v>
      </c>
      <c r="H3925" s="26" t="s">
        <v>1697</v>
      </c>
      <c r="I3925" s="26" t="s">
        <v>531</v>
      </c>
      <c r="J3925" s="78" t="s">
        <v>1823</v>
      </c>
      <c r="K3925" s="26" t="s">
        <v>377</v>
      </c>
      <c r="L3925" s="26" t="s">
        <v>2600</v>
      </c>
      <c r="M3925" s="26">
        <v>3915</v>
      </c>
    </row>
    <row r="3926" spans="1:13" s="31" customFormat="1" x14ac:dyDescent="0.3">
      <c r="A3926" s="75">
        <v>42648</v>
      </c>
      <c r="B3926" s="26" t="s">
        <v>2653</v>
      </c>
      <c r="C3926" s="26" t="s">
        <v>12</v>
      </c>
      <c r="D3926" s="26" t="s">
        <v>18</v>
      </c>
      <c r="E3926" s="41"/>
      <c r="F3926" s="41">
        <v>500</v>
      </c>
      <c r="G3926" s="19">
        <f t="shared" si="61"/>
        <v>16451749.0813</v>
      </c>
      <c r="H3926" s="26" t="s">
        <v>1772</v>
      </c>
      <c r="I3926" s="26" t="s">
        <v>531</v>
      </c>
      <c r="J3926" s="26" t="s">
        <v>3033</v>
      </c>
      <c r="K3926" s="26" t="s">
        <v>377</v>
      </c>
      <c r="L3926" s="26" t="s">
        <v>2600</v>
      </c>
      <c r="M3926" s="26">
        <v>3916</v>
      </c>
    </row>
    <row r="3927" spans="1:13" s="31" customFormat="1" x14ac:dyDescent="0.3">
      <c r="A3927" s="75">
        <v>42648</v>
      </c>
      <c r="B3927" s="26" t="s">
        <v>2654</v>
      </c>
      <c r="C3927" s="26" t="s">
        <v>12</v>
      </c>
      <c r="D3927" s="26" t="s">
        <v>18</v>
      </c>
      <c r="E3927" s="41"/>
      <c r="F3927" s="41">
        <v>1000</v>
      </c>
      <c r="G3927" s="19">
        <f t="shared" si="61"/>
        <v>16450749.0813</v>
      </c>
      <c r="H3927" s="26" t="s">
        <v>1772</v>
      </c>
      <c r="I3927" s="26" t="s">
        <v>531</v>
      </c>
      <c r="J3927" s="26" t="s">
        <v>3033</v>
      </c>
      <c r="K3927" s="26" t="s">
        <v>377</v>
      </c>
      <c r="L3927" s="26" t="s">
        <v>2600</v>
      </c>
      <c r="M3927" s="26">
        <v>3917</v>
      </c>
    </row>
    <row r="3928" spans="1:13" s="31" customFormat="1" x14ac:dyDescent="0.3">
      <c r="A3928" s="75">
        <v>42648</v>
      </c>
      <c r="B3928" s="26" t="s">
        <v>2655</v>
      </c>
      <c r="C3928" s="33" t="s">
        <v>3871</v>
      </c>
      <c r="D3928" s="26" t="s">
        <v>18</v>
      </c>
      <c r="E3928" s="41"/>
      <c r="F3928" s="41">
        <v>2000</v>
      </c>
      <c r="G3928" s="19">
        <f t="shared" si="61"/>
        <v>16448749.0813</v>
      </c>
      <c r="H3928" s="26" t="s">
        <v>1772</v>
      </c>
      <c r="I3928" s="26" t="s">
        <v>531</v>
      </c>
      <c r="J3928" s="26" t="s">
        <v>3033</v>
      </c>
      <c r="K3928" s="26" t="s">
        <v>377</v>
      </c>
      <c r="L3928" s="26" t="s">
        <v>1824</v>
      </c>
      <c r="M3928" s="26">
        <v>3918</v>
      </c>
    </row>
    <row r="3929" spans="1:13" s="31" customFormat="1" x14ac:dyDescent="0.3">
      <c r="A3929" s="75">
        <v>42648</v>
      </c>
      <c r="B3929" s="26" t="s">
        <v>2656</v>
      </c>
      <c r="C3929" s="26" t="s">
        <v>12</v>
      </c>
      <c r="D3929" s="26" t="s">
        <v>18</v>
      </c>
      <c r="E3929" s="41"/>
      <c r="F3929" s="41">
        <v>1000</v>
      </c>
      <c r="G3929" s="19">
        <f t="shared" si="61"/>
        <v>16447749.0813</v>
      </c>
      <c r="H3929" s="26" t="s">
        <v>1772</v>
      </c>
      <c r="I3929" s="26" t="s">
        <v>531</v>
      </c>
      <c r="J3929" s="26" t="s">
        <v>3033</v>
      </c>
      <c r="K3929" s="26" t="s">
        <v>377</v>
      </c>
      <c r="L3929" s="26" t="s">
        <v>2600</v>
      </c>
      <c r="M3929" s="31">
        <v>3919</v>
      </c>
    </row>
    <row r="3930" spans="1:13" s="31" customFormat="1" x14ac:dyDescent="0.3">
      <c r="A3930" s="75">
        <v>42648</v>
      </c>
      <c r="B3930" s="26" t="s">
        <v>2657</v>
      </c>
      <c r="C3930" s="26" t="s">
        <v>12</v>
      </c>
      <c r="D3930" s="26" t="s">
        <v>20</v>
      </c>
      <c r="E3930" s="41"/>
      <c r="F3930" s="41">
        <v>2000</v>
      </c>
      <c r="G3930" s="19">
        <f t="shared" si="61"/>
        <v>16445749.0813</v>
      </c>
      <c r="H3930" s="26" t="s">
        <v>3053</v>
      </c>
      <c r="I3930" s="26" t="s">
        <v>531</v>
      </c>
      <c r="J3930" s="26" t="s">
        <v>1823</v>
      </c>
      <c r="K3930" s="26" t="s">
        <v>377</v>
      </c>
      <c r="L3930" s="26" t="s">
        <v>2600</v>
      </c>
      <c r="M3930" s="31">
        <v>3920</v>
      </c>
    </row>
    <row r="3931" spans="1:13" s="31" customFormat="1" x14ac:dyDescent="0.3">
      <c r="A3931" s="75">
        <v>42648</v>
      </c>
      <c r="B3931" s="37" t="s">
        <v>2658</v>
      </c>
      <c r="C3931" s="26" t="s">
        <v>17</v>
      </c>
      <c r="D3931" s="37" t="s">
        <v>1254</v>
      </c>
      <c r="E3931" s="38"/>
      <c r="F3931" s="38">
        <v>285000</v>
      </c>
      <c r="G3931" s="19">
        <f t="shared" si="61"/>
        <v>16160749.0813</v>
      </c>
      <c r="H3931" s="37" t="s">
        <v>267</v>
      </c>
      <c r="I3931" s="37" t="s">
        <v>229</v>
      </c>
      <c r="J3931" s="26" t="s">
        <v>1099</v>
      </c>
      <c r="K3931" s="26"/>
      <c r="L3931" s="26" t="s">
        <v>1824</v>
      </c>
      <c r="M3931" s="26">
        <v>3921</v>
      </c>
    </row>
    <row r="3932" spans="1:13" s="31" customFormat="1" x14ac:dyDescent="0.3">
      <c r="A3932" s="75">
        <v>42648</v>
      </c>
      <c r="B3932" s="37" t="s">
        <v>2659</v>
      </c>
      <c r="C3932" s="26" t="s">
        <v>12</v>
      </c>
      <c r="D3932" s="37" t="s">
        <v>1254</v>
      </c>
      <c r="E3932" s="38"/>
      <c r="F3932" s="38">
        <v>52000</v>
      </c>
      <c r="G3932" s="19">
        <f t="shared" si="61"/>
        <v>16108749.0813</v>
      </c>
      <c r="H3932" s="37" t="s">
        <v>267</v>
      </c>
      <c r="I3932" s="37" t="s">
        <v>774</v>
      </c>
      <c r="J3932" s="26" t="s">
        <v>1099</v>
      </c>
      <c r="K3932" s="26"/>
      <c r="L3932" s="26" t="s">
        <v>2600</v>
      </c>
      <c r="M3932" s="26">
        <v>3922</v>
      </c>
    </row>
    <row r="3933" spans="1:13" s="31" customFormat="1" x14ac:dyDescent="0.3">
      <c r="A3933" s="75">
        <v>42648</v>
      </c>
      <c r="B3933" s="37" t="s">
        <v>2660</v>
      </c>
      <c r="C3933" s="26" t="s">
        <v>12</v>
      </c>
      <c r="D3933" s="37" t="s">
        <v>1254</v>
      </c>
      <c r="E3933" s="38"/>
      <c r="F3933" s="38">
        <v>9000</v>
      </c>
      <c r="G3933" s="19">
        <f t="shared" si="61"/>
        <v>16099749.0813</v>
      </c>
      <c r="H3933" s="37" t="s">
        <v>267</v>
      </c>
      <c r="I3933" s="37" t="s">
        <v>774</v>
      </c>
      <c r="J3933" s="26" t="s">
        <v>1099</v>
      </c>
      <c r="K3933" s="26"/>
      <c r="L3933" s="26" t="s">
        <v>2600</v>
      </c>
      <c r="M3933" s="26">
        <v>3923</v>
      </c>
    </row>
    <row r="3934" spans="1:13" s="31" customFormat="1" x14ac:dyDescent="0.3">
      <c r="A3934" s="75">
        <v>42648</v>
      </c>
      <c r="B3934" s="37" t="s">
        <v>2661</v>
      </c>
      <c r="C3934" s="26" t="s">
        <v>12</v>
      </c>
      <c r="D3934" s="37" t="s">
        <v>1254</v>
      </c>
      <c r="E3934" s="38"/>
      <c r="F3934" s="38">
        <v>12000</v>
      </c>
      <c r="G3934" s="19">
        <f t="shared" si="61"/>
        <v>16087749.0813</v>
      </c>
      <c r="H3934" s="37" t="s">
        <v>267</v>
      </c>
      <c r="I3934" s="37" t="s">
        <v>774</v>
      </c>
      <c r="J3934" s="26" t="s">
        <v>1099</v>
      </c>
      <c r="K3934" s="26"/>
      <c r="L3934" s="26" t="s">
        <v>2600</v>
      </c>
      <c r="M3934" s="26">
        <v>3924</v>
      </c>
    </row>
    <row r="3935" spans="1:13" s="31" customFormat="1" x14ac:dyDescent="0.3">
      <c r="A3935" s="75">
        <v>42648</v>
      </c>
      <c r="B3935" s="37" t="s">
        <v>2662</v>
      </c>
      <c r="C3935" s="26" t="s">
        <v>12</v>
      </c>
      <c r="D3935" s="37" t="s">
        <v>1254</v>
      </c>
      <c r="E3935" s="38"/>
      <c r="F3935" s="38">
        <v>7000</v>
      </c>
      <c r="G3935" s="19">
        <f t="shared" si="61"/>
        <v>16080749.0813</v>
      </c>
      <c r="H3935" s="37" t="s">
        <v>267</v>
      </c>
      <c r="I3935" s="37" t="s">
        <v>774</v>
      </c>
      <c r="J3935" s="26" t="s">
        <v>1099</v>
      </c>
      <c r="K3935" s="26"/>
      <c r="L3935" s="26" t="s">
        <v>2600</v>
      </c>
      <c r="M3935" s="26">
        <v>3925</v>
      </c>
    </row>
    <row r="3936" spans="1:13" s="31" customFormat="1" x14ac:dyDescent="0.3">
      <c r="A3936" s="75">
        <v>42648</v>
      </c>
      <c r="B3936" s="26" t="s">
        <v>2663</v>
      </c>
      <c r="C3936" s="26" t="s">
        <v>9</v>
      </c>
      <c r="D3936" s="26" t="s">
        <v>10</v>
      </c>
      <c r="E3936" s="41"/>
      <c r="F3936" s="41">
        <v>2378</v>
      </c>
      <c r="G3936" s="19">
        <f t="shared" si="61"/>
        <v>16078371.0813</v>
      </c>
      <c r="H3936" s="26" t="s">
        <v>11</v>
      </c>
      <c r="I3936" s="26" t="s">
        <v>1865</v>
      </c>
      <c r="J3936" s="26" t="s">
        <v>1099</v>
      </c>
      <c r="K3936" s="26"/>
      <c r="L3936" s="26" t="s">
        <v>1824</v>
      </c>
      <c r="M3936" s="26">
        <v>3926</v>
      </c>
    </row>
    <row r="3937" spans="1:242" s="31" customFormat="1" x14ac:dyDescent="0.3">
      <c r="A3937" s="75">
        <v>42648</v>
      </c>
      <c r="B3937" s="26" t="s">
        <v>2664</v>
      </c>
      <c r="C3937" s="26" t="s">
        <v>12</v>
      </c>
      <c r="D3937" s="26" t="s">
        <v>20</v>
      </c>
      <c r="E3937" s="41"/>
      <c r="F3937" s="41">
        <v>1000</v>
      </c>
      <c r="G3937" s="19">
        <f t="shared" si="61"/>
        <v>16077371.0813</v>
      </c>
      <c r="H3937" s="26" t="s">
        <v>3054</v>
      </c>
      <c r="I3937" s="26" t="s">
        <v>531</v>
      </c>
      <c r="J3937" s="26" t="s">
        <v>2611</v>
      </c>
      <c r="K3937" s="26" t="s">
        <v>377</v>
      </c>
      <c r="L3937" s="26" t="s">
        <v>2600</v>
      </c>
      <c r="M3937" s="31">
        <v>3927</v>
      </c>
    </row>
    <row r="3938" spans="1:242" s="31" customFormat="1" x14ac:dyDescent="0.3">
      <c r="A3938" s="75">
        <v>42648</v>
      </c>
      <c r="B3938" s="26" t="s">
        <v>2665</v>
      </c>
      <c r="C3938" s="26" t="s">
        <v>12</v>
      </c>
      <c r="D3938" s="26" t="s">
        <v>20</v>
      </c>
      <c r="E3938" s="41"/>
      <c r="F3938" s="41">
        <v>1000</v>
      </c>
      <c r="G3938" s="19">
        <f t="shared" si="61"/>
        <v>16076371.0813</v>
      </c>
      <c r="H3938" s="26" t="s">
        <v>3054</v>
      </c>
      <c r="I3938" s="26" t="s">
        <v>531</v>
      </c>
      <c r="J3938" s="26" t="s">
        <v>2611</v>
      </c>
      <c r="K3938" s="26" t="s">
        <v>377</v>
      </c>
      <c r="L3938" s="26" t="s">
        <v>2600</v>
      </c>
      <c r="M3938" s="31">
        <v>3928</v>
      </c>
    </row>
    <row r="3939" spans="1:242" s="31" customFormat="1" x14ac:dyDescent="0.3">
      <c r="A3939" s="75">
        <v>42648</v>
      </c>
      <c r="B3939" s="26" t="s">
        <v>2666</v>
      </c>
      <c r="C3939" s="26" t="s">
        <v>12</v>
      </c>
      <c r="D3939" s="26" t="s">
        <v>20</v>
      </c>
      <c r="E3939" s="41"/>
      <c r="F3939" s="41">
        <v>1500</v>
      </c>
      <c r="G3939" s="19">
        <f t="shared" si="61"/>
        <v>16074871.0813</v>
      </c>
      <c r="H3939" s="26" t="s">
        <v>3054</v>
      </c>
      <c r="I3939" s="26" t="s">
        <v>531</v>
      </c>
      <c r="J3939" s="26" t="s">
        <v>2611</v>
      </c>
      <c r="K3939" s="26" t="s">
        <v>377</v>
      </c>
      <c r="L3939" s="26" t="s">
        <v>2600</v>
      </c>
      <c r="M3939" s="26">
        <v>3929</v>
      </c>
    </row>
    <row r="3940" spans="1:242" s="31" customFormat="1" x14ac:dyDescent="0.3">
      <c r="A3940" s="75">
        <v>42648</v>
      </c>
      <c r="B3940" s="26" t="s">
        <v>2667</v>
      </c>
      <c r="C3940" s="26" t="s">
        <v>12</v>
      </c>
      <c r="D3940" s="26" t="s">
        <v>18</v>
      </c>
      <c r="E3940" s="41"/>
      <c r="F3940" s="41">
        <v>2000</v>
      </c>
      <c r="G3940" s="19">
        <f t="shared" si="61"/>
        <v>16072871.0813</v>
      </c>
      <c r="H3940" s="26" t="s">
        <v>795</v>
      </c>
      <c r="I3940" s="26" t="s">
        <v>531</v>
      </c>
      <c r="J3940" s="26" t="s">
        <v>2611</v>
      </c>
      <c r="K3940" s="26" t="s">
        <v>377</v>
      </c>
      <c r="L3940" s="26" t="s">
        <v>2600</v>
      </c>
      <c r="M3940" s="26">
        <v>3930</v>
      </c>
    </row>
    <row r="3941" spans="1:242" s="31" customFormat="1" x14ac:dyDescent="0.3">
      <c r="A3941" s="75">
        <v>42648</v>
      </c>
      <c r="B3941" s="26" t="s">
        <v>2668</v>
      </c>
      <c r="C3941" s="26" t="s">
        <v>12</v>
      </c>
      <c r="D3941" s="26" t="s">
        <v>18</v>
      </c>
      <c r="E3941" s="41"/>
      <c r="F3941" s="41">
        <v>1500</v>
      </c>
      <c r="G3941" s="19">
        <f t="shared" si="61"/>
        <v>16071371.0813</v>
      </c>
      <c r="H3941" s="26" t="s">
        <v>795</v>
      </c>
      <c r="I3941" s="26" t="s">
        <v>531</v>
      </c>
      <c r="J3941" s="26" t="s">
        <v>2611</v>
      </c>
      <c r="K3941" s="26" t="s">
        <v>377</v>
      </c>
      <c r="L3941" s="26" t="s">
        <v>2600</v>
      </c>
      <c r="M3941" s="26">
        <v>3931</v>
      </c>
    </row>
    <row r="3942" spans="1:242" s="31" customFormat="1" x14ac:dyDescent="0.3">
      <c r="A3942" s="75">
        <v>42648</v>
      </c>
      <c r="B3942" s="26" t="s">
        <v>2669</v>
      </c>
      <c r="C3942" s="26" t="s">
        <v>12</v>
      </c>
      <c r="D3942" s="26" t="s">
        <v>18</v>
      </c>
      <c r="E3942" s="41"/>
      <c r="F3942" s="41">
        <v>1000</v>
      </c>
      <c r="G3942" s="19">
        <f t="shared" si="61"/>
        <v>16070371.0813</v>
      </c>
      <c r="H3942" s="26" t="s">
        <v>795</v>
      </c>
      <c r="I3942" s="26" t="s">
        <v>531</v>
      </c>
      <c r="J3942" s="26" t="s">
        <v>2611</v>
      </c>
      <c r="K3942" s="26" t="s">
        <v>377</v>
      </c>
      <c r="L3942" s="26" t="s">
        <v>2600</v>
      </c>
      <c r="M3942" s="26">
        <v>3932</v>
      </c>
    </row>
    <row r="3943" spans="1:242" s="31" customFormat="1" x14ac:dyDescent="0.3">
      <c r="A3943" s="75">
        <v>42648</v>
      </c>
      <c r="B3943" s="26" t="s">
        <v>1236</v>
      </c>
      <c r="C3943" s="26" t="s">
        <v>17</v>
      </c>
      <c r="D3943" s="26" t="s">
        <v>18</v>
      </c>
      <c r="E3943" s="41"/>
      <c r="F3943" s="41">
        <v>5000</v>
      </c>
      <c r="G3943" s="19">
        <f t="shared" si="61"/>
        <v>16065371.0813</v>
      </c>
      <c r="H3943" s="26" t="s">
        <v>903</v>
      </c>
      <c r="I3943" s="26" t="s">
        <v>531</v>
      </c>
      <c r="J3943" s="26" t="s">
        <v>3033</v>
      </c>
      <c r="K3943" s="26" t="s">
        <v>377</v>
      </c>
      <c r="L3943" s="26" t="s">
        <v>2600</v>
      </c>
      <c r="M3943" s="26">
        <v>3933</v>
      </c>
    </row>
    <row r="3944" spans="1:242" s="79" customFormat="1" ht="16.899999999999999" customHeight="1" x14ac:dyDescent="0.3">
      <c r="A3944" s="75">
        <v>42648</v>
      </c>
      <c r="B3944" s="26" t="s">
        <v>2670</v>
      </c>
      <c r="C3944" s="26" t="s">
        <v>12</v>
      </c>
      <c r="D3944" s="26" t="s">
        <v>18</v>
      </c>
      <c r="E3944" s="41"/>
      <c r="F3944" s="41">
        <v>1500</v>
      </c>
      <c r="G3944" s="19">
        <f t="shared" si="61"/>
        <v>16063871.0813</v>
      </c>
      <c r="H3944" s="26" t="s">
        <v>903</v>
      </c>
      <c r="I3944" s="26" t="s">
        <v>531</v>
      </c>
      <c r="J3944" s="26" t="s">
        <v>3033</v>
      </c>
      <c r="K3944" s="26" t="s">
        <v>377</v>
      </c>
      <c r="L3944" s="26" t="s">
        <v>2600</v>
      </c>
      <c r="M3944" s="26">
        <v>3934</v>
      </c>
      <c r="N3944" s="31"/>
      <c r="O3944" s="31"/>
      <c r="P3944" s="31"/>
      <c r="Q3944" s="31"/>
      <c r="R3944" s="31"/>
      <c r="S3944" s="31"/>
      <c r="T3944" s="31"/>
      <c r="U3944" s="31"/>
      <c r="V3944" s="31"/>
      <c r="W3944" s="31"/>
      <c r="X3944" s="31"/>
      <c r="Y3944" s="31"/>
      <c r="Z3944" s="31"/>
      <c r="AA3944" s="31"/>
      <c r="AB3944" s="31"/>
      <c r="AC3944" s="31"/>
      <c r="AD3944" s="31"/>
      <c r="AE3944" s="31"/>
      <c r="AF3944" s="31"/>
      <c r="AG3944" s="31"/>
      <c r="AH3944" s="31"/>
      <c r="AI3944" s="31"/>
      <c r="AJ3944" s="31"/>
      <c r="AK3944" s="31"/>
      <c r="AL3944" s="31"/>
      <c r="AM3944" s="31"/>
      <c r="AN3944" s="31"/>
      <c r="AO3944" s="31"/>
      <c r="AP3944" s="31"/>
      <c r="AQ3944" s="31"/>
      <c r="AR3944" s="31"/>
      <c r="AS3944" s="31"/>
      <c r="AT3944" s="31"/>
      <c r="AU3944" s="31"/>
      <c r="AV3944" s="31"/>
      <c r="AW3944" s="31"/>
      <c r="AX3944" s="31"/>
      <c r="AY3944" s="31"/>
      <c r="AZ3944" s="31"/>
      <c r="BA3944" s="31"/>
      <c r="BB3944" s="31"/>
      <c r="BC3944" s="31"/>
      <c r="BD3944" s="31"/>
      <c r="BE3944" s="31"/>
      <c r="BF3944" s="31"/>
      <c r="BG3944" s="31"/>
      <c r="BH3944" s="31"/>
      <c r="BI3944" s="31"/>
      <c r="BJ3944" s="31"/>
      <c r="BK3944" s="31"/>
      <c r="BL3944" s="31"/>
      <c r="BM3944" s="31"/>
      <c r="BN3944" s="31"/>
      <c r="BO3944" s="31"/>
      <c r="BP3944" s="31"/>
      <c r="BQ3944" s="31"/>
      <c r="BR3944" s="31"/>
      <c r="BS3944" s="31"/>
      <c r="BT3944" s="31"/>
      <c r="BU3944" s="31"/>
      <c r="BV3944" s="31"/>
      <c r="BW3944" s="31"/>
      <c r="BX3944" s="31"/>
      <c r="BY3944" s="31"/>
      <c r="BZ3944" s="31"/>
      <c r="CA3944" s="31"/>
      <c r="CB3944" s="31"/>
      <c r="CC3944" s="31"/>
      <c r="CD3944" s="31"/>
      <c r="CE3944" s="31"/>
      <c r="CF3944" s="31"/>
      <c r="CG3944" s="31"/>
      <c r="CH3944" s="31"/>
      <c r="CI3944" s="31"/>
      <c r="CJ3944" s="31"/>
      <c r="CK3944" s="31"/>
      <c r="CL3944" s="31"/>
      <c r="CM3944" s="31"/>
      <c r="CN3944" s="31"/>
      <c r="CO3944" s="31"/>
      <c r="CP3944" s="31"/>
      <c r="CQ3944" s="31"/>
      <c r="CR3944" s="31"/>
      <c r="CS3944" s="31"/>
      <c r="CT3944" s="31"/>
      <c r="CU3944" s="31"/>
      <c r="CV3944" s="31"/>
      <c r="CW3944" s="31"/>
      <c r="CX3944" s="31"/>
      <c r="CY3944" s="31"/>
      <c r="CZ3944" s="31"/>
      <c r="DA3944" s="31"/>
      <c r="DB3944" s="31"/>
      <c r="DC3944" s="31"/>
      <c r="DD3944" s="31"/>
      <c r="DE3944" s="31"/>
      <c r="DF3944" s="31"/>
      <c r="DG3944" s="31"/>
      <c r="DH3944" s="31"/>
      <c r="DI3944" s="31"/>
      <c r="DJ3944" s="31"/>
      <c r="DK3944" s="31"/>
      <c r="DL3944" s="31"/>
      <c r="DM3944" s="31"/>
      <c r="DN3944" s="31"/>
      <c r="DO3944" s="31"/>
      <c r="DP3944" s="31"/>
      <c r="DQ3944" s="31"/>
      <c r="DR3944" s="31"/>
      <c r="DS3944" s="31"/>
      <c r="DT3944" s="31"/>
      <c r="DU3944" s="31"/>
      <c r="DV3944" s="31"/>
      <c r="DW3944" s="31"/>
      <c r="DX3944" s="31"/>
      <c r="DY3944" s="31"/>
      <c r="DZ3944" s="31"/>
      <c r="EA3944" s="31"/>
      <c r="EB3944" s="31"/>
      <c r="EC3944" s="31"/>
      <c r="ED3944" s="31"/>
      <c r="EE3944" s="31"/>
      <c r="EF3944" s="31"/>
      <c r="EG3944" s="31"/>
      <c r="EH3944" s="31"/>
      <c r="EI3944" s="31"/>
      <c r="EJ3944" s="31"/>
      <c r="EK3944" s="31"/>
      <c r="EL3944" s="31"/>
      <c r="EM3944" s="31"/>
      <c r="EN3944" s="31"/>
      <c r="EO3944" s="31"/>
      <c r="EP3944" s="31"/>
      <c r="EQ3944" s="31"/>
      <c r="ER3944" s="31"/>
      <c r="ES3944" s="31"/>
      <c r="ET3944" s="31"/>
      <c r="EU3944" s="31"/>
      <c r="EV3944" s="31"/>
      <c r="EW3944" s="31"/>
      <c r="EX3944" s="31"/>
      <c r="EY3944" s="31"/>
      <c r="EZ3944" s="31"/>
      <c r="FA3944" s="31"/>
      <c r="FB3944" s="31"/>
      <c r="FC3944" s="31"/>
      <c r="FD3944" s="31"/>
      <c r="FE3944" s="31"/>
      <c r="FF3944" s="31"/>
      <c r="FG3944" s="31"/>
      <c r="FH3944" s="31"/>
      <c r="FI3944" s="31"/>
      <c r="FJ3944" s="31"/>
      <c r="FK3944" s="31"/>
      <c r="FL3944" s="31"/>
      <c r="FM3944" s="31"/>
      <c r="FN3944" s="31"/>
      <c r="FO3944" s="31"/>
      <c r="FP3944" s="31"/>
      <c r="FQ3944" s="31"/>
      <c r="FR3944" s="31"/>
      <c r="FS3944" s="31"/>
      <c r="FT3944" s="31"/>
      <c r="FU3944" s="31"/>
      <c r="FV3944" s="31"/>
      <c r="FW3944" s="31"/>
      <c r="FX3944" s="31"/>
      <c r="FY3944" s="31"/>
      <c r="FZ3944" s="31"/>
      <c r="GA3944" s="31"/>
      <c r="GB3944" s="31"/>
      <c r="GC3944" s="31"/>
      <c r="GD3944" s="31"/>
      <c r="GE3944" s="31"/>
      <c r="GF3944" s="31"/>
      <c r="GG3944" s="31"/>
      <c r="GH3944" s="31"/>
      <c r="GI3944" s="31"/>
      <c r="GJ3944" s="31"/>
      <c r="GK3944" s="31"/>
      <c r="GL3944" s="31"/>
      <c r="GM3944" s="31"/>
      <c r="GN3944" s="31"/>
      <c r="GO3944" s="31"/>
      <c r="GP3944" s="31"/>
      <c r="GQ3944" s="31"/>
      <c r="GR3944" s="31"/>
      <c r="GS3944" s="31"/>
      <c r="GT3944" s="31"/>
      <c r="GU3944" s="31"/>
      <c r="GV3944" s="31"/>
      <c r="GW3944" s="31"/>
      <c r="GX3944" s="31"/>
      <c r="GY3944" s="31"/>
      <c r="GZ3944" s="31"/>
      <c r="HA3944" s="31"/>
      <c r="HB3944" s="31"/>
      <c r="HC3944" s="31"/>
      <c r="HD3944" s="31"/>
      <c r="HE3944" s="31"/>
      <c r="HF3944" s="31"/>
      <c r="HG3944" s="31"/>
      <c r="HH3944" s="31"/>
      <c r="HI3944" s="31"/>
      <c r="HJ3944" s="31"/>
      <c r="HK3944" s="31"/>
      <c r="HL3944" s="31"/>
      <c r="HM3944" s="31"/>
      <c r="HN3944" s="31"/>
      <c r="HO3944" s="31"/>
      <c r="HP3944" s="31"/>
      <c r="HQ3944" s="31"/>
      <c r="HR3944" s="31"/>
      <c r="HS3944" s="31"/>
      <c r="HT3944" s="31"/>
      <c r="HU3944" s="31"/>
      <c r="HV3944" s="31"/>
      <c r="HW3944" s="31"/>
      <c r="HX3944" s="31"/>
      <c r="HY3944" s="31"/>
      <c r="HZ3944" s="31"/>
      <c r="IA3944" s="31"/>
      <c r="IB3944" s="31"/>
      <c r="IC3944" s="31"/>
      <c r="ID3944" s="31"/>
      <c r="IE3944" s="31"/>
      <c r="IF3944" s="31"/>
      <c r="IG3944" s="31"/>
      <c r="IH3944" s="31"/>
    </row>
    <row r="3945" spans="1:242" s="79" customFormat="1" ht="15.6" customHeight="1" x14ac:dyDescent="0.3">
      <c r="A3945" s="75">
        <v>42649</v>
      </c>
      <c r="B3945" s="26" t="s">
        <v>2619</v>
      </c>
      <c r="C3945" s="26" t="s">
        <v>9</v>
      </c>
      <c r="D3945" s="26" t="s">
        <v>10</v>
      </c>
      <c r="E3945" s="41"/>
      <c r="F3945" s="41">
        <v>3139</v>
      </c>
      <c r="G3945" s="19">
        <f t="shared" si="61"/>
        <v>16060732.0813</v>
      </c>
      <c r="H3945" s="26" t="s">
        <v>1744</v>
      </c>
      <c r="I3945" s="26" t="s">
        <v>1865</v>
      </c>
      <c r="J3945" s="26" t="s">
        <v>1099</v>
      </c>
      <c r="K3945" s="26" t="s">
        <v>377</v>
      </c>
      <c r="L3945" s="26" t="s">
        <v>1824</v>
      </c>
      <c r="M3945" s="31">
        <v>3935</v>
      </c>
      <c r="N3945" s="31"/>
      <c r="O3945" s="31"/>
      <c r="P3945" s="31"/>
      <c r="Q3945" s="31"/>
      <c r="R3945" s="31"/>
      <c r="S3945" s="31"/>
      <c r="T3945" s="31"/>
      <c r="U3945" s="31"/>
      <c r="V3945" s="31"/>
      <c r="W3945" s="31"/>
      <c r="X3945" s="31"/>
      <c r="Y3945" s="31"/>
      <c r="Z3945" s="31"/>
      <c r="AA3945" s="31"/>
      <c r="AB3945" s="31"/>
      <c r="AC3945" s="31"/>
      <c r="AD3945" s="31"/>
      <c r="AE3945" s="31"/>
      <c r="AF3945" s="31"/>
      <c r="AG3945" s="31"/>
      <c r="AH3945" s="31"/>
      <c r="AI3945" s="31"/>
      <c r="AJ3945" s="31"/>
      <c r="AK3945" s="31"/>
      <c r="AL3945" s="31"/>
      <c r="AM3945" s="31"/>
      <c r="AN3945" s="31"/>
      <c r="AO3945" s="31"/>
      <c r="AP3945" s="31"/>
      <c r="AQ3945" s="31"/>
      <c r="AR3945" s="31"/>
      <c r="AS3945" s="31"/>
      <c r="AT3945" s="31"/>
      <c r="AU3945" s="31"/>
      <c r="AV3945" s="31"/>
      <c r="AW3945" s="31"/>
      <c r="AX3945" s="31"/>
      <c r="AY3945" s="31"/>
      <c r="AZ3945" s="31"/>
      <c r="BA3945" s="31"/>
      <c r="BB3945" s="31"/>
      <c r="BC3945" s="31"/>
      <c r="BD3945" s="31"/>
      <c r="BE3945" s="31"/>
      <c r="BF3945" s="31"/>
      <c r="BG3945" s="31"/>
      <c r="BH3945" s="31"/>
      <c r="BI3945" s="31"/>
      <c r="BJ3945" s="31"/>
      <c r="BK3945" s="31"/>
      <c r="BL3945" s="31"/>
      <c r="BM3945" s="31"/>
      <c r="BN3945" s="31"/>
      <c r="BO3945" s="31"/>
      <c r="BP3945" s="31"/>
      <c r="BQ3945" s="31"/>
      <c r="BR3945" s="31"/>
      <c r="BS3945" s="31"/>
      <c r="BT3945" s="31"/>
      <c r="BU3945" s="31"/>
      <c r="BV3945" s="31"/>
      <c r="BW3945" s="31"/>
      <c r="BX3945" s="31"/>
      <c r="BY3945" s="31"/>
      <c r="BZ3945" s="31"/>
      <c r="CA3945" s="31"/>
      <c r="CB3945" s="31"/>
      <c r="CC3945" s="31"/>
      <c r="CD3945" s="31"/>
      <c r="CE3945" s="31"/>
      <c r="CF3945" s="31"/>
      <c r="CG3945" s="31"/>
      <c r="CH3945" s="31"/>
      <c r="CI3945" s="31"/>
      <c r="CJ3945" s="31"/>
      <c r="CK3945" s="31"/>
      <c r="CL3945" s="31"/>
      <c r="CM3945" s="31"/>
      <c r="CN3945" s="31"/>
      <c r="CO3945" s="31"/>
      <c r="CP3945" s="31"/>
      <c r="CQ3945" s="31"/>
      <c r="CR3945" s="31"/>
      <c r="CS3945" s="31"/>
      <c r="CT3945" s="31"/>
      <c r="CU3945" s="31"/>
      <c r="CV3945" s="31"/>
      <c r="CW3945" s="31"/>
      <c r="CX3945" s="31"/>
      <c r="CY3945" s="31"/>
      <c r="CZ3945" s="31"/>
      <c r="DA3945" s="31"/>
      <c r="DB3945" s="31"/>
      <c r="DC3945" s="31"/>
      <c r="DD3945" s="31"/>
      <c r="DE3945" s="31"/>
      <c r="DF3945" s="31"/>
      <c r="DG3945" s="31"/>
      <c r="DH3945" s="31"/>
      <c r="DI3945" s="31"/>
      <c r="DJ3945" s="31"/>
      <c r="DK3945" s="31"/>
      <c r="DL3945" s="31"/>
      <c r="DM3945" s="31"/>
      <c r="DN3945" s="31"/>
      <c r="DO3945" s="31"/>
      <c r="DP3945" s="31"/>
      <c r="DQ3945" s="31"/>
      <c r="DR3945" s="31"/>
      <c r="DS3945" s="31"/>
      <c r="DT3945" s="31"/>
      <c r="DU3945" s="31"/>
      <c r="DV3945" s="31"/>
      <c r="DW3945" s="31"/>
      <c r="DX3945" s="31"/>
      <c r="DY3945" s="31"/>
      <c r="DZ3945" s="31"/>
      <c r="EA3945" s="31"/>
      <c r="EB3945" s="31"/>
      <c r="EC3945" s="31"/>
      <c r="ED3945" s="31"/>
      <c r="EE3945" s="31"/>
      <c r="EF3945" s="31"/>
      <c r="EG3945" s="31"/>
      <c r="EH3945" s="31"/>
      <c r="EI3945" s="31"/>
      <c r="EJ3945" s="31"/>
      <c r="EK3945" s="31"/>
      <c r="EL3945" s="31"/>
      <c r="EM3945" s="31"/>
      <c r="EN3945" s="31"/>
      <c r="EO3945" s="31"/>
      <c r="EP3945" s="31"/>
      <c r="EQ3945" s="31"/>
      <c r="ER3945" s="31"/>
      <c r="ES3945" s="31"/>
      <c r="ET3945" s="31"/>
      <c r="EU3945" s="31"/>
      <c r="EV3945" s="31"/>
      <c r="EW3945" s="31"/>
      <c r="EX3945" s="31"/>
      <c r="EY3945" s="31"/>
      <c r="EZ3945" s="31"/>
      <c r="FA3945" s="31"/>
      <c r="FB3945" s="31"/>
      <c r="FC3945" s="31"/>
      <c r="FD3945" s="31"/>
      <c r="FE3945" s="31"/>
      <c r="FF3945" s="31"/>
      <c r="FG3945" s="31"/>
      <c r="FH3945" s="31"/>
      <c r="FI3945" s="31"/>
      <c r="FJ3945" s="31"/>
      <c r="FK3945" s="31"/>
      <c r="FL3945" s="31"/>
      <c r="FM3945" s="31"/>
      <c r="FN3945" s="31"/>
      <c r="FO3945" s="31"/>
      <c r="FP3945" s="31"/>
      <c r="FQ3945" s="31"/>
      <c r="FR3945" s="31"/>
      <c r="FS3945" s="31"/>
      <c r="FT3945" s="31"/>
      <c r="FU3945" s="31"/>
      <c r="FV3945" s="31"/>
      <c r="FW3945" s="31"/>
      <c r="FX3945" s="31"/>
      <c r="FY3945" s="31"/>
      <c r="FZ3945" s="31"/>
      <c r="GA3945" s="31"/>
      <c r="GB3945" s="31"/>
      <c r="GC3945" s="31"/>
      <c r="GD3945" s="31"/>
      <c r="GE3945" s="31"/>
      <c r="GF3945" s="31"/>
      <c r="GG3945" s="31"/>
      <c r="GH3945" s="31"/>
      <c r="GI3945" s="31"/>
      <c r="GJ3945" s="31"/>
      <c r="GK3945" s="31"/>
      <c r="GL3945" s="31"/>
      <c r="GM3945" s="31"/>
      <c r="GN3945" s="31"/>
      <c r="GO3945" s="31"/>
      <c r="GP3945" s="31"/>
      <c r="GQ3945" s="31"/>
      <c r="GR3945" s="31"/>
      <c r="GS3945" s="31"/>
      <c r="GT3945" s="31"/>
      <c r="GU3945" s="31"/>
      <c r="GV3945" s="31"/>
      <c r="GW3945" s="31"/>
      <c r="GX3945" s="31"/>
      <c r="GY3945" s="31"/>
      <c r="GZ3945" s="31"/>
      <c r="HA3945" s="31"/>
      <c r="HB3945" s="31"/>
      <c r="HC3945" s="31"/>
      <c r="HD3945" s="31"/>
      <c r="HE3945" s="31"/>
      <c r="HF3945" s="31"/>
      <c r="HG3945" s="31"/>
      <c r="HH3945" s="31"/>
      <c r="HI3945" s="31"/>
      <c r="HJ3945" s="31"/>
      <c r="HK3945" s="31"/>
      <c r="HL3945" s="31"/>
      <c r="HM3945" s="31"/>
      <c r="HN3945" s="31"/>
      <c r="HO3945" s="31"/>
      <c r="HP3945" s="31"/>
      <c r="HQ3945" s="31"/>
      <c r="HR3945" s="31"/>
      <c r="HS3945" s="31"/>
      <c r="HT3945" s="31"/>
      <c r="HU3945" s="31"/>
      <c r="HV3945" s="31"/>
      <c r="HW3945" s="31"/>
      <c r="HX3945" s="31"/>
      <c r="HY3945" s="31"/>
      <c r="HZ3945" s="31"/>
      <c r="IA3945" s="31"/>
      <c r="IB3945" s="31"/>
      <c r="IC3945" s="31"/>
      <c r="ID3945" s="31"/>
      <c r="IE3945" s="31"/>
      <c r="IF3945" s="31"/>
      <c r="IG3945" s="31"/>
      <c r="IH3945" s="31"/>
    </row>
    <row r="3946" spans="1:242" s="79" customFormat="1" ht="15.6" customHeight="1" x14ac:dyDescent="0.3">
      <c r="A3946" s="75">
        <v>42649</v>
      </c>
      <c r="B3946" s="26" t="s">
        <v>3041</v>
      </c>
      <c r="C3946" s="26" t="s">
        <v>12</v>
      </c>
      <c r="D3946" s="26" t="s">
        <v>13</v>
      </c>
      <c r="E3946" s="41"/>
      <c r="F3946" s="41">
        <v>4500</v>
      </c>
      <c r="G3946" s="19">
        <f t="shared" si="61"/>
        <v>16056232.0813</v>
      </c>
      <c r="H3946" s="36" t="s">
        <v>26</v>
      </c>
      <c r="I3946" s="26" t="s">
        <v>531</v>
      </c>
      <c r="J3946" s="26" t="s">
        <v>3033</v>
      </c>
      <c r="K3946" s="26" t="s">
        <v>377</v>
      </c>
      <c r="L3946" s="26" t="s">
        <v>2193</v>
      </c>
      <c r="M3946" s="31">
        <v>3936</v>
      </c>
      <c r="N3946" s="31"/>
      <c r="O3946" s="31"/>
      <c r="P3946" s="31"/>
      <c r="Q3946" s="31"/>
      <c r="R3946" s="31"/>
      <c r="S3946" s="31"/>
      <c r="T3946" s="31"/>
      <c r="U3946" s="31"/>
      <c r="V3946" s="31"/>
      <c r="W3946" s="31"/>
      <c r="X3946" s="31"/>
      <c r="Y3946" s="31"/>
      <c r="Z3946" s="31"/>
      <c r="AA3946" s="31"/>
      <c r="AB3946" s="31"/>
      <c r="AC3946" s="31"/>
      <c r="AD3946" s="31"/>
      <c r="AE3946" s="31"/>
      <c r="AF3946" s="31"/>
      <c r="AG3946" s="31"/>
      <c r="AH3946" s="31"/>
      <c r="AI3946" s="31"/>
      <c r="AJ3946" s="31"/>
      <c r="AK3946" s="31"/>
      <c r="AL3946" s="31"/>
      <c r="AM3946" s="31"/>
      <c r="AN3946" s="31"/>
      <c r="AO3946" s="31"/>
      <c r="AP3946" s="31"/>
      <c r="AQ3946" s="31"/>
      <c r="AR3946" s="31"/>
      <c r="AS3946" s="31"/>
      <c r="AT3946" s="31"/>
      <c r="AU3946" s="31"/>
      <c r="AV3946" s="31"/>
      <c r="AW3946" s="31"/>
      <c r="AX3946" s="31"/>
      <c r="AY3946" s="31"/>
      <c r="AZ3946" s="31"/>
      <c r="BA3946" s="31"/>
      <c r="BB3946" s="31"/>
      <c r="BC3946" s="31"/>
      <c r="BD3946" s="31"/>
      <c r="BE3946" s="31"/>
      <c r="BF3946" s="31"/>
      <c r="BG3946" s="31"/>
      <c r="BH3946" s="31"/>
      <c r="BI3946" s="31"/>
      <c r="BJ3946" s="31"/>
      <c r="BK3946" s="31"/>
      <c r="BL3946" s="31"/>
      <c r="BM3946" s="31"/>
      <c r="BN3946" s="31"/>
      <c r="BO3946" s="31"/>
      <c r="BP3946" s="31"/>
      <c r="BQ3946" s="31"/>
      <c r="BR3946" s="31"/>
      <c r="BS3946" s="31"/>
      <c r="BT3946" s="31"/>
      <c r="BU3946" s="31"/>
      <c r="BV3946" s="31"/>
      <c r="BW3946" s="31"/>
      <c r="BX3946" s="31"/>
      <c r="BY3946" s="31"/>
      <c r="BZ3946" s="31"/>
      <c r="CA3946" s="31"/>
      <c r="CB3946" s="31"/>
      <c r="CC3946" s="31"/>
      <c r="CD3946" s="31"/>
      <c r="CE3946" s="31"/>
      <c r="CF3946" s="31"/>
      <c r="CG3946" s="31"/>
      <c r="CH3946" s="31"/>
      <c r="CI3946" s="31"/>
      <c r="CJ3946" s="31"/>
      <c r="CK3946" s="31"/>
      <c r="CL3946" s="31"/>
      <c r="CM3946" s="31"/>
      <c r="CN3946" s="31"/>
      <c r="CO3946" s="31"/>
      <c r="CP3946" s="31"/>
      <c r="CQ3946" s="31"/>
      <c r="CR3946" s="31"/>
      <c r="CS3946" s="31"/>
      <c r="CT3946" s="31"/>
      <c r="CU3946" s="31"/>
      <c r="CV3946" s="31"/>
      <c r="CW3946" s="31"/>
      <c r="CX3946" s="31"/>
      <c r="CY3946" s="31"/>
      <c r="CZ3946" s="31"/>
      <c r="DA3946" s="31"/>
      <c r="DB3946" s="31"/>
      <c r="DC3946" s="31"/>
      <c r="DD3946" s="31"/>
      <c r="DE3946" s="31"/>
      <c r="DF3946" s="31"/>
      <c r="DG3946" s="31"/>
      <c r="DH3946" s="31"/>
      <c r="DI3946" s="31"/>
      <c r="DJ3946" s="31"/>
      <c r="DK3946" s="31"/>
      <c r="DL3946" s="31"/>
      <c r="DM3946" s="31"/>
      <c r="DN3946" s="31"/>
      <c r="DO3946" s="31"/>
      <c r="DP3946" s="31"/>
      <c r="DQ3946" s="31"/>
      <c r="DR3946" s="31"/>
      <c r="DS3946" s="31"/>
      <c r="DT3946" s="31"/>
      <c r="DU3946" s="31"/>
      <c r="DV3946" s="31"/>
      <c r="DW3946" s="31"/>
      <c r="DX3946" s="31"/>
      <c r="DY3946" s="31"/>
      <c r="DZ3946" s="31"/>
      <c r="EA3946" s="31"/>
      <c r="EB3946" s="31"/>
      <c r="EC3946" s="31"/>
      <c r="ED3946" s="31"/>
      <c r="EE3946" s="31"/>
      <c r="EF3946" s="31"/>
      <c r="EG3946" s="31"/>
      <c r="EH3946" s="31"/>
      <c r="EI3946" s="31"/>
      <c r="EJ3946" s="31"/>
      <c r="EK3946" s="31"/>
      <c r="EL3946" s="31"/>
      <c r="EM3946" s="31"/>
      <c r="EN3946" s="31"/>
      <c r="EO3946" s="31"/>
      <c r="EP3946" s="31"/>
      <c r="EQ3946" s="31"/>
      <c r="ER3946" s="31"/>
      <c r="ES3946" s="31"/>
      <c r="ET3946" s="31"/>
      <c r="EU3946" s="31"/>
      <c r="EV3946" s="31"/>
      <c r="EW3946" s="31"/>
      <c r="EX3946" s="31"/>
      <c r="EY3946" s="31"/>
      <c r="EZ3946" s="31"/>
      <c r="FA3946" s="31"/>
      <c r="FB3946" s="31"/>
      <c r="FC3946" s="31"/>
      <c r="FD3946" s="31"/>
      <c r="FE3946" s="31"/>
      <c r="FF3946" s="31"/>
      <c r="FG3946" s="31"/>
      <c r="FH3946" s="31"/>
      <c r="FI3946" s="31"/>
      <c r="FJ3946" s="31"/>
      <c r="FK3946" s="31"/>
      <c r="FL3946" s="31"/>
      <c r="FM3946" s="31"/>
      <c r="FN3946" s="31"/>
      <c r="FO3946" s="31"/>
      <c r="FP3946" s="31"/>
      <c r="FQ3946" s="31"/>
      <c r="FR3946" s="31"/>
      <c r="FS3946" s="31"/>
      <c r="FT3946" s="31"/>
      <c r="FU3946" s="31"/>
      <c r="FV3946" s="31"/>
      <c r="FW3946" s="31"/>
      <c r="FX3946" s="31"/>
      <c r="FY3946" s="31"/>
      <c r="FZ3946" s="31"/>
      <c r="GA3946" s="31"/>
      <c r="GB3946" s="31"/>
      <c r="GC3946" s="31"/>
      <c r="GD3946" s="31"/>
      <c r="GE3946" s="31"/>
      <c r="GF3946" s="31"/>
      <c r="GG3946" s="31"/>
      <c r="GH3946" s="31"/>
      <c r="GI3946" s="31"/>
      <c r="GJ3946" s="31"/>
      <c r="GK3946" s="31"/>
      <c r="GL3946" s="31"/>
      <c r="GM3946" s="31"/>
      <c r="GN3946" s="31"/>
      <c r="GO3946" s="31"/>
      <c r="GP3946" s="31"/>
      <c r="GQ3946" s="31"/>
      <c r="GR3946" s="31"/>
      <c r="GS3946" s="31"/>
      <c r="GT3946" s="31"/>
      <c r="GU3946" s="31"/>
      <c r="GV3946" s="31"/>
      <c r="GW3946" s="31"/>
      <c r="GX3946" s="31"/>
      <c r="GY3946" s="31"/>
      <c r="GZ3946" s="31"/>
      <c r="HA3946" s="31"/>
      <c r="HB3946" s="31"/>
      <c r="HC3946" s="31"/>
      <c r="HD3946" s="31"/>
      <c r="HE3946" s="31"/>
      <c r="HF3946" s="31"/>
      <c r="HG3946" s="31"/>
      <c r="HH3946" s="31"/>
      <c r="HI3946" s="31"/>
      <c r="HJ3946" s="31"/>
      <c r="HK3946" s="31"/>
      <c r="HL3946" s="31"/>
      <c r="HM3946" s="31"/>
      <c r="HN3946" s="31"/>
      <c r="HO3946" s="31"/>
      <c r="HP3946" s="31"/>
      <c r="HQ3946" s="31"/>
      <c r="HR3946" s="31"/>
      <c r="HS3946" s="31"/>
      <c r="HT3946" s="31"/>
      <c r="HU3946" s="31"/>
      <c r="HV3946" s="31"/>
      <c r="HW3946" s="31"/>
      <c r="HX3946" s="31"/>
      <c r="HY3946" s="31"/>
      <c r="HZ3946" s="31"/>
      <c r="IA3946" s="31"/>
      <c r="IB3946" s="31"/>
      <c r="IC3946" s="31"/>
      <c r="ID3946" s="31"/>
      <c r="IE3946" s="31"/>
      <c r="IF3946" s="31"/>
      <c r="IG3946" s="31"/>
      <c r="IH3946" s="31"/>
    </row>
    <row r="3947" spans="1:242" s="79" customFormat="1" ht="15.6" customHeight="1" x14ac:dyDescent="0.3">
      <c r="A3947" s="75">
        <v>42649</v>
      </c>
      <c r="B3947" s="26" t="s">
        <v>2671</v>
      </c>
      <c r="C3947" s="28" t="s">
        <v>35</v>
      </c>
      <c r="D3947" s="28" t="s">
        <v>20</v>
      </c>
      <c r="E3947" s="19"/>
      <c r="F3947" s="19">
        <v>347839</v>
      </c>
      <c r="G3947" s="19">
        <f t="shared" si="61"/>
        <v>15708393.0813</v>
      </c>
      <c r="H3947" s="36" t="s">
        <v>26</v>
      </c>
      <c r="I3947" s="26" t="s">
        <v>2672</v>
      </c>
      <c r="J3947" s="26" t="s">
        <v>1823</v>
      </c>
      <c r="K3947" s="26" t="s">
        <v>377</v>
      </c>
      <c r="L3947" s="80" t="s">
        <v>1824</v>
      </c>
      <c r="M3947" s="26">
        <v>3937</v>
      </c>
      <c r="N3947" s="31"/>
      <c r="O3947" s="31"/>
      <c r="P3947" s="31"/>
      <c r="Q3947" s="31"/>
      <c r="R3947" s="31"/>
      <c r="S3947" s="31"/>
      <c r="T3947" s="31"/>
      <c r="U3947" s="31"/>
      <c r="V3947" s="31"/>
      <c r="W3947" s="31"/>
      <c r="X3947" s="31"/>
      <c r="Y3947" s="31"/>
      <c r="Z3947" s="31"/>
      <c r="AA3947" s="31"/>
      <c r="AB3947" s="31"/>
      <c r="AC3947" s="31"/>
      <c r="AD3947" s="31"/>
      <c r="AE3947" s="31"/>
      <c r="AF3947" s="31"/>
      <c r="AG3947" s="31"/>
      <c r="AH3947" s="31"/>
      <c r="AI3947" s="31"/>
      <c r="AJ3947" s="31"/>
      <c r="AK3947" s="31"/>
      <c r="AL3947" s="31"/>
      <c r="AM3947" s="31"/>
      <c r="AN3947" s="31"/>
      <c r="AO3947" s="31"/>
      <c r="AP3947" s="31"/>
      <c r="AQ3947" s="31"/>
      <c r="AR3947" s="31"/>
      <c r="AS3947" s="31"/>
      <c r="AT3947" s="31"/>
      <c r="AU3947" s="31"/>
      <c r="AV3947" s="31"/>
      <c r="AW3947" s="31"/>
      <c r="AX3947" s="31"/>
      <c r="AY3947" s="31"/>
      <c r="AZ3947" s="31"/>
      <c r="BA3947" s="31"/>
      <c r="BB3947" s="31"/>
      <c r="BC3947" s="31"/>
      <c r="BD3947" s="31"/>
      <c r="BE3947" s="31"/>
      <c r="BF3947" s="31"/>
      <c r="BG3947" s="31"/>
      <c r="BH3947" s="31"/>
      <c r="BI3947" s="31"/>
      <c r="BJ3947" s="31"/>
      <c r="BK3947" s="31"/>
      <c r="BL3947" s="31"/>
      <c r="BM3947" s="31"/>
      <c r="BN3947" s="31"/>
      <c r="BO3947" s="31"/>
      <c r="BP3947" s="31"/>
      <c r="BQ3947" s="31"/>
      <c r="BR3947" s="31"/>
      <c r="BS3947" s="31"/>
      <c r="BT3947" s="31"/>
      <c r="BU3947" s="31"/>
      <c r="BV3947" s="31"/>
      <c r="BW3947" s="31"/>
      <c r="BX3947" s="31"/>
      <c r="BY3947" s="31"/>
      <c r="BZ3947" s="31"/>
      <c r="CA3947" s="31"/>
      <c r="CB3947" s="31"/>
      <c r="CC3947" s="31"/>
      <c r="CD3947" s="31"/>
      <c r="CE3947" s="31"/>
      <c r="CF3947" s="31"/>
      <c r="CG3947" s="31"/>
      <c r="CH3947" s="31"/>
      <c r="CI3947" s="31"/>
      <c r="CJ3947" s="31"/>
      <c r="CK3947" s="31"/>
      <c r="CL3947" s="31"/>
      <c r="CM3947" s="31"/>
      <c r="CN3947" s="31"/>
      <c r="CO3947" s="31"/>
      <c r="CP3947" s="31"/>
      <c r="CQ3947" s="31"/>
      <c r="CR3947" s="31"/>
      <c r="CS3947" s="31"/>
      <c r="CT3947" s="31"/>
      <c r="CU3947" s="31"/>
      <c r="CV3947" s="31"/>
      <c r="CW3947" s="31"/>
      <c r="CX3947" s="31"/>
      <c r="CY3947" s="31"/>
      <c r="CZ3947" s="31"/>
      <c r="DA3947" s="31"/>
      <c r="DB3947" s="31"/>
      <c r="DC3947" s="31"/>
      <c r="DD3947" s="31"/>
      <c r="DE3947" s="31"/>
      <c r="DF3947" s="31"/>
      <c r="DG3947" s="31"/>
      <c r="DH3947" s="31"/>
      <c r="DI3947" s="31"/>
      <c r="DJ3947" s="31"/>
      <c r="DK3947" s="31"/>
      <c r="DL3947" s="31"/>
      <c r="DM3947" s="31"/>
      <c r="DN3947" s="31"/>
      <c r="DO3947" s="31"/>
      <c r="DP3947" s="31"/>
      <c r="DQ3947" s="31"/>
      <c r="DR3947" s="31"/>
      <c r="DS3947" s="31"/>
      <c r="DT3947" s="31"/>
      <c r="DU3947" s="31"/>
      <c r="DV3947" s="31"/>
      <c r="DW3947" s="31"/>
      <c r="DX3947" s="31"/>
      <c r="DY3947" s="31"/>
      <c r="DZ3947" s="31"/>
      <c r="EA3947" s="31"/>
      <c r="EB3947" s="31"/>
      <c r="EC3947" s="31"/>
      <c r="ED3947" s="31"/>
      <c r="EE3947" s="31"/>
      <c r="EF3947" s="31"/>
      <c r="EG3947" s="31"/>
      <c r="EH3947" s="31"/>
      <c r="EI3947" s="31"/>
      <c r="EJ3947" s="31"/>
      <c r="EK3947" s="31"/>
      <c r="EL3947" s="31"/>
      <c r="EM3947" s="31"/>
      <c r="EN3947" s="31"/>
      <c r="EO3947" s="31"/>
      <c r="EP3947" s="31"/>
      <c r="EQ3947" s="31"/>
      <c r="ER3947" s="31"/>
      <c r="ES3947" s="31"/>
      <c r="ET3947" s="31"/>
      <c r="EU3947" s="31"/>
      <c r="EV3947" s="31"/>
      <c r="EW3947" s="31"/>
      <c r="EX3947" s="31"/>
      <c r="EY3947" s="31"/>
      <c r="EZ3947" s="31"/>
      <c r="FA3947" s="31"/>
      <c r="FB3947" s="31"/>
      <c r="FC3947" s="31"/>
      <c r="FD3947" s="31"/>
      <c r="FE3947" s="31"/>
      <c r="FF3947" s="31"/>
      <c r="FG3947" s="31"/>
      <c r="FH3947" s="31"/>
      <c r="FI3947" s="31"/>
      <c r="FJ3947" s="31"/>
      <c r="FK3947" s="31"/>
      <c r="FL3947" s="31"/>
      <c r="FM3947" s="31"/>
      <c r="FN3947" s="31"/>
      <c r="FO3947" s="31"/>
      <c r="FP3947" s="31"/>
      <c r="FQ3947" s="31"/>
      <c r="FR3947" s="31"/>
      <c r="FS3947" s="31"/>
      <c r="FT3947" s="31"/>
      <c r="FU3947" s="31"/>
      <c r="FV3947" s="31"/>
      <c r="FW3947" s="31"/>
      <c r="FX3947" s="31"/>
      <c r="FY3947" s="31"/>
      <c r="FZ3947" s="31"/>
      <c r="GA3947" s="31"/>
      <c r="GB3947" s="31"/>
      <c r="GC3947" s="31"/>
      <c r="GD3947" s="31"/>
      <c r="GE3947" s="31"/>
      <c r="GF3947" s="31"/>
      <c r="GG3947" s="31"/>
      <c r="GH3947" s="31"/>
      <c r="GI3947" s="31"/>
      <c r="GJ3947" s="31"/>
      <c r="GK3947" s="31"/>
      <c r="GL3947" s="31"/>
      <c r="GM3947" s="31"/>
      <c r="GN3947" s="31"/>
      <c r="GO3947" s="31"/>
      <c r="GP3947" s="31"/>
      <c r="GQ3947" s="31"/>
      <c r="GR3947" s="31"/>
      <c r="GS3947" s="31"/>
      <c r="GT3947" s="31"/>
      <c r="GU3947" s="31"/>
      <c r="GV3947" s="31"/>
      <c r="GW3947" s="31"/>
      <c r="GX3947" s="31"/>
      <c r="GY3947" s="31"/>
      <c r="GZ3947" s="31"/>
      <c r="HA3947" s="31"/>
      <c r="HB3947" s="31"/>
      <c r="HC3947" s="31"/>
      <c r="HD3947" s="31"/>
      <c r="HE3947" s="31"/>
      <c r="HF3947" s="31"/>
      <c r="HG3947" s="31"/>
      <c r="HH3947" s="31"/>
      <c r="HI3947" s="31"/>
      <c r="HJ3947" s="31"/>
      <c r="HK3947" s="31"/>
      <c r="HL3947" s="31"/>
      <c r="HM3947" s="31"/>
      <c r="HN3947" s="31"/>
      <c r="HO3947" s="31"/>
      <c r="HP3947" s="31"/>
      <c r="HQ3947" s="31"/>
      <c r="HR3947" s="31"/>
      <c r="HS3947" s="31"/>
      <c r="HT3947" s="31"/>
      <c r="HU3947" s="31"/>
      <c r="HV3947" s="31"/>
      <c r="HW3947" s="31"/>
      <c r="HX3947" s="31"/>
      <c r="HY3947" s="31"/>
      <c r="HZ3947" s="31"/>
      <c r="IA3947" s="31"/>
      <c r="IB3947" s="31"/>
      <c r="IC3947" s="31"/>
      <c r="ID3947" s="31"/>
      <c r="IE3947" s="31"/>
      <c r="IF3947" s="31"/>
      <c r="IG3947" s="31"/>
      <c r="IH3947" s="31"/>
    </row>
    <row r="3948" spans="1:242" s="79" customFormat="1" ht="15.6" customHeight="1" x14ac:dyDescent="0.3">
      <c r="A3948" s="75">
        <v>42649</v>
      </c>
      <c r="B3948" s="26" t="s">
        <v>2671</v>
      </c>
      <c r="C3948" s="28" t="s">
        <v>35</v>
      </c>
      <c r="D3948" s="28" t="s">
        <v>18</v>
      </c>
      <c r="E3948" s="19"/>
      <c r="F3948" s="19">
        <v>338286</v>
      </c>
      <c r="G3948" s="19">
        <f t="shared" si="61"/>
        <v>15370107.0813</v>
      </c>
      <c r="H3948" s="36" t="s">
        <v>26</v>
      </c>
      <c r="I3948" s="26" t="s">
        <v>2672</v>
      </c>
      <c r="J3948" s="26" t="s">
        <v>3033</v>
      </c>
      <c r="K3948" s="26" t="s">
        <v>377</v>
      </c>
      <c r="L3948" s="80" t="s">
        <v>1824</v>
      </c>
      <c r="M3948" s="26">
        <v>3938</v>
      </c>
      <c r="N3948" s="31"/>
      <c r="O3948" s="31"/>
      <c r="P3948" s="31"/>
      <c r="Q3948" s="31"/>
      <c r="R3948" s="31"/>
      <c r="S3948" s="31"/>
      <c r="T3948" s="31"/>
      <c r="U3948" s="31"/>
      <c r="V3948" s="31"/>
      <c r="W3948" s="31"/>
      <c r="X3948" s="31"/>
      <c r="Y3948" s="31"/>
      <c r="Z3948" s="31"/>
      <c r="AA3948" s="31"/>
      <c r="AB3948" s="31"/>
      <c r="AC3948" s="31"/>
      <c r="AD3948" s="31"/>
      <c r="AE3948" s="31"/>
      <c r="AF3948" s="31"/>
      <c r="AG3948" s="31"/>
      <c r="AH3948" s="31"/>
      <c r="AI3948" s="31"/>
      <c r="AJ3948" s="31"/>
      <c r="AK3948" s="31"/>
      <c r="AL3948" s="31"/>
      <c r="AM3948" s="31"/>
      <c r="AN3948" s="31"/>
      <c r="AO3948" s="31"/>
      <c r="AP3948" s="31"/>
      <c r="AQ3948" s="31"/>
      <c r="AR3948" s="31"/>
      <c r="AS3948" s="31"/>
      <c r="AT3948" s="31"/>
      <c r="AU3948" s="31"/>
      <c r="AV3948" s="31"/>
      <c r="AW3948" s="31"/>
      <c r="AX3948" s="31"/>
      <c r="AY3948" s="31"/>
      <c r="AZ3948" s="31"/>
      <c r="BA3948" s="31"/>
      <c r="BB3948" s="31"/>
      <c r="BC3948" s="31"/>
      <c r="BD3948" s="31"/>
      <c r="BE3948" s="31"/>
      <c r="BF3948" s="31"/>
      <c r="BG3948" s="31"/>
      <c r="BH3948" s="31"/>
      <c r="BI3948" s="31"/>
      <c r="BJ3948" s="31"/>
      <c r="BK3948" s="31"/>
      <c r="BL3948" s="31"/>
      <c r="BM3948" s="31"/>
      <c r="BN3948" s="31"/>
      <c r="BO3948" s="31"/>
      <c r="BP3948" s="31"/>
      <c r="BQ3948" s="31"/>
      <c r="BR3948" s="31"/>
      <c r="BS3948" s="31"/>
      <c r="BT3948" s="31"/>
      <c r="BU3948" s="31"/>
      <c r="BV3948" s="31"/>
      <c r="BW3948" s="31"/>
      <c r="BX3948" s="31"/>
      <c r="BY3948" s="31"/>
      <c r="BZ3948" s="31"/>
      <c r="CA3948" s="31"/>
      <c r="CB3948" s="31"/>
      <c r="CC3948" s="31"/>
      <c r="CD3948" s="31"/>
      <c r="CE3948" s="31"/>
      <c r="CF3948" s="31"/>
      <c r="CG3948" s="31"/>
      <c r="CH3948" s="31"/>
      <c r="CI3948" s="31"/>
      <c r="CJ3948" s="31"/>
      <c r="CK3948" s="31"/>
      <c r="CL3948" s="31"/>
      <c r="CM3948" s="31"/>
      <c r="CN3948" s="31"/>
      <c r="CO3948" s="31"/>
      <c r="CP3948" s="31"/>
      <c r="CQ3948" s="31"/>
      <c r="CR3948" s="31"/>
      <c r="CS3948" s="31"/>
      <c r="CT3948" s="31"/>
      <c r="CU3948" s="31"/>
      <c r="CV3948" s="31"/>
      <c r="CW3948" s="31"/>
      <c r="CX3948" s="31"/>
      <c r="CY3948" s="31"/>
      <c r="CZ3948" s="31"/>
      <c r="DA3948" s="31"/>
      <c r="DB3948" s="31"/>
      <c r="DC3948" s="31"/>
      <c r="DD3948" s="31"/>
      <c r="DE3948" s="31"/>
      <c r="DF3948" s="31"/>
      <c r="DG3948" s="31"/>
      <c r="DH3948" s="31"/>
      <c r="DI3948" s="31"/>
      <c r="DJ3948" s="31"/>
      <c r="DK3948" s="31"/>
      <c r="DL3948" s="31"/>
      <c r="DM3948" s="31"/>
      <c r="DN3948" s="31"/>
      <c r="DO3948" s="31"/>
      <c r="DP3948" s="31"/>
      <c r="DQ3948" s="31"/>
      <c r="DR3948" s="31"/>
      <c r="DS3948" s="31"/>
      <c r="DT3948" s="31"/>
      <c r="DU3948" s="31"/>
      <c r="DV3948" s="31"/>
      <c r="DW3948" s="31"/>
      <c r="DX3948" s="31"/>
      <c r="DY3948" s="31"/>
      <c r="DZ3948" s="31"/>
      <c r="EA3948" s="31"/>
      <c r="EB3948" s="31"/>
      <c r="EC3948" s="31"/>
      <c r="ED3948" s="31"/>
      <c r="EE3948" s="31"/>
      <c r="EF3948" s="31"/>
      <c r="EG3948" s="31"/>
      <c r="EH3948" s="31"/>
      <c r="EI3948" s="31"/>
      <c r="EJ3948" s="31"/>
      <c r="EK3948" s="31"/>
      <c r="EL3948" s="31"/>
      <c r="EM3948" s="31"/>
      <c r="EN3948" s="31"/>
      <c r="EO3948" s="31"/>
      <c r="EP3948" s="31"/>
      <c r="EQ3948" s="31"/>
      <c r="ER3948" s="31"/>
      <c r="ES3948" s="31"/>
      <c r="ET3948" s="31"/>
      <c r="EU3948" s="31"/>
      <c r="EV3948" s="31"/>
      <c r="EW3948" s="31"/>
      <c r="EX3948" s="31"/>
      <c r="EY3948" s="31"/>
      <c r="EZ3948" s="31"/>
      <c r="FA3948" s="31"/>
      <c r="FB3948" s="31"/>
      <c r="FC3948" s="31"/>
      <c r="FD3948" s="31"/>
      <c r="FE3948" s="31"/>
      <c r="FF3948" s="31"/>
      <c r="FG3948" s="31"/>
      <c r="FH3948" s="31"/>
      <c r="FI3948" s="31"/>
      <c r="FJ3948" s="31"/>
      <c r="FK3948" s="31"/>
      <c r="FL3948" s="31"/>
      <c r="FM3948" s="31"/>
      <c r="FN3948" s="31"/>
      <c r="FO3948" s="31"/>
      <c r="FP3948" s="31"/>
      <c r="FQ3948" s="31"/>
      <c r="FR3948" s="31"/>
      <c r="FS3948" s="31"/>
      <c r="FT3948" s="31"/>
      <c r="FU3948" s="31"/>
      <c r="FV3948" s="31"/>
      <c r="FW3948" s="31"/>
      <c r="FX3948" s="31"/>
      <c r="FY3948" s="31"/>
      <c r="FZ3948" s="31"/>
      <c r="GA3948" s="31"/>
      <c r="GB3948" s="31"/>
      <c r="GC3948" s="31"/>
      <c r="GD3948" s="31"/>
      <c r="GE3948" s="31"/>
      <c r="GF3948" s="31"/>
      <c r="GG3948" s="31"/>
      <c r="GH3948" s="31"/>
      <c r="GI3948" s="31"/>
      <c r="GJ3948" s="31"/>
      <c r="GK3948" s="31"/>
      <c r="GL3948" s="31"/>
      <c r="GM3948" s="31"/>
      <c r="GN3948" s="31"/>
      <c r="GO3948" s="31"/>
      <c r="GP3948" s="31"/>
      <c r="GQ3948" s="31"/>
      <c r="GR3948" s="31"/>
      <c r="GS3948" s="31"/>
      <c r="GT3948" s="31"/>
      <c r="GU3948" s="31"/>
      <c r="GV3948" s="31"/>
      <c r="GW3948" s="31"/>
      <c r="GX3948" s="31"/>
      <c r="GY3948" s="31"/>
      <c r="GZ3948" s="31"/>
      <c r="HA3948" s="31"/>
      <c r="HB3948" s="31"/>
      <c r="HC3948" s="31"/>
      <c r="HD3948" s="31"/>
      <c r="HE3948" s="31"/>
      <c r="HF3948" s="31"/>
      <c r="HG3948" s="31"/>
      <c r="HH3948" s="31"/>
      <c r="HI3948" s="31"/>
      <c r="HJ3948" s="31"/>
      <c r="HK3948" s="31"/>
      <c r="HL3948" s="31"/>
      <c r="HM3948" s="31"/>
      <c r="HN3948" s="31"/>
      <c r="HO3948" s="31"/>
      <c r="HP3948" s="31"/>
      <c r="HQ3948" s="31"/>
      <c r="HR3948" s="31"/>
      <c r="HS3948" s="31"/>
      <c r="HT3948" s="31"/>
      <c r="HU3948" s="31"/>
      <c r="HV3948" s="31"/>
      <c r="HW3948" s="31"/>
      <c r="HX3948" s="31"/>
      <c r="HY3948" s="31"/>
      <c r="HZ3948" s="31"/>
      <c r="IA3948" s="31"/>
      <c r="IB3948" s="31"/>
      <c r="IC3948" s="31"/>
      <c r="ID3948" s="31"/>
      <c r="IE3948" s="31"/>
      <c r="IF3948" s="31"/>
      <c r="IG3948" s="31"/>
      <c r="IH3948" s="31"/>
    </row>
    <row r="3949" spans="1:242" s="30" customFormat="1" x14ac:dyDescent="0.3">
      <c r="A3949" s="75">
        <v>42649</v>
      </c>
      <c r="B3949" s="26" t="s">
        <v>2671</v>
      </c>
      <c r="C3949" s="28" t="s">
        <v>35</v>
      </c>
      <c r="D3949" s="36" t="s">
        <v>13</v>
      </c>
      <c r="E3949" s="19"/>
      <c r="F3949" s="19">
        <v>311087</v>
      </c>
      <c r="G3949" s="19">
        <f t="shared" si="61"/>
        <v>15059020.0813</v>
      </c>
      <c r="H3949" s="36" t="s">
        <v>26</v>
      </c>
      <c r="I3949" s="26" t="s">
        <v>2672</v>
      </c>
      <c r="J3949" s="26" t="s">
        <v>3033</v>
      </c>
      <c r="K3949" s="26" t="s">
        <v>377</v>
      </c>
      <c r="L3949" s="80" t="s">
        <v>1824</v>
      </c>
      <c r="M3949" s="26">
        <v>3939</v>
      </c>
      <c r="N3949" s="31"/>
      <c r="O3949" s="31"/>
      <c r="P3949" s="31"/>
      <c r="Q3949" s="31"/>
      <c r="R3949" s="31"/>
      <c r="S3949" s="31"/>
      <c r="T3949" s="31"/>
      <c r="U3949" s="31"/>
      <c r="V3949" s="31"/>
      <c r="W3949" s="31"/>
      <c r="X3949" s="31"/>
      <c r="Y3949" s="31"/>
      <c r="Z3949" s="31"/>
      <c r="AA3949" s="31"/>
      <c r="AB3949" s="31"/>
      <c r="AC3949" s="31"/>
      <c r="AD3949" s="31"/>
      <c r="AE3949" s="31"/>
      <c r="AF3949" s="31"/>
      <c r="AG3949" s="31"/>
      <c r="AH3949" s="31"/>
      <c r="AI3949" s="31"/>
      <c r="AJ3949" s="31"/>
      <c r="AK3949" s="31"/>
      <c r="AL3949" s="31"/>
      <c r="AM3949" s="31"/>
      <c r="AN3949" s="31"/>
      <c r="AO3949" s="31"/>
      <c r="AP3949" s="31"/>
      <c r="AQ3949" s="31"/>
      <c r="AR3949" s="31"/>
      <c r="AS3949" s="31"/>
      <c r="AT3949" s="31"/>
      <c r="AU3949" s="31"/>
      <c r="AV3949" s="31"/>
      <c r="AW3949" s="31"/>
      <c r="AX3949" s="31"/>
      <c r="AY3949" s="31"/>
      <c r="AZ3949" s="31"/>
      <c r="BA3949" s="31"/>
      <c r="BB3949" s="31"/>
      <c r="BC3949" s="31"/>
      <c r="BD3949" s="31"/>
      <c r="BE3949" s="31"/>
      <c r="BF3949" s="31"/>
      <c r="BG3949" s="31"/>
      <c r="BH3949" s="31"/>
      <c r="BI3949" s="31"/>
      <c r="BJ3949" s="31"/>
      <c r="BK3949" s="31"/>
      <c r="BL3949" s="31"/>
      <c r="BM3949" s="31"/>
      <c r="BN3949" s="31"/>
      <c r="BO3949" s="31"/>
      <c r="BP3949" s="31"/>
      <c r="BQ3949" s="31"/>
      <c r="BR3949" s="31"/>
      <c r="BS3949" s="31"/>
      <c r="BT3949" s="31"/>
      <c r="BU3949" s="31"/>
      <c r="BV3949" s="31"/>
      <c r="BW3949" s="31"/>
      <c r="BX3949" s="31"/>
      <c r="BY3949" s="31"/>
      <c r="BZ3949" s="31"/>
      <c r="CA3949" s="31"/>
      <c r="CB3949" s="31"/>
      <c r="CC3949" s="31"/>
      <c r="CD3949" s="31"/>
      <c r="CE3949" s="31"/>
      <c r="CF3949" s="31"/>
      <c r="CG3949" s="31"/>
      <c r="CH3949" s="31"/>
      <c r="CI3949" s="31"/>
      <c r="CJ3949" s="31"/>
      <c r="CK3949" s="31"/>
      <c r="CL3949" s="31"/>
      <c r="CM3949" s="31"/>
      <c r="CN3949" s="31"/>
      <c r="CO3949" s="31"/>
      <c r="CP3949" s="31"/>
      <c r="CQ3949" s="31"/>
      <c r="CR3949" s="31"/>
      <c r="CS3949" s="31"/>
      <c r="CT3949" s="31"/>
      <c r="CU3949" s="31"/>
      <c r="CV3949" s="31"/>
      <c r="CW3949" s="31"/>
      <c r="CX3949" s="31"/>
      <c r="CY3949" s="31"/>
      <c r="CZ3949" s="31"/>
      <c r="DA3949" s="31"/>
      <c r="DB3949" s="31"/>
      <c r="DC3949" s="31"/>
      <c r="DD3949" s="31"/>
      <c r="DE3949" s="31"/>
      <c r="DF3949" s="31"/>
      <c r="DG3949" s="31"/>
      <c r="DH3949" s="31"/>
      <c r="DI3949" s="31"/>
      <c r="DJ3949" s="31"/>
      <c r="DK3949" s="31"/>
      <c r="DL3949" s="31"/>
      <c r="DM3949" s="31"/>
      <c r="DN3949" s="31"/>
      <c r="DO3949" s="31"/>
      <c r="DP3949" s="31"/>
      <c r="DQ3949" s="31"/>
      <c r="DR3949" s="31"/>
      <c r="DS3949" s="31"/>
      <c r="DT3949" s="31"/>
      <c r="DU3949" s="31"/>
      <c r="DV3949" s="31"/>
      <c r="DW3949" s="31"/>
      <c r="DX3949" s="31"/>
      <c r="DY3949" s="31"/>
      <c r="DZ3949" s="31"/>
      <c r="EA3949" s="31"/>
      <c r="EB3949" s="31"/>
      <c r="EC3949" s="31"/>
      <c r="ED3949" s="31"/>
      <c r="EE3949" s="31"/>
      <c r="EF3949" s="31"/>
      <c r="EG3949" s="31"/>
      <c r="EH3949" s="31"/>
      <c r="EI3949" s="31"/>
      <c r="EJ3949" s="31"/>
      <c r="EK3949" s="31"/>
      <c r="EL3949" s="31"/>
      <c r="EM3949" s="31"/>
      <c r="EN3949" s="31"/>
      <c r="EO3949" s="31"/>
      <c r="EP3949" s="31"/>
      <c r="EQ3949" s="31"/>
      <c r="ER3949" s="31"/>
      <c r="ES3949" s="31"/>
      <c r="ET3949" s="31"/>
      <c r="EU3949" s="31"/>
      <c r="EV3949" s="31"/>
      <c r="EW3949" s="31"/>
      <c r="EX3949" s="31"/>
      <c r="EY3949" s="31"/>
      <c r="EZ3949" s="31"/>
      <c r="FA3949" s="31"/>
      <c r="FB3949" s="31"/>
      <c r="FC3949" s="31"/>
      <c r="FD3949" s="31"/>
      <c r="FE3949" s="31"/>
      <c r="FF3949" s="31"/>
      <c r="FG3949" s="31"/>
      <c r="FH3949" s="31"/>
      <c r="FI3949" s="31"/>
      <c r="FJ3949" s="31"/>
      <c r="FK3949" s="31"/>
      <c r="FL3949" s="31"/>
      <c r="FM3949" s="31"/>
      <c r="FN3949" s="31"/>
      <c r="FO3949" s="31"/>
      <c r="FP3949" s="31"/>
      <c r="FQ3949" s="31"/>
      <c r="FR3949" s="31"/>
      <c r="FS3949" s="31"/>
      <c r="FT3949" s="31"/>
      <c r="FU3949" s="31"/>
      <c r="FV3949" s="31"/>
      <c r="FW3949" s="31"/>
      <c r="FX3949" s="31"/>
      <c r="FY3949" s="31"/>
      <c r="FZ3949" s="31"/>
      <c r="GA3949" s="31"/>
      <c r="GB3949" s="31"/>
      <c r="GC3949" s="31"/>
      <c r="GD3949" s="31"/>
      <c r="GE3949" s="31"/>
      <c r="GF3949" s="31"/>
      <c r="GG3949" s="31"/>
      <c r="GH3949" s="31"/>
      <c r="GI3949" s="31"/>
      <c r="GJ3949" s="31"/>
      <c r="GK3949" s="31"/>
      <c r="GL3949" s="31"/>
      <c r="GM3949" s="31"/>
      <c r="GN3949" s="31"/>
      <c r="GO3949" s="31"/>
      <c r="GP3949" s="31"/>
      <c r="GQ3949" s="31"/>
      <c r="GR3949" s="31"/>
      <c r="GS3949" s="31"/>
      <c r="GT3949" s="31"/>
      <c r="GU3949" s="31"/>
      <c r="GV3949" s="31"/>
      <c r="GW3949" s="31"/>
      <c r="GX3949" s="31"/>
      <c r="GY3949" s="31"/>
      <c r="GZ3949" s="31"/>
      <c r="HA3949" s="31"/>
      <c r="HB3949" s="31"/>
      <c r="HC3949" s="31"/>
      <c r="HD3949" s="31"/>
      <c r="HE3949" s="31"/>
      <c r="HF3949" s="31"/>
      <c r="HG3949" s="31"/>
      <c r="HH3949" s="31"/>
      <c r="HI3949" s="31"/>
      <c r="HJ3949" s="31"/>
      <c r="HK3949" s="31"/>
      <c r="HL3949" s="31"/>
      <c r="HM3949" s="31"/>
      <c r="HN3949" s="31"/>
      <c r="HO3949" s="31"/>
      <c r="HP3949" s="31"/>
      <c r="HQ3949" s="31"/>
      <c r="HR3949" s="31"/>
      <c r="HS3949" s="31"/>
      <c r="HT3949" s="31"/>
      <c r="HU3949" s="31"/>
      <c r="HV3949" s="31"/>
      <c r="HW3949" s="31"/>
      <c r="HX3949" s="31"/>
      <c r="HY3949" s="31"/>
      <c r="HZ3949" s="31"/>
      <c r="IA3949" s="31"/>
      <c r="IB3949" s="31"/>
      <c r="IC3949" s="31"/>
      <c r="ID3949" s="31"/>
      <c r="IE3949" s="31"/>
      <c r="IF3949" s="31"/>
      <c r="IG3949" s="31"/>
      <c r="IH3949" s="31"/>
    </row>
    <row r="3950" spans="1:242" s="31" customFormat="1" x14ac:dyDescent="0.3">
      <c r="A3950" s="75">
        <v>42649</v>
      </c>
      <c r="B3950" s="26" t="s">
        <v>2673</v>
      </c>
      <c r="C3950" s="26" t="s">
        <v>1581</v>
      </c>
      <c r="D3950" s="26" t="s">
        <v>10</v>
      </c>
      <c r="E3950" s="41"/>
      <c r="F3950" s="41">
        <v>1800000</v>
      </c>
      <c r="G3950" s="19">
        <f t="shared" si="61"/>
        <v>13259020.0813</v>
      </c>
      <c r="H3950" s="36" t="s">
        <v>26</v>
      </c>
      <c r="I3950" s="26" t="s">
        <v>2621</v>
      </c>
      <c r="J3950" s="26" t="s">
        <v>1823</v>
      </c>
      <c r="K3950" s="26" t="s">
        <v>377</v>
      </c>
      <c r="L3950" s="77" t="s">
        <v>1824</v>
      </c>
      <c r="M3950" s="26">
        <v>3940</v>
      </c>
    </row>
    <row r="3951" spans="1:242" s="31" customFormat="1" x14ac:dyDescent="0.3">
      <c r="A3951" s="75">
        <v>42649</v>
      </c>
      <c r="B3951" s="26" t="s">
        <v>2674</v>
      </c>
      <c r="C3951" s="26" t="s">
        <v>12</v>
      </c>
      <c r="D3951" s="26" t="s">
        <v>13</v>
      </c>
      <c r="E3951" s="41"/>
      <c r="F3951" s="41">
        <v>2500</v>
      </c>
      <c r="G3951" s="19">
        <f t="shared" si="61"/>
        <v>13256520.0813</v>
      </c>
      <c r="H3951" s="36" t="s">
        <v>26</v>
      </c>
      <c r="I3951" s="26" t="s">
        <v>531</v>
      </c>
      <c r="J3951" s="26" t="s">
        <v>3033</v>
      </c>
      <c r="K3951" s="26" t="s">
        <v>377</v>
      </c>
      <c r="L3951" s="26" t="s">
        <v>2193</v>
      </c>
      <c r="M3951" s="26">
        <v>3941</v>
      </c>
    </row>
    <row r="3952" spans="1:242" s="31" customFormat="1" x14ac:dyDescent="0.3">
      <c r="A3952" s="75">
        <v>42649</v>
      </c>
      <c r="B3952" s="26" t="s">
        <v>944</v>
      </c>
      <c r="C3952" s="26" t="s">
        <v>12</v>
      </c>
      <c r="D3952" s="26" t="s">
        <v>821</v>
      </c>
      <c r="E3952" s="41"/>
      <c r="F3952" s="41">
        <v>1000</v>
      </c>
      <c r="G3952" s="19">
        <f t="shared" si="61"/>
        <v>13255520.0813</v>
      </c>
      <c r="H3952" s="26" t="s">
        <v>1697</v>
      </c>
      <c r="I3952" s="26" t="s">
        <v>531</v>
      </c>
      <c r="J3952" s="78" t="s">
        <v>1823</v>
      </c>
      <c r="K3952" s="26" t="s">
        <v>377</v>
      </c>
      <c r="L3952" s="26" t="s">
        <v>2600</v>
      </c>
      <c r="M3952" s="26">
        <v>3942</v>
      </c>
    </row>
    <row r="3953" spans="1:242" s="31" customFormat="1" x14ac:dyDescent="0.3">
      <c r="A3953" s="75">
        <v>42649</v>
      </c>
      <c r="B3953" s="26" t="s">
        <v>2675</v>
      </c>
      <c r="C3953" s="26" t="s">
        <v>12</v>
      </c>
      <c r="D3953" s="26" t="s">
        <v>821</v>
      </c>
      <c r="E3953" s="41"/>
      <c r="F3953" s="41">
        <v>1500</v>
      </c>
      <c r="G3953" s="19">
        <f t="shared" si="61"/>
        <v>13254020.0813</v>
      </c>
      <c r="H3953" s="26" t="s">
        <v>1697</v>
      </c>
      <c r="I3953" s="26" t="s">
        <v>531</v>
      </c>
      <c r="J3953" s="78" t="s">
        <v>1823</v>
      </c>
      <c r="K3953" s="26" t="s">
        <v>377</v>
      </c>
      <c r="L3953" s="26" t="s">
        <v>2600</v>
      </c>
      <c r="M3953" s="31">
        <v>3943</v>
      </c>
    </row>
    <row r="3954" spans="1:242" s="31" customFormat="1" x14ac:dyDescent="0.3">
      <c r="A3954" s="75">
        <v>42649</v>
      </c>
      <c r="B3954" s="26" t="s">
        <v>2676</v>
      </c>
      <c r="C3954" s="26" t="s">
        <v>12</v>
      </c>
      <c r="D3954" s="26" t="s">
        <v>821</v>
      </c>
      <c r="E3954" s="41"/>
      <c r="F3954" s="41">
        <v>1500</v>
      </c>
      <c r="G3954" s="19">
        <f t="shared" si="61"/>
        <v>13252520.0813</v>
      </c>
      <c r="H3954" s="26" t="s">
        <v>1697</v>
      </c>
      <c r="I3954" s="26" t="s">
        <v>531</v>
      </c>
      <c r="J3954" s="78" t="s">
        <v>1823</v>
      </c>
      <c r="K3954" s="26" t="s">
        <v>377</v>
      </c>
      <c r="L3954" s="26" t="s">
        <v>2600</v>
      </c>
      <c r="M3954" s="31">
        <v>3944</v>
      </c>
    </row>
    <row r="3955" spans="1:242" s="31" customFormat="1" x14ac:dyDescent="0.3">
      <c r="A3955" s="75">
        <v>42649</v>
      </c>
      <c r="B3955" s="26" t="s">
        <v>1479</v>
      </c>
      <c r="C3955" s="26" t="s">
        <v>12</v>
      </c>
      <c r="D3955" s="26" t="s">
        <v>821</v>
      </c>
      <c r="E3955" s="41"/>
      <c r="F3955" s="41">
        <v>1000</v>
      </c>
      <c r="G3955" s="19">
        <f t="shared" si="61"/>
        <v>13251520.0813</v>
      </c>
      <c r="H3955" s="26" t="s">
        <v>1697</v>
      </c>
      <c r="I3955" s="26" t="s">
        <v>531</v>
      </c>
      <c r="J3955" s="78" t="s">
        <v>1823</v>
      </c>
      <c r="K3955" s="26" t="s">
        <v>377</v>
      </c>
      <c r="L3955" s="26" t="s">
        <v>2600</v>
      </c>
      <c r="M3955" s="26">
        <v>3945</v>
      </c>
    </row>
    <row r="3956" spans="1:242" s="31" customFormat="1" x14ac:dyDescent="0.3">
      <c r="A3956" s="75">
        <v>42649</v>
      </c>
      <c r="B3956" s="26" t="s">
        <v>2677</v>
      </c>
      <c r="C3956" s="26" t="s">
        <v>12</v>
      </c>
      <c r="D3956" s="26" t="s">
        <v>18</v>
      </c>
      <c r="E3956" s="41"/>
      <c r="F3956" s="41">
        <v>1000</v>
      </c>
      <c r="G3956" s="19">
        <f t="shared" si="61"/>
        <v>13250520.0813</v>
      </c>
      <c r="H3956" s="26" t="s">
        <v>1772</v>
      </c>
      <c r="I3956" s="26" t="s">
        <v>531</v>
      </c>
      <c r="J3956" s="26" t="s">
        <v>3033</v>
      </c>
      <c r="K3956" s="26" t="s">
        <v>377</v>
      </c>
      <c r="L3956" s="26" t="s">
        <v>2600</v>
      </c>
      <c r="M3956" s="26">
        <v>3946</v>
      </c>
      <c r="N3956" s="81"/>
      <c r="O3956" s="81"/>
      <c r="P3956" s="81"/>
      <c r="Q3956" s="81"/>
      <c r="R3956" s="81"/>
      <c r="S3956" s="81"/>
      <c r="T3956" s="81"/>
      <c r="U3956" s="81"/>
      <c r="V3956" s="81"/>
      <c r="W3956" s="81"/>
      <c r="X3956" s="81"/>
      <c r="Y3956" s="81"/>
      <c r="Z3956" s="81"/>
      <c r="AA3956" s="81"/>
      <c r="AB3956" s="81"/>
      <c r="AC3956" s="81"/>
      <c r="AD3956" s="81"/>
      <c r="AE3956" s="81"/>
      <c r="AF3956" s="81"/>
      <c r="AG3956" s="81"/>
      <c r="AH3956" s="81"/>
      <c r="AI3956" s="81"/>
      <c r="AJ3956" s="81"/>
      <c r="AK3956" s="81"/>
      <c r="AL3956" s="81"/>
      <c r="AM3956" s="81"/>
      <c r="AN3956" s="81"/>
      <c r="AO3956" s="81"/>
      <c r="AP3956" s="81"/>
      <c r="AQ3956" s="81"/>
      <c r="AR3956" s="81"/>
      <c r="AS3956" s="81"/>
      <c r="AT3956" s="81"/>
      <c r="AU3956" s="81"/>
      <c r="AV3956" s="81"/>
      <c r="AW3956" s="81"/>
      <c r="AX3956" s="81"/>
      <c r="AY3956" s="81"/>
      <c r="AZ3956" s="81"/>
      <c r="BA3956" s="81"/>
      <c r="BB3956" s="81"/>
      <c r="BC3956" s="81"/>
      <c r="BD3956" s="81"/>
      <c r="BE3956" s="81"/>
      <c r="BF3956" s="81"/>
      <c r="BG3956" s="81"/>
      <c r="BH3956" s="81"/>
      <c r="BI3956" s="81"/>
      <c r="BJ3956" s="81"/>
      <c r="BK3956" s="81"/>
      <c r="BL3956" s="81"/>
      <c r="BM3956" s="81"/>
      <c r="BN3956" s="81"/>
      <c r="BO3956" s="81"/>
      <c r="BP3956" s="81"/>
      <c r="BQ3956" s="81"/>
      <c r="BR3956" s="81"/>
      <c r="BS3956" s="81"/>
      <c r="BT3956" s="81"/>
      <c r="BU3956" s="81"/>
      <c r="BV3956" s="81"/>
      <c r="BW3956" s="81"/>
      <c r="BX3956" s="81"/>
      <c r="BY3956" s="81"/>
      <c r="BZ3956" s="81"/>
      <c r="CA3956" s="81"/>
      <c r="CB3956" s="81"/>
      <c r="CC3956" s="81"/>
      <c r="CD3956" s="81"/>
      <c r="CE3956" s="81"/>
      <c r="CF3956" s="81"/>
      <c r="CG3956" s="81"/>
      <c r="CH3956" s="81"/>
      <c r="CI3956" s="81"/>
      <c r="CJ3956" s="81"/>
      <c r="CK3956" s="81"/>
      <c r="CL3956" s="81"/>
      <c r="CM3956" s="81"/>
      <c r="CN3956" s="81"/>
      <c r="CO3956" s="81"/>
      <c r="CP3956" s="81"/>
      <c r="CQ3956" s="81"/>
      <c r="CR3956" s="81"/>
      <c r="CS3956" s="81"/>
      <c r="CT3956" s="81"/>
      <c r="CU3956" s="81"/>
      <c r="CV3956" s="81"/>
      <c r="CW3956" s="81"/>
      <c r="CX3956" s="81"/>
      <c r="CY3956" s="81"/>
      <c r="CZ3956" s="81"/>
      <c r="DA3956" s="81"/>
      <c r="DB3956" s="81"/>
      <c r="DC3956" s="81"/>
      <c r="DD3956" s="81"/>
      <c r="DE3956" s="81"/>
      <c r="DF3956" s="81"/>
      <c r="DG3956" s="81"/>
      <c r="DH3956" s="81"/>
      <c r="DI3956" s="81"/>
      <c r="DJ3956" s="81"/>
      <c r="DK3956" s="81"/>
      <c r="DL3956" s="81"/>
      <c r="DM3956" s="81"/>
      <c r="DN3956" s="81"/>
      <c r="DO3956" s="81"/>
      <c r="DP3956" s="81"/>
      <c r="DQ3956" s="81"/>
      <c r="DR3956" s="81"/>
      <c r="DS3956" s="81"/>
      <c r="DT3956" s="81"/>
      <c r="DU3956" s="81"/>
      <c r="DV3956" s="81"/>
      <c r="DW3956" s="81"/>
      <c r="DX3956" s="81"/>
      <c r="DY3956" s="81"/>
      <c r="DZ3956" s="81"/>
      <c r="EA3956" s="81"/>
      <c r="EB3956" s="81"/>
      <c r="EC3956" s="81"/>
      <c r="ED3956" s="81"/>
      <c r="EE3956" s="81"/>
      <c r="EF3956" s="81"/>
      <c r="EG3956" s="81"/>
      <c r="EH3956" s="81"/>
      <c r="EI3956" s="81"/>
      <c r="EJ3956" s="81"/>
      <c r="EK3956" s="81"/>
      <c r="EL3956" s="81"/>
      <c r="EM3956" s="81"/>
      <c r="EN3956" s="81"/>
      <c r="EO3956" s="81"/>
      <c r="EP3956" s="81"/>
      <c r="EQ3956" s="81"/>
      <c r="ER3956" s="81"/>
      <c r="ES3956" s="81"/>
      <c r="ET3956" s="81"/>
      <c r="EU3956" s="81"/>
      <c r="EV3956" s="81"/>
      <c r="EW3956" s="81"/>
      <c r="EX3956" s="81"/>
      <c r="EY3956" s="81"/>
      <c r="EZ3956" s="81"/>
      <c r="FA3956" s="81"/>
      <c r="FB3956" s="81"/>
      <c r="FC3956" s="81"/>
      <c r="FD3956" s="81"/>
      <c r="FE3956" s="81"/>
      <c r="FF3956" s="81"/>
      <c r="FG3956" s="81"/>
      <c r="FH3956" s="81"/>
      <c r="FI3956" s="81"/>
      <c r="FJ3956" s="81"/>
      <c r="FK3956" s="81"/>
      <c r="FL3956" s="81"/>
      <c r="FM3956" s="81"/>
      <c r="FN3956" s="81"/>
      <c r="FO3956" s="81"/>
      <c r="FP3956" s="81"/>
      <c r="FQ3956" s="81"/>
      <c r="FR3956" s="81"/>
      <c r="FS3956" s="81"/>
      <c r="FT3956" s="81"/>
      <c r="FU3956" s="81"/>
      <c r="FV3956" s="81"/>
      <c r="FW3956" s="81"/>
      <c r="FX3956" s="81"/>
      <c r="FY3956" s="81"/>
      <c r="FZ3956" s="81"/>
      <c r="GA3956" s="81"/>
      <c r="GB3956" s="81"/>
      <c r="GC3956" s="81"/>
      <c r="GD3956" s="81"/>
      <c r="GE3956" s="81"/>
      <c r="GF3956" s="81"/>
      <c r="GG3956" s="81"/>
      <c r="GH3956" s="81"/>
      <c r="GI3956" s="81"/>
      <c r="GJ3956" s="81"/>
      <c r="GK3956" s="81"/>
      <c r="GL3956" s="81"/>
      <c r="GM3956" s="81"/>
      <c r="GN3956" s="81"/>
      <c r="GO3956" s="81"/>
      <c r="GP3956" s="81"/>
      <c r="GQ3956" s="81"/>
      <c r="GR3956" s="81"/>
      <c r="GS3956" s="81"/>
      <c r="GT3956" s="81"/>
      <c r="GU3956" s="81"/>
      <c r="GV3956" s="81"/>
      <c r="GW3956" s="81"/>
      <c r="GX3956" s="81"/>
      <c r="GY3956" s="81"/>
      <c r="GZ3956" s="81"/>
      <c r="HA3956" s="81"/>
      <c r="HB3956" s="81"/>
      <c r="HC3956" s="81"/>
      <c r="HD3956" s="81"/>
      <c r="HE3956" s="81"/>
      <c r="HF3956" s="81"/>
      <c r="HG3956" s="81"/>
      <c r="HH3956" s="81"/>
      <c r="HI3956" s="81"/>
      <c r="HJ3956" s="81"/>
      <c r="HK3956" s="81"/>
      <c r="HL3956" s="81"/>
      <c r="HM3956" s="81"/>
      <c r="HN3956" s="81"/>
      <c r="HO3956" s="81"/>
      <c r="HP3956" s="81"/>
      <c r="HQ3956" s="81"/>
      <c r="HR3956" s="81"/>
      <c r="HS3956" s="81"/>
      <c r="HT3956" s="81"/>
      <c r="HU3956" s="81"/>
      <c r="HV3956" s="81"/>
      <c r="HW3956" s="81"/>
      <c r="HX3956" s="81"/>
      <c r="HY3956" s="81"/>
      <c r="HZ3956" s="81"/>
      <c r="IA3956" s="81"/>
      <c r="IB3956" s="81"/>
      <c r="IC3956" s="81"/>
      <c r="ID3956" s="81"/>
      <c r="IE3956" s="81"/>
      <c r="IF3956" s="81"/>
      <c r="IG3956" s="81"/>
      <c r="IH3956" s="81"/>
    </row>
    <row r="3957" spans="1:242" s="30" customFormat="1" x14ac:dyDescent="0.3">
      <c r="A3957" s="75">
        <v>42649</v>
      </c>
      <c r="B3957" s="26" t="s">
        <v>2678</v>
      </c>
      <c r="C3957" s="26" t="s">
        <v>12</v>
      </c>
      <c r="D3957" s="26" t="s">
        <v>18</v>
      </c>
      <c r="E3957" s="41"/>
      <c r="F3957" s="41">
        <v>1500</v>
      </c>
      <c r="G3957" s="19">
        <f t="shared" si="61"/>
        <v>13249020.0813</v>
      </c>
      <c r="H3957" s="26" t="s">
        <v>1772</v>
      </c>
      <c r="I3957" s="26" t="s">
        <v>531</v>
      </c>
      <c r="J3957" s="26" t="s">
        <v>3033</v>
      </c>
      <c r="K3957" s="26" t="s">
        <v>377</v>
      </c>
      <c r="L3957" s="26" t="s">
        <v>2600</v>
      </c>
      <c r="M3957" s="26">
        <v>3947</v>
      </c>
      <c r="N3957" s="81"/>
      <c r="O3957" s="81"/>
      <c r="P3957" s="81"/>
      <c r="Q3957" s="81"/>
      <c r="R3957" s="81"/>
      <c r="S3957" s="81"/>
      <c r="T3957" s="81"/>
      <c r="U3957" s="81"/>
      <c r="V3957" s="81"/>
      <c r="W3957" s="81"/>
      <c r="X3957" s="81"/>
      <c r="Y3957" s="81"/>
      <c r="Z3957" s="81"/>
      <c r="AA3957" s="81"/>
      <c r="AB3957" s="81"/>
      <c r="AC3957" s="81"/>
      <c r="AD3957" s="81"/>
      <c r="AE3957" s="81"/>
      <c r="AF3957" s="81"/>
      <c r="AG3957" s="81"/>
      <c r="AH3957" s="81"/>
      <c r="AI3957" s="81"/>
      <c r="AJ3957" s="81"/>
      <c r="AK3957" s="81"/>
      <c r="AL3957" s="81"/>
      <c r="AM3957" s="81"/>
      <c r="AN3957" s="81"/>
      <c r="AO3957" s="81"/>
      <c r="AP3957" s="81"/>
      <c r="AQ3957" s="81"/>
      <c r="AR3957" s="81"/>
      <c r="AS3957" s="81"/>
      <c r="AT3957" s="81"/>
      <c r="AU3957" s="81"/>
      <c r="AV3957" s="81"/>
      <c r="AW3957" s="81"/>
      <c r="AX3957" s="81"/>
      <c r="AY3957" s="81"/>
      <c r="AZ3957" s="81"/>
      <c r="BA3957" s="81"/>
      <c r="BB3957" s="81"/>
      <c r="BC3957" s="81"/>
      <c r="BD3957" s="81"/>
      <c r="BE3957" s="81"/>
      <c r="BF3957" s="81"/>
      <c r="BG3957" s="81"/>
      <c r="BH3957" s="81"/>
      <c r="BI3957" s="81"/>
      <c r="BJ3957" s="81"/>
      <c r="BK3957" s="81"/>
      <c r="BL3957" s="81"/>
      <c r="BM3957" s="81"/>
      <c r="BN3957" s="81"/>
      <c r="BO3957" s="81"/>
      <c r="BP3957" s="81"/>
      <c r="BQ3957" s="81"/>
      <c r="BR3957" s="81"/>
      <c r="BS3957" s="81"/>
      <c r="BT3957" s="81"/>
      <c r="BU3957" s="81"/>
      <c r="BV3957" s="81"/>
      <c r="BW3957" s="81"/>
      <c r="BX3957" s="81"/>
      <c r="BY3957" s="81"/>
      <c r="BZ3957" s="81"/>
      <c r="CA3957" s="81"/>
      <c r="CB3957" s="81"/>
      <c r="CC3957" s="81"/>
      <c r="CD3957" s="81"/>
      <c r="CE3957" s="81"/>
      <c r="CF3957" s="81"/>
      <c r="CG3957" s="81"/>
      <c r="CH3957" s="81"/>
      <c r="CI3957" s="81"/>
      <c r="CJ3957" s="81"/>
      <c r="CK3957" s="81"/>
      <c r="CL3957" s="81"/>
      <c r="CM3957" s="81"/>
      <c r="CN3957" s="81"/>
      <c r="CO3957" s="81"/>
      <c r="CP3957" s="81"/>
      <c r="CQ3957" s="81"/>
      <c r="CR3957" s="81"/>
      <c r="CS3957" s="81"/>
      <c r="CT3957" s="81"/>
      <c r="CU3957" s="81"/>
      <c r="CV3957" s="81"/>
      <c r="CW3957" s="81"/>
      <c r="CX3957" s="81"/>
      <c r="CY3957" s="81"/>
      <c r="CZ3957" s="81"/>
      <c r="DA3957" s="81"/>
      <c r="DB3957" s="81"/>
      <c r="DC3957" s="81"/>
      <c r="DD3957" s="81"/>
      <c r="DE3957" s="81"/>
      <c r="DF3957" s="81"/>
      <c r="DG3957" s="81"/>
      <c r="DH3957" s="81"/>
      <c r="DI3957" s="81"/>
      <c r="DJ3957" s="81"/>
      <c r="DK3957" s="81"/>
      <c r="DL3957" s="81"/>
      <c r="DM3957" s="81"/>
      <c r="DN3957" s="81"/>
      <c r="DO3957" s="81"/>
      <c r="DP3957" s="81"/>
      <c r="DQ3957" s="81"/>
      <c r="DR3957" s="81"/>
      <c r="DS3957" s="81"/>
      <c r="DT3957" s="81"/>
      <c r="DU3957" s="81"/>
      <c r="DV3957" s="81"/>
      <c r="DW3957" s="81"/>
      <c r="DX3957" s="81"/>
      <c r="DY3957" s="81"/>
      <c r="DZ3957" s="81"/>
      <c r="EA3957" s="81"/>
      <c r="EB3957" s="81"/>
      <c r="EC3957" s="81"/>
      <c r="ED3957" s="81"/>
      <c r="EE3957" s="81"/>
      <c r="EF3957" s="81"/>
      <c r="EG3957" s="81"/>
      <c r="EH3957" s="81"/>
      <c r="EI3957" s="81"/>
      <c r="EJ3957" s="81"/>
      <c r="EK3957" s="81"/>
      <c r="EL3957" s="81"/>
      <c r="EM3957" s="81"/>
      <c r="EN3957" s="81"/>
      <c r="EO3957" s="81"/>
      <c r="EP3957" s="81"/>
      <c r="EQ3957" s="81"/>
      <c r="ER3957" s="81"/>
      <c r="ES3957" s="81"/>
      <c r="ET3957" s="81"/>
      <c r="EU3957" s="81"/>
      <c r="EV3957" s="81"/>
      <c r="EW3957" s="81"/>
      <c r="EX3957" s="81"/>
      <c r="EY3957" s="81"/>
      <c r="EZ3957" s="81"/>
      <c r="FA3957" s="81"/>
      <c r="FB3957" s="81"/>
      <c r="FC3957" s="81"/>
      <c r="FD3957" s="81"/>
      <c r="FE3957" s="81"/>
      <c r="FF3957" s="81"/>
      <c r="FG3957" s="81"/>
      <c r="FH3957" s="81"/>
      <c r="FI3957" s="81"/>
      <c r="FJ3957" s="81"/>
      <c r="FK3957" s="81"/>
      <c r="FL3957" s="81"/>
      <c r="FM3957" s="81"/>
      <c r="FN3957" s="81"/>
      <c r="FO3957" s="81"/>
      <c r="FP3957" s="81"/>
      <c r="FQ3957" s="81"/>
      <c r="FR3957" s="81"/>
      <c r="FS3957" s="81"/>
      <c r="FT3957" s="81"/>
      <c r="FU3957" s="81"/>
      <c r="FV3957" s="81"/>
      <c r="FW3957" s="81"/>
      <c r="FX3957" s="81"/>
      <c r="FY3957" s="81"/>
      <c r="FZ3957" s="81"/>
      <c r="GA3957" s="81"/>
      <c r="GB3957" s="81"/>
      <c r="GC3957" s="81"/>
      <c r="GD3957" s="81"/>
      <c r="GE3957" s="81"/>
      <c r="GF3957" s="81"/>
      <c r="GG3957" s="81"/>
      <c r="GH3957" s="81"/>
      <c r="GI3957" s="81"/>
      <c r="GJ3957" s="81"/>
      <c r="GK3957" s="81"/>
      <c r="GL3957" s="81"/>
      <c r="GM3957" s="81"/>
      <c r="GN3957" s="81"/>
      <c r="GO3957" s="81"/>
      <c r="GP3957" s="81"/>
      <c r="GQ3957" s="81"/>
      <c r="GR3957" s="81"/>
      <c r="GS3957" s="81"/>
      <c r="GT3957" s="81"/>
      <c r="GU3957" s="81"/>
      <c r="GV3957" s="81"/>
      <c r="GW3957" s="81"/>
      <c r="GX3957" s="81"/>
      <c r="GY3957" s="81"/>
      <c r="GZ3957" s="81"/>
      <c r="HA3957" s="81"/>
      <c r="HB3957" s="81"/>
      <c r="HC3957" s="81"/>
      <c r="HD3957" s="81"/>
      <c r="HE3957" s="81"/>
      <c r="HF3957" s="81"/>
      <c r="HG3957" s="81"/>
      <c r="HH3957" s="81"/>
      <c r="HI3957" s="81"/>
      <c r="HJ3957" s="81"/>
      <c r="HK3957" s="81"/>
      <c r="HL3957" s="81"/>
      <c r="HM3957" s="81"/>
      <c r="HN3957" s="81"/>
      <c r="HO3957" s="81"/>
      <c r="HP3957" s="81"/>
      <c r="HQ3957" s="81"/>
      <c r="HR3957" s="81"/>
      <c r="HS3957" s="81"/>
      <c r="HT3957" s="81"/>
      <c r="HU3957" s="81"/>
      <c r="HV3957" s="81"/>
      <c r="HW3957" s="81"/>
      <c r="HX3957" s="81"/>
      <c r="HY3957" s="81"/>
      <c r="HZ3957" s="81"/>
      <c r="IA3957" s="81"/>
      <c r="IB3957" s="81"/>
      <c r="IC3957" s="81"/>
      <c r="ID3957" s="81"/>
      <c r="IE3957" s="81"/>
      <c r="IF3957" s="81"/>
      <c r="IG3957" s="81"/>
      <c r="IH3957" s="81"/>
    </row>
    <row r="3958" spans="1:242" s="30" customFormat="1" x14ac:dyDescent="0.3">
      <c r="A3958" s="75">
        <v>42649</v>
      </c>
      <c r="B3958" s="26" t="s">
        <v>2679</v>
      </c>
      <c r="C3958" s="26" t="s">
        <v>12</v>
      </c>
      <c r="D3958" s="26" t="s">
        <v>18</v>
      </c>
      <c r="E3958" s="41"/>
      <c r="F3958" s="41">
        <v>1000</v>
      </c>
      <c r="G3958" s="19">
        <f t="shared" si="61"/>
        <v>13248020.0813</v>
      </c>
      <c r="H3958" s="26" t="s">
        <v>1772</v>
      </c>
      <c r="I3958" s="26" t="s">
        <v>531</v>
      </c>
      <c r="J3958" s="26" t="s">
        <v>3033</v>
      </c>
      <c r="K3958" s="26" t="s">
        <v>377</v>
      </c>
      <c r="L3958" s="26" t="s">
        <v>2600</v>
      </c>
      <c r="M3958" s="26">
        <v>3948</v>
      </c>
      <c r="N3958" s="81"/>
      <c r="O3958" s="81"/>
      <c r="P3958" s="81"/>
      <c r="Q3958" s="81"/>
      <c r="R3958" s="81"/>
      <c r="S3958" s="81"/>
      <c r="T3958" s="81"/>
      <c r="U3958" s="81"/>
      <c r="V3958" s="81"/>
      <c r="W3958" s="81"/>
      <c r="X3958" s="81"/>
      <c r="Y3958" s="81"/>
      <c r="Z3958" s="81"/>
      <c r="AA3958" s="81"/>
      <c r="AB3958" s="81"/>
      <c r="AC3958" s="81"/>
      <c r="AD3958" s="81"/>
      <c r="AE3958" s="81"/>
      <c r="AF3958" s="81"/>
      <c r="AG3958" s="81"/>
      <c r="AH3958" s="81"/>
      <c r="AI3958" s="81"/>
      <c r="AJ3958" s="81"/>
      <c r="AK3958" s="81"/>
      <c r="AL3958" s="81"/>
      <c r="AM3958" s="81"/>
      <c r="AN3958" s="81"/>
      <c r="AO3958" s="81"/>
      <c r="AP3958" s="81"/>
      <c r="AQ3958" s="81"/>
      <c r="AR3958" s="81"/>
      <c r="AS3958" s="81"/>
      <c r="AT3958" s="81"/>
      <c r="AU3958" s="81"/>
      <c r="AV3958" s="81"/>
      <c r="AW3958" s="81"/>
      <c r="AX3958" s="81"/>
      <c r="AY3958" s="81"/>
      <c r="AZ3958" s="81"/>
      <c r="BA3958" s="81"/>
      <c r="BB3958" s="81"/>
      <c r="BC3958" s="81"/>
      <c r="BD3958" s="81"/>
      <c r="BE3958" s="81"/>
      <c r="BF3958" s="81"/>
      <c r="BG3958" s="81"/>
      <c r="BH3958" s="81"/>
      <c r="BI3958" s="81"/>
      <c r="BJ3958" s="81"/>
      <c r="BK3958" s="81"/>
      <c r="BL3958" s="81"/>
      <c r="BM3958" s="81"/>
      <c r="BN3958" s="81"/>
      <c r="BO3958" s="81"/>
      <c r="BP3958" s="81"/>
      <c r="BQ3958" s="81"/>
      <c r="BR3958" s="81"/>
      <c r="BS3958" s="81"/>
      <c r="BT3958" s="81"/>
      <c r="BU3958" s="81"/>
      <c r="BV3958" s="81"/>
      <c r="BW3958" s="81"/>
      <c r="BX3958" s="81"/>
      <c r="BY3958" s="81"/>
      <c r="BZ3958" s="81"/>
      <c r="CA3958" s="81"/>
      <c r="CB3958" s="81"/>
      <c r="CC3958" s="81"/>
      <c r="CD3958" s="81"/>
      <c r="CE3958" s="81"/>
      <c r="CF3958" s="81"/>
      <c r="CG3958" s="81"/>
      <c r="CH3958" s="81"/>
      <c r="CI3958" s="81"/>
      <c r="CJ3958" s="81"/>
      <c r="CK3958" s="81"/>
      <c r="CL3958" s="81"/>
      <c r="CM3958" s="81"/>
      <c r="CN3958" s="81"/>
      <c r="CO3958" s="81"/>
      <c r="CP3958" s="81"/>
      <c r="CQ3958" s="81"/>
      <c r="CR3958" s="81"/>
      <c r="CS3958" s="81"/>
      <c r="CT3958" s="81"/>
      <c r="CU3958" s="81"/>
      <c r="CV3958" s="81"/>
      <c r="CW3958" s="81"/>
      <c r="CX3958" s="81"/>
      <c r="CY3958" s="81"/>
      <c r="CZ3958" s="81"/>
      <c r="DA3958" s="81"/>
      <c r="DB3958" s="81"/>
      <c r="DC3958" s="81"/>
      <c r="DD3958" s="81"/>
      <c r="DE3958" s="81"/>
      <c r="DF3958" s="81"/>
      <c r="DG3958" s="81"/>
      <c r="DH3958" s="81"/>
      <c r="DI3958" s="81"/>
      <c r="DJ3958" s="81"/>
      <c r="DK3958" s="81"/>
      <c r="DL3958" s="81"/>
      <c r="DM3958" s="81"/>
      <c r="DN3958" s="81"/>
      <c r="DO3958" s="81"/>
      <c r="DP3958" s="81"/>
      <c r="DQ3958" s="81"/>
      <c r="DR3958" s="81"/>
      <c r="DS3958" s="81"/>
      <c r="DT3958" s="81"/>
      <c r="DU3958" s="81"/>
      <c r="DV3958" s="81"/>
      <c r="DW3958" s="81"/>
      <c r="DX3958" s="81"/>
      <c r="DY3958" s="81"/>
      <c r="DZ3958" s="81"/>
      <c r="EA3958" s="81"/>
      <c r="EB3958" s="81"/>
      <c r="EC3958" s="81"/>
      <c r="ED3958" s="81"/>
      <c r="EE3958" s="81"/>
      <c r="EF3958" s="81"/>
      <c r="EG3958" s="81"/>
      <c r="EH3958" s="81"/>
      <c r="EI3958" s="81"/>
      <c r="EJ3958" s="81"/>
      <c r="EK3958" s="81"/>
      <c r="EL3958" s="81"/>
      <c r="EM3958" s="81"/>
      <c r="EN3958" s="81"/>
      <c r="EO3958" s="81"/>
      <c r="EP3958" s="81"/>
      <c r="EQ3958" s="81"/>
      <c r="ER3958" s="81"/>
      <c r="ES3958" s="81"/>
      <c r="ET3958" s="81"/>
      <c r="EU3958" s="81"/>
      <c r="EV3958" s="81"/>
      <c r="EW3958" s="81"/>
      <c r="EX3958" s="81"/>
      <c r="EY3958" s="81"/>
      <c r="EZ3958" s="81"/>
      <c r="FA3958" s="81"/>
      <c r="FB3958" s="81"/>
      <c r="FC3958" s="81"/>
      <c r="FD3958" s="81"/>
      <c r="FE3958" s="81"/>
      <c r="FF3958" s="81"/>
      <c r="FG3958" s="81"/>
      <c r="FH3958" s="81"/>
      <c r="FI3958" s="81"/>
      <c r="FJ3958" s="81"/>
      <c r="FK3958" s="81"/>
      <c r="FL3958" s="81"/>
      <c r="FM3958" s="81"/>
      <c r="FN3958" s="81"/>
      <c r="FO3958" s="81"/>
      <c r="FP3958" s="81"/>
      <c r="FQ3958" s="81"/>
      <c r="FR3958" s="81"/>
      <c r="FS3958" s="81"/>
      <c r="FT3958" s="81"/>
      <c r="FU3958" s="81"/>
      <c r="FV3958" s="81"/>
      <c r="FW3958" s="81"/>
      <c r="FX3958" s="81"/>
      <c r="FY3958" s="81"/>
      <c r="FZ3958" s="81"/>
      <c r="GA3958" s="81"/>
      <c r="GB3958" s="81"/>
      <c r="GC3958" s="81"/>
      <c r="GD3958" s="81"/>
      <c r="GE3958" s="81"/>
      <c r="GF3958" s="81"/>
      <c r="GG3958" s="81"/>
      <c r="GH3958" s="81"/>
      <c r="GI3958" s="81"/>
      <c r="GJ3958" s="81"/>
      <c r="GK3958" s="81"/>
      <c r="GL3958" s="81"/>
      <c r="GM3958" s="81"/>
      <c r="GN3958" s="81"/>
      <c r="GO3958" s="81"/>
      <c r="GP3958" s="81"/>
      <c r="GQ3958" s="81"/>
      <c r="GR3958" s="81"/>
      <c r="GS3958" s="81"/>
      <c r="GT3958" s="81"/>
      <c r="GU3958" s="81"/>
      <c r="GV3958" s="81"/>
      <c r="GW3958" s="81"/>
      <c r="GX3958" s="81"/>
      <c r="GY3958" s="81"/>
      <c r="GZ3958" s="81"/>
      <c r="HA3958" s="81"/>
      <c r="HB3958" s="81"/>
      <c r="HC3958" s="81"/>
      <c r="HD3958" s="81"/>
      <c r="HE3958" s="81"/>
      <c r="HF3958" s="81"/>
      <c r="HG3958" s="81"/>
      <c r="HH3958" s="81"/>
      <c r="HI3958" s="81"/>
      <c r="HJ3958" s="81"/>
      <c r="HK3958" s="81"/>
      <c r="HL3958" s="81"/>
      <c r="HM3958" s="81"/>
      <c r="HN3958" s="81"/>
      <c r="HO3958" s="81"/>
      <c r="HP3958" s="81"/>
      <c r="HQ3958" s="81"/>
      <c r="HR3958" s="81"/>
      <c r="HS3958" s="81"/>
      <c r="HT3958" s="81"/>
      <c r="HU3958" s="81"/>
      <c r="HV3958" s="81"/>
      <c r="HW3958" s="81"/>
      <c r="HX3958" s="81"/>
      <c r="HY3958" s="81"/>
      <c r="HZ3958" s="81"/>
      <c r="IA3958" s="81"/>
      <c r="IB3958" s="81"/>
      <c r="IC3958" s="81"/>
      <c r="ID3958" s="81"/>
      <c r="IE3958" s="81"/>
      <c r="IF3958" s="81"/>
      <c r="IG3958" s="81"/>
      <c r="IH3958" s="81"/>
    </row>
    <row r="3959" spans="1:242" s="30" customFormat="1" x14ac:dyDescent="0.3">
      <c r="A3959" s="75">
        <v>42649</v>
      </c>
      <c r="B3959" s="26" t="s">
        <v>2324</v>
      </c>
      <c r="C3959" s="26" t="s">
        <v>12</v>
      </c>
      <c r="D3959" s="26" t="s">
        <v>20</v>
      </c>
      <c r="E3959" s="41"/>
      <c r="F3959" s="41">
        <v>2000</v>
      </c>
      <c r="G3959" s="19">
        <f t="shared" si="61"/>
        <v>13246020.0813</v>
      </c>
      <c r="H3959" s="26" t="s">
        <v>3053</v>
      </c>
      <c r="I3959" s="26" t="s">
        <v>531</v>
      </c>
      <c r="J3959" s="26" t="s">
        <v>1823</v>
      </c>
      <c r="K3959" s="26" t="s">
        <v>377</v>
      </c>
      <c r="L3959" s="26" t="s">
        <v>2600</v>
      </c>
      <c r="M3959" s="26">
        <v>3949</v>
      </c>
      <c r="N3959" s="81"/>
      <c r="O3959" s="81"/>
      <c r="P3959" s="81"/>
      <c r="Q3959" s="81"/>
      <c r="R3959" s="81"/>
      <c r="S3959" s="81"/>
      <c r="T3959" s="81"/>
      <c r="U3959" s="81"/>
      <c r="V3959" s="81"/>
      <c r="W3959" s="81"/>
      <c r="X3959" s="81"/>
      <c r="Y3959" s="81"/>
      <c r="Z3959" s="81"/>
      <c r="AA3959" s="81"/>
      <c r="AB3959" s="81"/>
      <c r="AC3959" s="81"/>
      <c r="AD3959" s="81"/>
      <c r="AE3959" s="81"/>
      <c r="AF3959" s="81"/>
      <c r="AG3959" s="81"/>
      <c r="AH3959" s="81"/>
      <c r="AI3959" s="81"/>
      <c r="AJ3959" s="81"/>
      <c r="AK3959" s="81"/>
      <c r="AL3959" s="81"/>
      <c r="AM3959" s="81"/>
      <c r="AN3959" s="81"/>
      <c r="AO3959" s="81"/>
      <c r="AP3959" s="81"/>
      <c r="AQ3959" s="81"/>
      <c r="AR3959" s="81"/>
      <c r="AS3959" s="81"/>
      <c r="AT3959" s="81"/>
      <c r="AU3959" s="81"/>
      <c r="AV3959" s="81"/>
      <c r="AW3959" s="81"/>
      <c r="AX3959" s="81"/>
      <c r="AY3959" s="81"/>
      <c r="AZ3959" s="81"/>
      <c r="BA3959" s="81"/>
      <c r="BB3959" s="81"/>
      <c r="BC3959" s="81"/>
      <c r="BD3959" s="81"/>
      <c r="BE3959" s="81"/>
      <c r="BF3959" s="81"/>
      <c r="BG3959" s="81"/>
      <c r="BH3959" s="81"/>
      <c r="BI3959" s="81"/>
      <c r="BJ3959" s="81"/>
      <c r="BK3959" s="81"/>
      <c r="BL3959" s="81"/>
      <c r="BM3959" s="81"/>
      <c r="BN3959" s="81"/>
      <c r="BO3959" s="81"/>
      <c r="BP3959" s="81"/>
      <c r="BQ3959" s="81"/>
      <c r="BR3959" s="81"/>
      <c r="BS3959" s="81"/>
      <c r="BT3959" s="81"/>
      <c r="BU3959" s="81"/>
      <c r="BV3959" s="81"/>
      <c r="BW3959" s="81"/>
      <c r="BX3959" s="81"/>
      <c r="BY3959" s="81"/>
      <c r="BZ3959" s="81"/>
      <c r="CA3959" s="81"/>
      <c r="CB3959" s="81"/>
      <c r="CC3959" s="81"/>
      <c r="CD3959" s="81"/>
      <c r="CE3959" s="81"/>
      <c r="CF3959" s="81"/>
      <c r="CG3959" s="81"/>
      <c r="CH3959" s="81"/>
      <c r="CI3959" s="81"/>
      <c r="CJ3959" s="81"/>
      <c r="CK3959" s="81"/>
      <c r="CL3959" s="81"/>
      <c r="CM3959" s="81"/>
      <c r="CN3959" s="81"/>
      <c r="CO3959" s="81"/>
      <c r="CP3959" s="81"/>
      <c r="CQ3959" s="81"/>
      <c r="CR3959" s="81"/>
      <c r="CS3959" s="81"/>
      <c r="CT3959" s="81"/>
      <c r="CU3959" s="81"/>
      <c r="CV3959" s="81"/>
      <c r="CW3959" s="81"/>
      <c r="CX3959" s="81"/>
      <c r="CY3959" s="81"/>
      <c r="CZ3959" s="81"/>
      <c r="DA3959" s="81"/>
      <c r="DB3959" s="81"/>
      <c r="DC3959" s="81"/>
      <c r="DD3959" s="81"/>
      <c r="DE3959" s="81"/>
      <c r="DF3959" s="81"/>
      <c r="DG3959" s="81"/>
      <c r="DH3959" s="81"/>
      <c r="DI3959" s="81"/>
      <c r="DJ3959" s="81"/>
      <c r="DK3959" s="81"/>
      <c r="DL3959" s="81"/>
      <c r="DM3959" s="81"/>
      <c r="DN3959" s="81"/>
      <c r="DO3959" s="81"/>
      <c r="DP3959" s="81"/>
      <c r="DQ3959" s="81"/>
      <c r="DR3959" s="81"/>
      <c r="DS3959" s="81"/>
      <c r="DT3959" s="81"/>
      <c r="DU3959" s="81"/>
      <c r="DV3959" s="81"/>
      <c r="DW3959" s="81"/>
      <c r="DX3959" s="81"/>
      <c r="DY3959" s="81"/>
      <c r="DZ3959" s="81"/>
      <c r="EA3959" s="81"/>
      <c r="EB3959" s="81"/>
      <c r="EC3959" s="81"/>
      <c r="ED3959" s="81"/>
      <c r="EE3959" s="81"/>
      <c r="EF3959" s="81"/>
      <c r="EG3959" s="81"/>
      <c r="EH3959" s="81"/>
      <c r="EI3959" s="81"/>
      <c r="EJ3959" s="81"/>
      <c r="EK3959" s="81"/>
      <c r="EL3959" s="81"/>
      <c r="EM3959" s="81"/>
      <c r="EN3959" s="81"/>
      <c r="EO3959" s="81"/>
      <c r="EP3959" s="81"/>
      <c r="EQ3959" s="81"/>
      <c r="ER3959" s="81"/>
      <c r="ES3959" s="81"/>
      <c r="ET3959" s="81"/>
      <c r="EU3959" s="81"/>
      <c r="EV3959" s="81"/>
      <c r="EW3959" s="81"/>
      <c r="EX3959" s="81"/>
      <c r="EY3959" s="81"/>
      <c r="EZ3959" s="81"/>
      <c r="FA3959" s="81"/>
      <c r="FB3959" s="81"/>
      <c r="FC3959" s="81"/>
      <c r="FD3959" s="81"/>
      <c r="FE3959" s="81"/>
      <c r="FF3959" s="81"/>
      <c r="FG3959" s="81"/>
      <c r="FH3959" s="81"/>
      <c r="FI3959" s="81"/>
      <c r="FJ3959" s="81"/>
      <c r="FK3959" s="81"/>
      <c r="FL3959" s="81"/>
      <c r="FM3959" s="81"/>
      <c r="FN3959" s="81"/>
      <c r="FO3959" s="81"/>
      <c r="FP3959" s="81"/>
      <c r="FQ3959" s="81"/>
      <c r="FR3959" s="81"/>
      <c r="FS3959" s="81"/>
      <c r="FT3959" s="81"/>
      <c r="FU3959" s="81"/>
      <c r="FV3959" s="81"/>
      <c r="FW3959" s="81"/>
      <c r="FX3959" s="81"/>
      <c r="FY3959" s="81"/>
      <c r="FZ3959" s="81"/>
      <c r="GA3959" s="81"/>
      <c r="GB3959" s="81"/>
      <c r="GC3959" s="81"/>
      <c r="GD3959" s="81"/>
      <c r="GE3959" s="81"/>
      <c r="GF3959" s="81"/>
      <c r="GG3959" s="81"/>
      <c r="GH3959" s="81"/>
      <c r="GI3959" s="81"/>
      <c r="GJ3959" s="81"/>
      <c r="GK3959" s="81"/>
      <c r="GL3959" s="81"/>
      <c r="GM3959" s="81"/>
      <c r="GN3959" s="81"/>
      <c r="GO3959" s="81"/>
      <c r="GP3959" s="81"/>
      <c r="GQ3959" s="81"/>
      <c r="GR3959" s="81"/>
      <c r="GS3959" s="81"/>
      <c r="GT3959" s="81"/>
      <c r="GU3959" s="81"/>
      <c r="GV3959" s="81"/>
      <c r="GW3959" s="81"/>
      <c r="GX3959" s="81"/>
      <c r="GY3959" s="81"/>
      <c r="GZ3959" s="81"/>
      <c r="HA3959" s="81"/>
      <c r="HB3959" s="81"/>
      <c r="HC3959" s="81"/>
      <c r="HD3959" s="81"/>
      <c r="HE3959" s="81"/>
      <c r="HF3959" s="81"/>
      <c r="HG3959" s="81"/>
      <c r="HH3959" s="81"/>
      <c r="HI3959" s="81"/>
      <c r="HJ3959" s="81"/>
      <c r="HK3959" s="81"/>
      <c r="HL3959" s="81"/>
      <c r="HM3959" s="81"/>
      <c r="HN3959" s="81"/>
      <c r="HO3959" s="81"/>
      <c r="HP3959" s="81"/>
      <c r="HQ3959" s="81"/>
      <c r="HR3959" s="81"/>
      <c r="HS3959" s="81"/>
      <c r="HT3959" s="81"/>
      <c r="HU3959" s="81"/>
      <c r="HV3959" s="81"/>
      <c r="HW3959" s="81"/>
      <c r="HX3959" s="81"/>
      <c r="HY3959" s="81"/>
      <c r="HZ3959" s="81"/>
      <c r="IA3959" s="81"/>
      <c r="IB3959" s="81"/>
      <c r="IC3959" s="81"/>
      <c r="ID3959" s="81"/>
      <c r="IE3959" s="81"/>
      <c r="IF3959" s="81"/>
      <c r="IG3959" s="81"/>
      <c r="IH3959" s="81"/>
    </row>
    <row r="3960" spans="1:242" s="30" customFormat="1" x14ac:dyDescent="0.3">
      <c r="A3960" s="75">
        <v>42649</v>
      </c>
      <c r="B3960" s="26" t="s">
        <v>40</v>
      </c>
      <c r="C3960" s="31" t="s">
        <v>35</v>
      </c>
      <c r="D3960" s="26" t="s">
        <v>20</v>
      </c>
      <c r="E3960" s="41"/>
      <c r="F3960" s="41">
        <v>1000</v>
      </c>
      <c r="G3960" s="19">
        <f t="shared" si="61"/>
        <v>13245020.0813</v>
      </c>
      <c r="H3960" s="26" t="s">
        <v>3053</v>
      </c>
      <c r="I3960" s="26" t="s">
        <v>531</v>
      </c>
      <c r="J3960" s="26" t="s">
        <v>1823</v>
      </c>
      <c r="K3960" s="26" t="s">
        <v>377</v>
      </c>
      <c r="L3960" s="26" t="s">
        <v>2600</v>
      </c>
      <c r="M3960" s="26">
        <v>3950</v>
      </c>
      <c r="N3960" s="81"/>
      <c r="O3960" s="81"/>
      <c r="P3960" s="81"/>
      <c r="Q3960" s="81"/>
      <c r="R3960" s="81"/>
      <c r="S3960" s="81"/>
      <c r="T3960" s="81"/>
      <c r="U3960" s="81"/>
      <c r="V3960" s="81"/>
      <c r="W3960" s="81"/>
      <c r="X3960" s="81"/>
      <c r="Y3960" s="81"/>
      <c r="Z3960" s="81"/>
      <c r="AA3960" s="81"/>
      <c r="AB3960" s="81"/>
      <c r="AC3960" s="81"/>
      <c r="AD3960" s="81"/>
      <c r="AE3960" s="81"/>
      <c r="AF3960" s="81"/>
      <c r="AG3960" s="81"/>
      <c r="AH3960" s="81"/>
      <c r="AI3960" s="81"/>
      <c r="AJ3960" s="81"/>
      <c r="AK3960" s="81"/>
      <c r="AL3960" s="81"/>
      <c r="AM3960" s="81"/>
      <c r="AN3960" s="81"/>
      <c r="AO3960" s="81"/>
      <c r="AP3960" s="81"/>
      <c r="AQ3960" s="81"/>
      <c r="AR3960" s="81"/>
      <c r="AS3960" s="81"/>
      <c r="AT3960" s="81"/>
      <c r="AU3960" s="81"/>
      <c r="AV3960" s="81"/>
      <c r="AW3960" s="81"/>
      <c r="AX3960" s="81"/>
      <c r="AY3960" s="81"/>
      <c r="AZ3960" s="81"/>
      <c r="BA3960" s="81"/>
      <c r="BB3960" s="81"/>
      <c r="BC3960" s="81"/>
      <c r="BD3960" s="81"/>
      <c r="BE3960" s="81"/>
      <c r="BF3960" s="81"/>
      <c r="BG3960" s="81"/>
      <c r="BH3960" s="81"/>
      <c r="BI3960" s="81"/>
      <c r="BJ3960" s="81"/>
      <c r="BK3960" s="81"/>
      <c r="BL3960" s="81"/>
      <c r="BM3960" s="81"/>
      <c r="BN3960" s="81"/>
      <c r="BO3960" s="81"/>
      <c r="BP3960" s="81"/>
      <c r="BQ3960" s="81"/>
      <c r="BR3960" s="81"/>
      <c r="BS3960" s="81"/>
      <c r="BT3960" s="81"/>
      <c r="BU3960" s="81"/>
      <c r="BV3960" s="81"/>
      <c r="BW3960" s="81"/>
      <c r="BX3960" s="81"/>
      <c r="BY3960" s="81"/>
      <c r="BZ3960" s="81"/>
      <c r="CA3960" s="81"/>
      <c r="CB3960" s="81"/>
      <c r="CC3960" s="81"/>
      <c r="CD3960" s="81"/>
      <c r="CE3960" s="81"/>
      <c r="CF3960" s="81"/>
      <c r="CG3960" s="81"/>
      <c r="CH3960" s="81"/>
      <c r="CI3960" s="81"/>
      <c r="CJ3960" s="81"/>
      <c r="CK3960" s="81"/>
      <c r="CL3960" s="81"/>
      <c r="CM3960" s="81"/>
      <c r="CN3960" s="81"/>
      <c r="CO3960" s="81"/>
      <c r="CP3960" s="81"/>
      <c r="CQ3960" s="81"/>
      <c r="CR3960" s="81"/>
      <c r="CS3960" s="81"/>
      <c r="CT3960" s="81"/>
      <c r="CU3960" s="81"/>
      <c r="CV3960" s="81"/>
      <c r="CW3960" s="81"/>
      <c r="CX3960" s="81"/>
      <c r="CY3960" s="81"/>
      <c r="CZ3960" s="81"/>
      <c r="DA3960" s="81"/>
      <c r="DB3960" s="81"/>
      <c r="DC3960" s="81"/>
      <c r="DD3960" s="81"/>
      <c r="DE3960" s="81"/>
      <c r="DF3960" s="81"/>
      <c r="DG3960" s="81"/>
      <c r="DH3960" s="81"/>
      <c r="DI3960" s="81"/>
      <c r="DJ3960" s="81"/>
      <c r="DK3960" s="81"/>
      <c r="DL3960" s="81"/>
      <c r="DM3960" s="81"/>
      <c r="DN3960" s="81"/>
      <c r="DO3960" s="81"/>
      <c r="DP3960" s="81"/>
      <c r="DQ3960" s="81"/>
      <c r="DR3960" s="81"/>
      <c r="DS3960" s="81"/>
      <c r="DT3960" s="81"/>
      <c r="DU3960" s="81"/>
      <c r="DV3960" s="81"/>
      <c r="DW3960" s="81"/>
      <c r="DX3960" s="81"/>
      <c r="DY3960" s="81"/>
      <c r="DZ3960" s="81"/>
      <c r="EA3960" s="81"/>
      <c r="EB3960" s="81"/>
      <c r="EC3960" s="81"/>
      <c r="ED3960" s="81"/>
      <c r="EE3960" s="81"/>
      <c r="EF3960" s="81"/>
      <c r="EG3960" s="81"/>
      <c r="EH3960" s="81"/>
      <c r="EI3960" s="81"/>
      <c r="EJ3960" s="81"/>
      <c r="EK3960" s="81"/>
      <c r="EL3960" s="81"/>
      <c r="EM3960" s="81"/>
      <c r="EN3960" s="81"/>
      <c r="EO3960" s="81"/>
      <c r="EP3960" s="81"/>
      <c r="EQ3960" s="81"/>
      <c r="ER3960" s="81"/>
      <c r="ES3960" s="81"/>
      <c r="ET3960" s="81"/>
      <c r="EU3960" s="81"/>
      <c r="EV3960" s="81"/>
      <c r="EW3960" s="81"/>
      <c r="EX3960" s="81"/>
      <c r="EY3960" s="81"/>
      <c r="EZ3960" s="81"/>
      <c r="FA3960" s="81"/>
      <c r="FB3960" s="81"/>
      <c r="FC3960" s="81"/>
      <c r="FD3960" s="81"/>
      <c r="FE3960" s="81"/>
      <c r="FF3960" s="81"/>
      <c r="FG3960" s="81"/>
      <c r="FH3960" s="81"/>
      <c r="FI3960" s="81"/>
      <c r="FJ3960" s="81"/>
      <c r="FK3960" s="81"/>
      <c r="FL3960" s="81"/>
      <c r="FM3960" s="81"/>
      <c r="FN3960" s="81"/>
      <c r="FO3960" s="81"/>
      <c r="FP3960" s="81"/>
      <c r="FQ3960" s="81"/>
      <c r="FR3960" s="81"/>
      <c r="FS3960" s="81"/>
      <c r="FT3960" s="81"/>
      <c r="FU3960" s="81"/>
      <c r="FV3960" s="81"/>
      <c r="FW3960" s="81"/>
      <c r="FX3960" s="81"/>
      <c r="FY3960" s="81"/>
      <c r="FZ3960" s="81"/>
      <c r="GA3960" s="81"/>
      <c r="GB3960" s="81"/>
      <c r="GC3960" s="81"/>
      <c r="GD3960" s="81"/>
      <c r="GE3960" s="81"/>
      <c r="GF3960" s="81"/>
      <c r="GG3960" s="81"/>
      <c r="GH3960" s="81"/>
      <c r="GI3960" s="81"/>
      <c r="GJ3960" s="81"/>
      <c r="GK3960" s="81"/>
      <c r="GL3960" s="81"/>
      <c r="GM3960" s="81"/>
      <c r="GN3960" s="81"/>
      <c r="GO3960" s="81"/>
      <c r="GP3960" s="81"/>
      <c r="GQ3960" s="81"/>
      <c r="GR3960" s="81"/>
      <c r="GS3960" s="81"/>
      <c r="GT3960" s="81"/>
      <c r="GU3960" s="81"/>
      <c r="GV3960" s="81"/>
      <c r="GW3960" s="81"/>
      <c r="GX3960" s="81"/>
      <c r="GY3960" s="81"/>
      <c r="GZ3960" s="81"/>
      <c r="HA3960" s="81"/>
      <c r="HB3960" s="81"/>
      <c r="HC3960" s="81"/>
      <c r="HD3960" s="81"/>
      <c r="HE3960" s="81"/>
      <c r="HF3960" s="81"/>
      <c r="HG3960" s="81"/>
      <c r="HH3960" s="81"/>
      <c r="HI3960" s="81"/>
      <c r="HJ3960" s="81"/>
      <c r="HK3960" s="81"/>
      <c r="HL3960" s="81"/>
      <c r="HM3960" s="81"/>
      <c r="HN3960" s="81"/>
      <c r="HO3960" s="81"/>
      <c r="HP3960" s="81"/>
      <c r="HQ3960" s="81"/>
      <c r="HR3960" s="81"/>
      <c r="HS3960" s="81"/>
      <c r="HT3960" s="81"/>
      <c r="HU3960" s="81"/>
      <c r="HV3960" s="81"/>
      <c r="HW3960" s="81"/>
      <c r="HX3960" s="81"/>
      <c r="HY3960" s="81"/>
      <c r="HZ3960" s="81"/>
      <c r="IA3960" s="81"/>
      <c r="IB3960" s="81"/>
      <c r="IC3960" s="81"/>
      <c r="ID3960" s="81"/>
      <c r="IE3960" s="81"/>
      <c r="IF3960" s="81"/>
      <c r="IG3960" s="81"/>
      <c r="IH3960" s="81"/>
    </row>
    <row r="3961" spans="1:242" s="30" customFormat="1" x14ac:dyDescent="0.3">
      <c r="A3961" s="75">
        <v>42649</v>
      </c>
      <c r="B3961" s="26" t="s">
        <v>2680</v>
      </c>
      <c r="C3961" s="26" t="s">
        <v>12</v>
      </c>
      <c r="D3961" s="26" t="s">
        <v>20</v>
      </c>
      <c r="E3961" s="41"/>
      <c r="F3961" s="41">
        <v>1000</v>
      </c>
      <c r="G3961" s="19">
        <f t="shared" si="61"/>
        <v>13244020.0813</v>
      </c>
      <c r="H3961" s="26" t="s">
        <v>3054</v>
      </c>
      <c r="I3961" s="26" t="s">
        <v>531</v>
      </c>
      <c r="J3961" s="26" t="s">
        <v>2611</v>
      </c>
      <c r="K3961" s="26" t="s">
        <v>377</v>
      </c>
      <c r="L3961" s="26" t="s">
        <v>2600</v>
      </c>
      <c r="M3961" s="31">
        <v>3951</v>
      </c>
      <c r="N3961" s="81"/>
      <c r="O3961" s="81"/>
      <c r="P3961" s="81"/>
      <c r="Q3961" s="81"/>
      <c r="R3961" s="81"/>
      <c r="S3961" s="81"/>
      <c r="T3961" s="81"/>
      <c r="U3961" s="81"/>
      <c r="V3961" s="81"/>
      <c r="W3961" s="81"/>
      <c r="X3961" s="81"/>
      <c r="Y3961" s="81"/>
      <c r="Z3961" s="81"/>
      <c r="AA3961" s="81"/>
      <c r="AB3961" s="81"/>
      <c r="AC3961" s="81"/>
      <c r="AD3961" s="81"/>
      <c r="AE3961" s="81"/>
      <c r="AF3961" s="81"/>
      <c r="AG3961" s="81"/>
      <c r="AH3961" s="81"/>
      <c r="AI3961" s="81"/>
      <c r="AJ3961" s="81"/>
      <c r="AK3961" s="81"/>
      <c r="AL3961" s="81"/>
      <c r="AM3961" s="81"/>
      <c r="AN3961" s="81"/>
      <c r="AO3961" s="81"/>
      <c r="AP3961" s="81"/>
      <c r="AQ3961" s="81"/>
      <c r="AR3961" s="81"/>
      <c r="AS3961" s="81"/>
      <c r="AT3961" s="81"/>
      <c r="AU3961" s="81"/>
      <c r="AV3961" s="81"/>
      <c r="AW3961" s="81"/>
      <c r="AX3961" s="81"/>
      <c r="AY3961" s="81"/>
      <c r="AZ3961" s="81"/>
      <c r="BA3961" s="81"/>
      <c r="BB3961" s="81"/>
      <c r="BC3961" s="81"/>
      <c r="BD3961" s="81"/>
      <c r="BE3961" s="81"/>
      <c r="BF3961" s="81"/>
      <c r="BG3961" s="81"/>
      <c r="BH3961" s="81"/>
      <c r="BI3961" s="81"/>
      <c r="BJ3961" s="81"/>
      <c r="BK3961" s="81"/>
      <c r="BL3961" s="81"/>
      <c r="BM3961" s="81"/>
      <c r="BN3961" s="81"/>
      <c r="BO3961" s="81"/>
      <c r="BP3961" s="81"/>
      <c r="BQ3961" s="81"/>
      <c r="BR3961" s="81"/>
      <c r="BS3961" s="81"/>
      <c r="BT3961" s="81"/>
      <c r="BU3961" s="81"/>
      <c r="BV3961" s="81"/>
      <c r="BW3961" s="81"/>
      <c r="BX3961" s="81"/>
      <c r="BY3961" s="81"/>
      <c r="BZ3961" s="81"/>
      <c r="CA3961" s="81"/>
      <c r="CB3961" s="81"/>
      <c r="CC3961" s="81"/>
      <c r="CD3961" s="81"/>
      <c r="CE3961" s="81"/>
      <c r="CF3961" s="81"/>
      <c r="CG3961" s="81"/>
      <c r="CH3961" s="81"/>
      <c r="CI3961" s="81"/>
      <c r="CJ3961" s="81"/>
      <c r="CK3961" s="81"/>
      <c r="CL3961" s="81"/>
      <c r="CM3961" s="81"/>
      <c r="CN3961" s="81"/>
      <c r="CO3961" s="81"/>
      <c r="CP3961" s="81"/>
      <c r="CQ3961" s="81"/>
      <c r="CR3961" s="81"/>
      <c r="CS3961" s="81"/>
      <c r="CT3961" s="81"/>
      <c r="CU3961" s="81"/>
      <c r="CV3961" s="81"/>
      <c r="CW3961" s="81"/>
      <c r="CX3961" s="81"/>
      <c r="CY3961" s="81"/>
      <c r="CZ3961" s="81"/>
      <c r="DA3961" s="81"/>
      <c r="DB3961" s="81"/>
      <c r="DC3961" s="81"/>
      <c r="DD3961" s="81"/>
      <c r="DE3961" s="81"/>
      <c r="DF3961" s="81"/>
      <c r="DG3961" s="81"/>
      <c r="DH3961" s="81"/>
      <c r="DI3961" s="81"/>
      <c r="DJ3961" s="81"/>
      <c r="DK3961" s="81"/>
      <c r="DL3961" s="81"/>
      <c r="DM3961" s="81"/>
      <c r="DN3961" s="81"/>
      <c r="DO3961" s="81"/>
      <c r="DP3961" s="81"/>
      <c r="DQ3961" s="81"/>
      <c r="DR3961" s="81"/>
      <c r="DS3961" s="81"/>
      <c r="DT3961" s="81"/>
      <c r="DU3961" s="81"/>
      <c r="DV3961" s="81"/>
      <c r="DW3961" s="81"/>
      <c r="DX3961" s="81"/>
      <c r="DY3961" s="81"/>
      <c r="DZ3961" s="81"/>
      <c r="EA3961" s="81"/>
      <c r="EB3961" s="81"/>
      <c r="EC3961" s="81"/>
      <c r="ED3961" s="81"/>
      <c r="EE3961" s="81"/>
      <c r="EF3961" s="81"/>
      <c r="EG3961" s="81"/>
      <c r="EH3961" s="81"/>
      <c r="EI3961" s="81"/>
      <c r="EJ3961" s="81"/>
      <c r="EK3961" s="81"/>
      <c r="EL3961" s="81"/>
      <c r="EM3961" s="81"/>
      <c r="EN3961" s="81"/>
      <c r="EO3961" s="81"/>
      <c r="EP3961" s="81"/>
      <c r="EQ3961" s="81"/>
      <c r="ER3961" s="81"/>
      <c r="ES3961" s="81"/>
      <c r="ET3961" s="81"/>
      <c r="EU3961" s="81"/>
      <c r="EV3961" s="81"/>
      <c r="EW3961" s="81"/>
      <c r="EX3961" s="81"/>
      <c r="EY3961" s="81"/>
      <c r="EZ3961" s="81"/>
      <c r="FA3961" s="81"/>
      <c r="FB3961" s="81"/>
      <c r="FC3961" s="81"/>
      <c r="FD3961" s="81"/>
      <c r="FE3961" s="81"/>
      <c r="FF3961" s="81"/>
      <c r="FG3961" s="81"/>
      <c r="FH3961" s="81"/>
      <c r="FI3961" s="81"/>
      <c r="FJ3961" s="81"/>
      <c r="FK3961" s="81"/>
      <c r="FL3961" s="81"/>
      <c r="FM3961" s="81"/>
      <c r="FN3961" s="81"/>
      <c r="FO3961" s="81"/>
      <c r="FP3961" s="81"/>
      <c r="FQ3961" s="81"/>
      <c r="FR3961" s="81"/>
      <c r="FS3961" s="81"/>
      <c r="FT3961" s="81"/>
      <c r="FU3961" s="81"/>
      <c r="FV3961" s="81"/>
      <c r="FW3961" s="81"/>
      <c r="FX3961" s="81"/>
      <c r="FY3961" s="81"/>
      <c r="FZ3961" s="81"/>
      <c r="GA3961" s="81"/>
      <c r="GB3961" s="81"/>
      <c r="GC3961" s="81"/>
      <c r="GD3961" s="81"/>
      <c r="GE3961" s="81"/>
      <c r="GF3961" s="81"/>
      <c r="GG3961" s="81"/>
      <c r="GH3961" s="81"/>
      <c r="GI3961" s="81"/>
      <c r="GJ3961" s="81"/>
      <c r="GK3961" s="81"/>
      <c r="GL3961" s="81"/>
      <c r="GM3961" s="81"/>
      <c r="GN3961" s="81"/>
      <c r="GO3961" s="81"/>
      <c r="GP3961" s="81"/>
      <c r="GQ3961" s="81"/>
      <c r="GR3961" s="81"/>
      <c r="GS3961" s="81"/>
      <c r="GT3961" s="81"/>
      <c r="GU3961" s="81"/>
      <c r="GV3961" s="81"/>
      <c r="GW3961" s="81"/>
      <c r="GX3961" s="81"/>
      <c r="GY3961" s="81"/>
      <c r="GZ3961" s="81"/>
      <c r="HA3961" s="81"/>
      <c r="HB3961" s="81"/>
      <c r="HC3961" s="81"/>
      <c r="HD3961" s="81"/>
      <c r="HE3961" s="81"/>
      <c r="HF3961" s="81"/>
      <c r="HG3961" s="81"/>
      <c r="HH3961" s="81"/>
      <c r="HI3961" s="81"/>
      <c r="HJ3961" s="81"/>
      <c r="HK3961" s="81"/>
      <c r="HL3961" s="81"/>
      <c r="HM3961" s="81"/>
      <c r="HN3961" s="81"/>
      <c r="HO3961" s="81"/>
      <c r="HP3961" s="81"/>
      <c r="HQ3961" s="81"/>
      <c r="HR3961" s="81"/>
      <c r="HS3961" s="81"/>
      <c r="HT3961" s="81"/>
      <c r="HU3961" s="81"/>
      <c r="HV3961" s="81"/>
      <c r="HW3961" s="81"/>
      <c r="HX3961" s="81"/>
      <c r="HY3961" s="81"/>
      <c r="HZ3961" s="81"/>
      <c r="IA3961" s="81"/>
      <c r="IB3961" s="81"/>
      <c r="IC3961" s="81"/>
      <c r="ID3961" s="81"/>
      <c r="IE3961" s="81"/>
      <c r="IF3961" s="81"/>
      <c r="IG3961" s="81"/>
      <c r="IH3961" s="81"/>
    </row>
    <row r="3962" spans="1:242" s="30" customFormat="1" ht="13.9" x14ac:dyDescent="0.25">
      <c r="A3962" s="75">
        <v>42649</v>
      </c>
      <c r="B3962" s="26" t="s">
        <v>2681</v>
      </c>
      <c r="C3962" s="31" t="s">
        <v>24</v>
      </c>
      <c r="D3962" s="26" t="s">
        <v>10</v>
      </c>
      <c r="E3962" s="41"/>
      <c r="F3962" s="41">
        <v>15000</v>
      </c>
      <c r="G3962" s="19">
        <f t="shared" si="61"/>
        <v>13229020.0813</v>
      </c>
      <c r="H3962" s="26" t="s">
        <v>3054</v>
      </c>
      <c r="I3962" s="26">
        <v>660</v>
      </c>
      <c r="J3962" s="26" t="s">
        <v>2611</v>
      </c>
      <c r="K3962" s="26" t="s">
        <v>377</v>
      </c>
      <c r="L3962" s="26" t="s">
        <v>1824</v>
      </c>
      <c r="M3962" s="31">
        <v>3952</v>
      </c>
      <c r="N3962" s="81"/>
      <c r="O3962" s="81"/>
      <c r="P3962" s="81"/>
      <c r="Q3962" s="81"/>
      <c r="R3962" s="81"/>
      <c r="S3962" s="81"/>
      <c r="T3962" s="81"/>
      <c r="U3962" s="81"/>
      <c r="V3962" s="81"/>
      <c r="W3962" s="81"/>
      <c r="X3962" s="81"/>
      <c r="Y3962" s="81"/>
      <c r="Z3962" s="81"/>
      <c r="AA3962" s="81"/>
      <c r="AB3962" s="81"/>
      <c r="AC3962" s="81"/>
      <c r="AD3962" s="81"/>
      <c r="AE3962" s="81"/>
      <c r="AF3962" s="81"/>
      <c r="AG3962" s="81"/>
      <c r="AH3962" s="81"/>
      <c r="AI3962" s="81"/>
      <c r="AJ3962" s="81"/>
      <c r="AK3962" s="81"/>
      <c r="AL3962" s="81"/>
      <c r="AM3962" s="81"/>
      <c r="AN3962" s="81"/>
      <c r="AO3962" s="81"/>
      <c r="AP3962" s="81"/>
      <c r="AQ3962" s="81"/>
      <c r="AR3962" s="81"/>
      <c r="AS3962" s="81"/>
      <c r="AT3962" s="81"/>
      <c r="AU3962" s="81"/>
      <c r="AV3962" s="81"/>
      <c r="AW3962" s="81"/>
      <c r="AX3962" s="81"/>
      <c r="AY3962" s="81"/>
      <c r="AZ3962" s="81"/>
      <c r="BA3962" s="81"/>
      <c r="BB3962" s="81"/>
      <c r="BC3962" s="81"/>
      <c r="BD3962" s="81"/>
      <c r="BE3962" s="81"/>
      <c r="BF3962" s="81"/>
      <c r="BG3962" s="81"/>
      <c r="BH3962" s="81"/>
      <c r="BI3962" s="81"/>
      <c r="BJ3962" s="81"/>
      <c r="BK3962" s="81"/>
      <c r="BL3962" s="81"/>
      <c r="BM3962" s="81"/>
      <c r="BN3962" s="81"/>
      <c r="BO3962" s="81"/>
      <c r="BP3962" s="81"/>
      <c r="BQ3962" s="81"/>
      <c r="BR3962" s="81"/>
      <c r="BS3962" s="81"/>
      <c r="BT3962" s="81"/>
      <c r="BU3962" s="81"/>
      <c r="BV3962" s="81"/>
      <c r="BW3962" s="81"/>
      <c r="BX3962" s="81"/>
      <c r="BY3962" s="81"/>
      <c r="BZ3962" s="81"/>
      <c r="CA3962" s="81"/>
      <c r="CB3962" s="81"/>
      <c r="CC3962" s="81"/>
      <c r="CD3962" s="81"/>
      <c r="CE3962" s="81"/>
      <c r="CF3962" s="81"/>
      <c r="CG3962" s="81"/>
      <c r="CH3962" s="81"/>
      <c r="CI3962" s="81"/>
      <c r="CJ3962" s="81"/>
      <c r="CK3962" s="81"/>
      <c r="CL3962" s="81"/>
      <c r="CM3962" s="81"/>
      <c r="CN3962" s="81"/>
      <c r="CO3962" s="81"/>
      <c r="CP3962" s="81"/>
      <c r="CQ3962" s="81"/>
      <c r="CR3962" s="81"/>
      <c r="CS3962" s="81"/>
      <c r="CT3962" s="81"/>
      <c r="CU3962" s="81"/>
      <c r="CV3962" s="81"/>
      <c r="CW3962" s="81"/>
      <c r="CX3962" s="81"/>
      <c r="CY3962" s="81"/>
      <c r="CZ3962" s="81"/>
      <c r="DA3962" s="81"/>
      <c r="DB3962" s="81"/>
      <c r="DC3962" s="81"/>
      <c r="DD3962" s="81"/>
      <c r="DE3962" s="81"/>
      <c r="DF3962" s="81"/>
      <c r="DG3962" s="81"/>
      <c r="DH3962" s="81"/>
      <c r="DI3962" s="81"/>
      <c r="DJ3962" s="81"/>
      <c r="DK3962" s="81"/>
      <c r="DL3962" s="81"/>
      <c r="DM3962" s="81"/>
      <c r="DN3962" s="81"/>
      <c r="DO3962" s="81"/>
      <c r="DP3962" s="81"/>
      <c r="DQ3962" s="81"/>
      <c r="DR3962" s="81"/>
      <c r="DS3962" s="81"/>
      <c r="DT3962" s="81"/>
      <c r="DU3962" s="81"/>
      <c r="DV3962" s="81"/>
      <c r="DW3962" s="81"/>
      <c r="DX3962" s="81"/>
      <c r="DY3962" s="81"/>
      <c r="DZ3962" s="81"/>
      <c r="EA3962" s="81"/>
      <c r="EB3962" s="81"/>
      <c r="EC3962" s="81"/>
      <c r="ED3962" s="81"/>
      <c r="EE3962" s="81"/>
      <c r="EF3962" s="81"/>
      <c r="EG3962" s="81"/>
      <c r="EH3962" s="81"/>
      <c r="EI3962" s="81"/>
      <c r="EJ3962" s="81"/>
      <c r="EK3962" s="81"/>
      <c r="EL3962" s="81"/>
      <c r="EM3962" s="81"/>
      <c r="EN3962" s="81"/>
      <c r="EO3962" s="81"/>
      <c r="EP3962" s="81"/>
      <c r="EQ3962" s="81"/>
      <c r="ER3962" s="81"/>
      <c r="ES3962" s="81"/>
      <c r="ET3962" s="81"/>
      <c r="EU3962" s="81"/>
      <c r="EV3962" s="81"/>
      <c r="EW3962" s="81"/>
      <c r="EX3962" s="81"/>
      <c r="EY3962" s="81"/>
      <c r="EZ3962" s="81"/>
      <c r="FA3962" s="81"/>
      <c r="FB3962" s="81"/>
      <c r="FC3962" s="81"/>
      <c r="FD3962" s="81"/>
      <c r="FE3962" s="81"/>
      <c r="FF3962" s="81"/>
      <c r="FG3962" s="81"/>
      <c r="FH3962" s="81"/>
      <c r="FI3962" s="81"/>
      <c r="FJ3962" s="81"/>
      <c r="FK3962" s="81"/>
      <c r="FL3962" s="81"/>
      <c r="FM3962" s="81"/>
      <c r="FN3962" s="81"/>
      <c r="FO3962" s="81"/>
      <c r="FP3962" s="81"/>
      <c r="FQ3962" s="81"/>
      <c r="FR3962" s="81"/>
      <c r="FS3962" s="81"/>
      <c r="FT3962" s="81"/>
      <c r="FU3962" s="81"/>
      <c r="FV3962" s="81"/>
      <c r="FW3962" s="81"/>
      <c r="FX3962" s="81"/>
      <c r="FY3962" s="81"/>
      <c r="FZ3962" s="81"/>
      <c r="GA3962" s="81"/>
      <c r="GB3962" s="81"/>
      <c r="GC3962" s="81"/>
      <c r="GD3962" s="81"/>
      <c r="GE3962" s="81"/>
      <c r="GF3962" s="81"/>
      <c r="GG3962" s="81"/>
      <c r="GH3962" s="81"/>
      <c r="GI3962" s="81"/>
      <c r="GJ3962" s="81"/>
      <c r="GK3962" s="81"/>
      <c r="GL3962" s="81"/>
      <c r="GM3962" s="81"/>
      <c r="GN3962" s="81"/>
      <c r="GO3962" s="81"/>
      <c r="GP3962" s="81"/>
      <c r="GQ3962" s="81"/>
      <c r="GR3962" s="81"/>
      <c r="GS3962" s="81"/>
      <c r="GT3962" s="81"/>
      <c r="GU3962" s="81"/>
      <c r="GV3962" s="81"/>
      <c r="GW3962" s="81"/>
      <c r="GX3962" s="81"/>
      <c r="GY3962" s="81"/>
      <c r="GZ3962" s="81"/>
      <c r="HA3962" s="81"/>
      <c r="HB3962" s="81"/>
      <c r="HC3962" s="81"/>
      <c r="HD3962" s="81"/>
      <c r="HE3962" s="81"/>
      <c r="HF3962" s="81"/>
      <c r="HG3962" s="81"/>
      <c r="HH3962" s="81"/>
      <c r="HI3962" s="81"/>
      <c r="HJ3962" s="81"/>
      <c r="HK3962" s="81"/>
      <c r="HL3962" s="81"/>
      <c r="HM3962" s="81"/>
      <c r="HN3962" s="81"/>
      <c r="HO3962" s="81"/>
      <c r="HP3962" s="81"/>
      <c r="HQ3962" s="81"/>
      <c r="HR3962" s="81"/>
      <c r="HS3962" s="81"/>
      <c r="HT3962" s="81"/>
      <c r="HU3962" s="81"/>
      <c r="HV3962" s="81"/>
      <c r="HW3962" s="81"/>
      <c r="HX3962" s="81"/>
      <c r="HY3962" s="81"/>
      <c r="HZ3962" s="81"/>
      <c r="IA3962" s="81"/>
      <c r="IB3962" s="81"/>
      <c r="IC3962" s="81"/>
      <c r="ID3962" s="81"/>
      <c r="IE3962" s="81"/>
      <c r="IF3962" s="81"/>
      <c r="IG3962" s="81"/>
      <c r="IH3962" s="81"/>
    </row>
    <row r="3963" spans="1:242" s="30" customFormat="1" x14ac:dyDescent="0.3">
      <c r="A3963" s="75">
        <v>42649</v>
      </c>
      <c r="B3963" s="26" t="s">
        <v>2682</v>
      </c>
      <c r="C3963" s="26" t="s">
        <v>12</v>
      </c>
      <c r="D3963" s="26" t="s">
        <v>20</v>
      </c>
      <c r="E3963" s="41"/>
      <c r="F3963" s="41">
        <v>1000</v>
      </c>
      <c r="G3963" s="19">
        <f t="shared" si="61"/>
        <v>13228020.0813</v>
      </c>
      <c r="H3963" s="26" t="s">
        <v>3054</v>
      </c>
      <c r="I3963" s="26" t="s">
        <v>531</v>
      </c>
      <c r="J3963" s="26" t="s">
        <v>2611</v>
      </c>
      <c r="K3963" s="26" t="s">
        <v>377</v>
      </c>
      <c r="L3963" s="26" t="s">
        <v>2600</v>
      </c>
      <c r="M3963" s="26">
        <v>3953</v>
      </c>
      <c r="N3963" s="81"/>
      <c r="O3963" s="81"/>
      <c r="P3963" s="81"/>
      <c r="Q3963" s="81"/>
      <c r="R3963" s="81"/>
      <c r="S3963" s="81"/>
      <c r="T3963" s="81"/>
      <c r="U3963" s="81"/>
      <c r="V3963" s="81"/>
      <c r="W3963" s="81"/>
      <c r="X3963" s="81"/>
      <c r="Y3963" s="81"/>
      <c r="Z3963" s="81"/>
      <c r="AA3963" s="81"/>
      <c r="AB3963" s="81"/>
      <c r="AC3963" s="81"/>
      <c r="AD3963" s="81"/>
      <c r="AE3963" s="81"/>
      <c r="AF3963" s="81"/>
      <c r="AG3963" s="81"/>
      <c r="AH3963" s="81"/>
      <c r="AI3963" s="81"/>
      <c r="AJ3963" s="81"/>
      <c r="AK3963" s="81"/>
      <c r="AL3963" s="81"/>
      <c r="AM3963" s="81"/>
      <c r="AN3963" s="81"/>
      <c r="AO3963" s="81"/>
      <c r="AP3963" s="81"/>
      <c r="AQ3963" s="81"/>
      <c r="AR3963" s="81"/>
      <c r="AS3963" s="81"/>
      <c r="AT3963" s="81"/>
      <c r="AU3963" s="81"/>
      <c r="AV3963" s="81"/>
      <c r="AW3963" s="81"/>
      <c r="AX3963" s="81"/>
      <c r="AY3963" s="81"/>
      <c r="AZ3963" s="81"/>
      <c r="BA3963" s="81"/>
      <c r="BB3963" s="81"/>
      <c r="BC3963" s="81"/>
      <c r="BD3963" s="81"/>
      <c r="BE3963" s="81"/>
      <c r="BF3963" s="81"/>
      <c r="BG3963" s="81"/>
      <c r="BH3963" s="81"/>
      <c r="BI3963" s="81"/>
      <c r="BJ3963" s="81"/>
      <c r="BK3963" s="81"/>
      <c r="BL3963" s="81"/>
      <c r="BM3963" s="81"/>
      <c r="BN3963" s="81"/>
      <c r="BO3963" s="81"/>
      <c r="BP3963" s="81"/>
      <c r="BQ3963" s="81"/>
      <c r="BR3963" s="81"/>
      <c r="BS3963" s="81"/>
      <c r="BT3963" s="81"/>
      <c r="BU3963" s="81"/>
      <c r="BV3963" s="81"/>
      <c r="BW3963" s="81"/>
      <c r="BX3963" s="81"/>
      <c r="BY3963" s="81"/>
      <c r="BZ3963" s="81"/>
      <c r="CA3963" s="81"/>
      <c r="CB3963" s="81"/>
      <c r="CC3963" s="81"/>
      <c r="CD3963" s="81"/>
      <c r="CE3963" s="81"/>
      <c r="CF3963" s="81"/>
      <c r="CG3963" s="81"/>
      <c r="CH3963" s="81"/>
      <c r="CI3963" s="81"/>
      <c r="CJ3963" s="81"/>
      <c r="CK3963" s="81"/>
      <c r="CL3963" s="81"/>
      <c r="CM3963" s="81"/>
      <c r="CN3963" s="81"/>
      <c r="CO3963" s="81"/>
      <c r="CP3963" s="81"/>
      <c r="CQ3963" s="81"/>
      <c r="CR3963" s="81"/>
      <c r="CS3963" s="81"/>
      <c r="CT3963" s="81"/>
      <c r="CU3963" s="81"/>
      <c r="CV3963" s="81"/>
      <c r="CW3963" s="81"/>
      <c r="CX3963" s="81"/>
      <c r="CY3963" s="81"/>
      <c r="CZ3963" s="81"/>
      <c r="DA3963" s="81"/>
      <c r="DB3963" s="81"/>
      <c r="DC3963" s="81"/>
      <c r="DD3963" s="81"/>
      <c r="DE3963" s="81"/>
      <c r="DF3963" s="81"/>
      <c r="DG3963" s="81"/>
      <c r="DH3963" s="81"/>
      <c r="DI3963" s="81"/>
      <c r="DJ3963" s="81"/>
      <c r="DK3963" s="81"/>
      <c r="DL3963" s="81"/>
      <c r="DM3963" s="81"/>
      <c r="DN3963" s="81"/>
      <c r="DO3963" s="81"/>
      <c r="DP3963" s="81"/>
      <c r="DQ3963" s="81"/>
      <c r="DR3963" s="81"/>
      <c r="DS3963" s="81"/>
      <c r="DT3963" s="81"/>
      <c r="DU3963" s="81"/>
      <c r="DV3963" s="81"/>
      <c r="DW3963" s="81"/>
      <c r="DX3963" s="81"/>
      <c r="DY3963" s="81"/>
      <c r="DZ3963" s="81"/>
      <c r="EA3963" s="81"/>
      <c r="EB3963" s="81"/>
      <c r="EC3963" s="81"/>
      <c r="ED3963" s="81"/>
      <c r="EE3963" s="81"/>
      <c r="EF3963" s="81"/>
      <c r="EG3963" s="81"/>
      <c r="EH3963" s="81"/>
      <c r="EI3963" s="81"/>
      <c r="EJ3963" s="81"/>
      <c r="EK3963" s="81"/>
      <c r="EL3963" s="81"/>
      <c r="EM3963" s="81"/>
      <c r="EN3963" s="81"/>
      <c r="EO3963" s="81"/>
      <c r="EP3963" s="81"/>
      <c r="EQ3963" s="81"/>
      <c r="ER3963" s="81"/>
      <c r="ES3963" s="81"/>
      <c r="ET3963" s="81"/>
      <c r="EU3963" s="81"/>
      <c r="EV3963" s="81"/>
      <c r="EW3963" s="81"/>
      <c r="EX3963" s="81"/>
      <c r="EY3963" s="81"/>
      <c r="EZ3963" s="81"/>
      <c r="FA3963" s="81"/>
      <c r="FB3963" s="81"/>
      <c r="FC3963" s="81"/>
      <c r="FD3963" s="81"/>
      <c r="FE3963" s="81"/>
      <c r="FF3963" s="81"/>
      <c r="FG3963" s="81"/>
      <c r="FH3963" s="81"/>
      <c r="FI3963" s="81"/>
      <c r="FJ3963" s="81"/>
      <c r="FK3963" s="81"/>
      <c r="FL3963" s="81"/>
      <c r="FM3963" s="81"/>
      <c r="FN3963" s="81"/>
      <c r="FO3963" s="81"/>
      <c r="FP3963" s="81"/>
      <c r="FQ3963" s="81"/>
      <c r="FR3963" s="81"/>
      <c r="FS3963" s="81"/>
      <c r="FT3963" s="81"/>
      <c r="FU3963" s="81"/>
      <c r="FV3963" s="81"/>
      <c r="FW3963" s="81"/>
      <c r="FX3963" s="81"/>
      <c r="FY3963" s="81"/>
      <c r="FZ3963" s="81"/>
      <c r="GA3963" s="81"/>
      <c r="GB3963" s="81"/>
      <c r="GC3963" s="81"/>
      <c r="GD3963" s="81"/>
      <c r="GE3963" s="81"/>
      <c r="GF3963" s="81"/>
      <c r="GG3963" s="81"/>
      <c r="GH3963" s="81"/>
      <c r="GI3963" s="81"/>
      <c r="GJ3963" s="81"/>
      <c r="GK3963" s="81"/>
      <c r="GL3963" s="81"/>
      <c r="GM3963" s="81"/>
      <c r="GN3963" s="81"/>
      <c r="GO3963" s="81"/>
      <c r="GP3963" s="81"/>
      <c r="GQ3963" s="81"/>
      <c r="GR3963" s="81"/>
      <c r="GS3963" s="81"/>
      <c r="GT3963" s="81"/>
      <c r="GU3963" s="81"/>
      <c r="GV3963" s="81"/>
      <c r="GW3963" s="81"/>
      <c r="GX3963" s="81"/>
      <c r="GY3963" s="81"/>
      <c r="GZ3963" s="81"/>
      <c r="HA3963" s="81"/>
      <c r="HB3963" s="81"/>
      <c r="HC3963" s="81"/>
      <c r="HD3963" s="81"/>
      <c r="HE3963" s="81"/>
      <c r="HF3963" s="81"/>
      <c r="HG3963" s="81"/>
      <c r="HH3963" s="81"/>
      <c r="HI3963" s="81"/>
      <c r="HJ3963" s="81"/>
      <c r="HK3963" s="81"/>
      <c r="HL3963" s="81"/>
      <c r="HM3963" s="81"/>
      <c r="HN3963" s="81"/>
      <c r="HO3963" s="81"/>
      <c r="HP3963" s="81"/>
      <c r="HQ3963" s="81"/>
      <c r="HR3963" s="81"/>
      <c r="HS3963" s="81"/>
      <c r="HT3963" s="81"/>
      <c r="HU3963" s="81"/>
      <c r="HV3963" s="81"/>
      <c r="HW3963" s="81"/>
      <c r="HX3963" s="81"/>
      <c r="HY3963" s="81"/>
      <c r="HZ3963" s="81"/>
      <c r="IA3963" s="81"/>
      <c r="IB3963" s="81"/>
      <c r="IC3963" s="81"/>
      <c r="ID3963" s="81"/>
      <c r="IE3963" s="81"/>
      <c r="IF3963" s="81"/>
      <c r="IG3963" s="81"/>
      <c r="IH3963" s="81"/>
    </row>
    <row r="3964" spans="1:242" s="50" customFormat="1" x14ac:dyDescent="0.3">
      <c r="A3964" s="75">
        <v>42650</v>
      </c>
      <c r="B3964" s="26" t="s">
        <v>2683</v>
      </c>
      <c r="C3964" s="26" t="s">
        <v>35</v>
      </c>
      <c r="D3964" s="26" t="s">
        <v>18</v>
      </c>
      <c r="E3964" s="41"/>
      <c r="F3964" s="41">
        <v>306358</v>
      </c>
      <c r="G3964" s="19">
        <f t="shared" si="61"/>
        <v>12921662.0813</v>
      </c>
      <c r="H3964" s="26" t="s">
        <v>1744</v>
      </c>
      <c r="I3964" s="26" t="s">
        <v>2684</v>
      </c>
      <c r="J3964" s="26" t="s">
        <v>3033</v>
      </c>
      <c r="K3964" s="26" t="s">
        <v>377</v>
      </c>
      <c r="L3964" s="26" t="s">
        <v>1824</v>
      </c>
      <c r="M3964" s="26">
        <v>3954</v>
      </c>
      <c r="N3964" s="31"/>
      <c r="O3964" s="31"/>
      <c r="P3964" s="31"/>
      <c r="Q3964" s="31"/>
      <c r="R3964" s="31"/>
      <c r="S3964" s="31"/>
      <c r="T3964" s="31"/>
      <c r="U3964" s="31"/>
      <c r="V3964" s="31"/>
      <c r="W3964" s="31"/>
      <c r="X3964" s="31"/>
      <c r="Y3964" s="31"/>
      <c r="Z3964" s="31"/>
      <c r="AA3964" s="31"/>
      <c r="AB3964" s="31"/>
      <c r="AC3964" s="31"/>
      <c r="AD3964" s="31"/>
      <c r="AE3964" s="31"/>
      <c r="AF3964" s="31"/>
      <c r="AG3964" s="31"/>
      <c r="AH3964" s="31"/>
      <c r="AI3964" s="31"/>
      <c r="AJ3964" s="31"/>
      <c r="AK3964" s="31"/>
      <c r="AL3964" s="31"/>
      <c r="AM3964" s="31"/>
      <c r="AN3964" s="31"/>
      <c r="AO3964" s="31"/>
      <c r="AP3964" s="31"/>
      <c r="AQ3964" s="31"/>
      <c r="AR3964" s="31"/>
      <c r="AS3964" s="31"/>
      <c r="AT3964" s="31"/>
      <c r="AU3964" s="31"/>
      <c r="AV3964" s="31"/>
      <c r="AW3964" s="31"/>
      <c r="AX3964" s="31"/>
      <c r="AY3964" s="31"/>
      <c r="AZ3964" s="31"/>
      <c r="BA3964" s="31"/>
      <c r="BB3964" s="31"/>
      <c r="BC3964" s="31"/>
      <c r="BD3964" s="31"/>
      <c r="BE3964" s="31"/>
      <c r="BF3964" s="31"/>
      <c r="BG3964" s="31"/>
      <c r="BH3964" s="31"/>
      <c r="BI3964" s="31"/>
      <c r="BJ3964" s="31"/>
      <c r="BK3964" s="31"/>
      <c r="BL3964" s="31"/>
      <c r="BM3964" s="31"/>
      <c r="BN3964" s="31"/>
      <c r="BO3964" s="31"/>
      <c r="BP3964" s="31"/>
      <c r="BQ3964" s="31"/>
      <c r="BR3964" s="31"/>
      <c r="BS3964" s="31"/>
      <c r="BT3964" s="31"/>
      <c r="BU3964" s="31"/>
      <c r="BV3964" s="31"/>
      <c r="BW3964" s="31"/>
      <c r="BX3964" s="31"/>
      <c r="BY3964" s="31"/>
      <c r="BZ3964" s="31"/>
      <c r="CA3964" s="31"/>
      <c r="CB3964" s="31"/>
      <c r="CC3964" s="31"/>
      <c r="CD3964" s="31"/>
      <c r="CE3964" s="31"/>
      <c r="CF3964" s="31"/>
      <c r="CG3964" s="31"/>
      <c r="CH3964" s="31"/>
      <c r="CI3964" s="31"/>
      <c r="CJ3964" s="31"/>
      <c r="CK3964" s="31"/>
      <c r="CL3964" s="31"/>
      <c r="CM3964" s="31"/>
      <c r="CN3964" s="31"/>
      <c r="CO3964" s="31"/>
      <c r="CP3964" s="31"/>
      <c r="CQ3964" s="31"/>
      <c r="CR3964" s="31"/>
      <c r="CS3964" s="31"/>
      <c r="CT3964" s="31"/>
      <c r="CU3964" s="31"/>
      <c r="CV3964" s="31"/>
      <c r="CW3964" s="31"/>
      <c r="CX3964" s="31"/>
      <c r="CY3964" s="31"/>
      <c r="CZ3964" s="31"/>
      <c r="DA3964" s="31"/>
      <c r="DB3964" s="31"/>
      <c r="DC3964" s="31"/>
      <c r="DD3964" s="31"/>
      <c r="DE3964" s="31"/>
      <c r="DF3964" s="31"/>
      <c r="DG3964" s="31"/>
      <c r="DH3964" s="31"/>
      <c r="DI3964" s="31"/>
      <c r="DJ3964" s="31"/>
      <c r="DK3964" s="31"/>
      <c r="DL3964" s="31"/>
      <c r="DM3964" s="31"/>
      <c r="DN3964" s="31"/>
      <c r="DO3964" s="31"/>
      <c r="DP3964" s="31"/>
      <c r="DQ3964" s="31"/>
      <c r="DR3964" s="31"/>
      <c r="DS3964" s="31"/>
      <c r="DT3964" s="31"/>
      <c r="DU3964" s="31"/>
      <c r="DV3964" s="31"/>
      <c r="DW3964" s="31"/>
      <c r="DX3964" s="31"/>
      <c r="DY3964" s="31"/>
      <c r="DZ3964" s="31"/>
      <c r="EA3964" s="31"/>
      <c r="EB3964" s="31"/>
      <c r="EC3964" s="31"/>
      <c r="ED3964" s="31"/>
      <c r="EE3964" s="31"/>
      <c r="EF3964" s="31"/>
      <c r="EG3964" s="31"/>
      <c r="EH3964" s="31"/>
      <c r="EI3964" s="31"/>
      <c r="EJ3964" s="31"/>
      <c r="EK3964" s="31"/>
      <c r="EL3964" s="31"/>
      <c r="EM3964" s="31"/>
      <c r="EN3964" s="31"/>
      <c r="EO3964" s="31"/>
      <c r="EP3964" s="31"/>
      <c r="EQ3964" s="31"/>
      <c r="ER3964" s="31"/>
      <c r="ES3964" s="31"/>
      <c r="ET3964" s="31"/>
      <c r="EU3964" s="31"/>
      <c r="EV3964" s="31"/>
      <c r="EW3964" s="31"/>
      <c r="EX3964" s="31"/>
      <c r="EY3964" s="31"/>
      <c r="EZ3964" s="31"/>
      <c r="FA3964" s="31"/>
      <c r="FB3964" s="31"/>
      <c r="FC3964" s="31"/>
      <c r="FD3964" s="31"/>
      <c r="FE3964" s="31"/>
      <c r="FF3964" s="31"/>
      <c r="FG3964" s="31"/>
      <c r="FH3964" s="31"/>
      <c r="FI3964" s="31"/>
      <c r="FJ3964" s="31"/>
      <c r="FK3964" s="31"/>
      <c r="FL3964" s="31"/>
      <c r="FM3964" s="31"/>
      <c r="FN3964" s="31"/>
      <c r="FO3964" s="31"/>
      <c r="FP3964" s="31"/>
      <c r="FQ3964" s="31"/>
      <c r="FR3964" s="31"/>
      <c r="FS3964" s="31"/>
      <c r="FT3964" s="31"/>
      <c r="FU3964" s="31"/>
      <c r="FV3964" s="31"/>
      <c r="FW3964" s="31"/>
      <c r="FX3964" s="31"/>
      <c r="FY3964" s="31"/>
      <c r="FZ3964" s="31"/>
      <c r="GA3964" s="31"/>
      <c r="GB3964" s="31"/>
      <c r="GC3964" s="31"/>
      <c r="GD3964" s="31"/>
      <c r="GE3964" s="31"/>
      <c r="GF3964" s="31"/>
      <c r="GG3964" s="31"/>
      <c r="GH3964" s="31"/>
      <c r="GI3964" s="31"/>
      <c r="GJ3964" s="31"/>
      <c r="GK3964" s="31"/>
      <c r="GL3964" s="31"/>
      <c r="GM3964" s="31"/>
      <c r="GN3964" s="31"/>
      <c r="GO3964" s="31"/>
      <c r="GP3964" s="31"/>
      <c r="GQ3964" s="31"/>
      <c r="GR3964" s="31"/>
      <c r="GS3964" s="31"/>
      <c r="GT3964" s="31"/>
      <c r="GU3964" s="31"/>
      <c r="GV3964" s="31"/>
      <c r="GW3964" s="31"/>
      <c r="GX3964" s="31"/>
      <c r="GY3964" s="31"/>
      <c r="GZ3964" s="31"/>
      <c r="HA3964" s="31"/>
      <c r="HB3964" s="31"/>
      <c r="HC3964" s="31"/>
      <c r="HD3964" s="31"/>
      <c r="HE3964" s="31"/>
      <c r="HF3964" s="31"/>
      <c r="HG3964" s="31"/>
      <c r="HH3964" s="31"/>
      <c r="HI3964" s="31"/>
      <c r="HJ3964" s="31"/>
      <c r="HK3964" s="31"/>
      <c r="HL3964" s="31"/>
      <c r="HM3964" s="31"/>
      <c r="HN3964" s="31"/>
      <c r="HO3964" s="31"/>
      <c r="HP3964" s="31"/>
      <c r="HQ3964" s="31"/>
      <c r="HR3964" s="31"/>
      <c r="HS3964" s="31"/>
      <c r="HT3964" s="31"/>
      <c r="HU3964" s="31"/>
      <c r="HV3964" s="31"/>
      <c r="HW3964" s="31"/>
      <c r="HX3964" s="31"/>
      <c r="HY3964" s="31"/>
      <c r="HZ3964" s="31"/>
      <c r="IA3964" s="31"/>
      <c r="IB3964" s="31"/>
      <c r="IC3964" s="31"/>
      <c r="ID3964" s="31"/>
      <c r="IE3964" s="31"/>
      <c r="IF3964" s="31"/>
      <c r="IG3964" s="31"/>
      <c r="IH3964" s="31"/>
    </row>
    <row r="3965" spans="1:242" s="31" customFormat="1" x14ac:dyDescent="0.3">
      <c r="A3965" s="75">
        <v>42650</v>
      </c>
      <c r="B3965" s="26" t="s">
        <v>2685</v>
      </c>
      <c r="C3965" s="26" t="s">
        <v>35</v>
      </c>
      <c r="D3965" s="26" t="s">
        <v>18</v>
      </c>
      <c r="E3965" s="41"/>
      <c r="F3965" s="41">
        <v>190000</v>
      </c>
      <c r="G3965" s="19">
        <f t="shared" si="61"/>
        <v>12731662.0813</v>
      </c>
      <c r="H3965" s="26" t="s">
        <v>1744</v>
      </c>
      <c r="I3965" s="26" t="s">
        <v>2684</v>
      </c>
      <c r="J3965" s="26" t="s">
        <v>3033</v>
      </c>
      <c r="K3965" s="26" t="s">
        <v>377</v>
      </c>
      <c r="L3965" s="26" t="s">
        <v>1824</v>
      </c>
      <c r="M3965" s="26">
        <v>3955</v>
      </c>
    </row>
    <row r="3966" spans="1:242" s="31" customFormat="1" ht="13.9" x14ac:dyDescent="0.25">
      <c r="A3966" s="75">
        <v>42650</v>
      </c>
      <c r="B3966" s="26" t="s">
        <v>2686</v>
      </c>
      <c r="C3966" s="26" t="s">
        <v>35</v>
      </c>
      <c r="D3966" s="26" t="s">
        <v>13</v>
      </c>
      <c r="E3966" s="41"/>
      <c r="F3966" s="41">
        <v>450000</v>
      </c>
      <c r="G3966" s="19">
        <f t="shared" si="61"/>
        <v>12281662.0813</v>
      </c>
      <c r="H3966" s="26" t="s">
        <v>1744</v>
      </c>
      <c r="I3966" s="26" t="s">
        <v>2684</v>
      </c>
      <c r="J3966" s="26" t="s">
        <v>3033</v>
      </c>
      <c r="K3966" s="26" t="s">
        <v>377</v>
      </c>
      <c r="L3966" s="26" t="s">
        <v>1824</v>
      </c>
      <c r="M3966" s="26">
        <v>3956</v>
      </c>
    </row>
    <row r="3967" spans="1:242" s="31" customFormat="1" ht="13.9" x14ac:dyDescent="0.25">
      <c r="A3967" s="75">
        <v>42650</v>
      </c>
      <c r="B3967" s="26" t="s">
        <v>2687</v>
      </c>
      <c r="C3967" s="26" t="s">
        <v>35</v>
      </c>
      <c r="D3967" s="26" t="s">
        <v>18</v>
      </c>
      <c r="E3967" s="41"/>
      <c r="F3967" s="41">
        <v>166755</v>
      </c>
      <c r="G3967" s="19">
        <f t="shared" si="61"/>
        <v>12114907.0813</v>
      </c>
      <c r="H3967" s="26" t="s">
        <v>1744</v>
      </c>
      <c r="I3967" s="26" t="s">
        <v>2684</v>
      </c>
      <c r="J3967" s="26" t="s">
        <v>3033</v>
      </c>
      <c r="K3967" s="26" t="s">
        <v>377</v>
      </c>
      <c r="L3967" s="26" t="s">
        <v>1824</v>
      </c>
      <c r="M3967" s="26">
        <v>3957</v>
      </c>
    </row>
    <row r="3968" spans="1:242" s="31" customFormat="1" ht="13.9" x14ac:dyDescent="0.25">
      <c r="A3968" s="75">
        <v>42650</v>
      </c>
      <c r="B3968" s="26" t="s">
        <v>2688</v>
      </c>
      <c r="C3968" s="26" t="s">
        <v>35</v>
      </c>
      <c r="D3968" s="26" t="s">
        <v>20</v>
      </c>
      <c r="E3968" s="41"/>
      <c r="F3968" s="41">
        <v>160000</v>
      </c>
      <c r="G3968" s="19">
        <f t="shared" si="61"/>
        <v>11954907.0813</v>
      </c>
      <c r="H3968" s="26" t="s">
        <v>1744</v>
      </c>
      <c r="I3968" s="26" t="s">
        <v>2684</v>
      </c>
      <c r="J3968" s="36" t="s">
        <v>1823</v>
      </c>
      <c r="K3968" s="26" t="s">
        <v>377</v>
      </c>
      <c r="L3968" s="26" t="s">
        <v>1824</v>
      </c>
      <c r="M3968" s="26">
        <v>3958</v>
      </c>
    </row>
    <row r="3969" spans="1:242" s="31" customFormat="1" x14ac:dyDescent="0.3">
      <c r="A3969" s="75">
        <v>42650</v>
      </c>
      <c r="B3969" s="26" t="s">
        <v>2689</v>
      </c>
      <c r="C3969" s="26" t="s">
        <v>9</v>
      </c>
      <c r="D3969" s="26" t="s">
        <v>10</v>
      </c>
      <c r="E3969" s="41"/>
      <c r="F3969" s="41">
        <v>8347</v>
      </c>
      <c r="G3969" s="19">
        <f t="shared" si="61"/>
        <v>11946560.0813</v>
      </c>
      <c r="H3969" s="26" t="s">
        <v>1744</v>
      </c>
      <c r="I3969" s="26" t="s">
        <v>1865</v>
      </c>
      <c r="J3969" s="26" t="s">
        <v>1099</v>
      </c>
      <c r="K3969" s="26" t="s">
        <v>377</v>
      </c>
      <c r="L3969" s="26" t="s">
        <v>1824</v>
      </c>
      <c r="M3969" s="31">
        <v>3959</v>
      </c>
    </row>
    <row r="3970" spans="1:242" s="31" customFormat="1" ht="13.9" x14ac:dyDescent="0.25">
      <c r="A3970" s="75">
        <v>42650</v>
      </c>
      <c r="B3970" s="26" t="s">
        <v>2690</v>
      </c>
      <c r="C3970" s="26" t="s">
        <v>17</v>
      </c>
      <c r="D3970" s="26" t="s">
        <v>20</v>
      </c>
      <c r="E3970" s="41"/>
      <c r="F3970" s="41">
        <v>100000</v>
      </c>
      <c r="G3970" s="19">
        <f t="shared" si="61"/>
        <v>11846560.0813</v>
      </c>
      <c r="H3970" s="36" t="s">
        <v>26</v>
      </c>
      <c r="I3970" s="26">
        <v>204</v>
      </c>
      <c r="J3970" s="26" t="s">
        <v>1823</v>
      </c>
      <c r="K3970" s="26" t="s">
        <v>377</v>
      </c>
      <c r="L3970" s="77" t="s">
        <v>1824</v>
      </c>
      <c r="M3970" s="31">
        <v>3960</v>
      </c>
    </row>
    <row r="3971" spans="1:242" s="31" customFormat="1" x14ac:dyDescent="0.3">
      <c r="A3971" s="75">
        <v>42650</v>
      </c>
      <c r="B3971" s="26" t="s">
        <v>2691</v>
      </c>
      <c r="C3971" s="26" t="s">
        <v>12</v>
      </c>
      <c r="D3971" s="26" t="s">
        <v>13</v>
      </c>
      <c r="E3971" s="41"/>
      <c r="F3971" s="41">
        <v>2500</v>
      </c>
      <c r="G3971" s="19">
        <f t="shared" si="61"/>
        <v>11844060.0813</v>
      </c>
      <c r="H3971" s="36" t="s">
        <v>26</v>
      </c>
      <c r="I3971" s="26" t="s">
        <v>531</v>
      </c>
      <c r="J3971" s="26" t="s">
        <v>3033</v>
      </c>
      <c r="K3971" s="26" t="s">
        <v>377</v>
      </c>
      <c r="L3971" s="26" t="s">
        <v>2193</v>
      </c>
      <c r="M3971" s="26">
        <v>3961</v>
      </c>
    </row>
    <row r="3972" spans="1:242" s="31" customFormat="1" x14ac:dyDescent="0.3">
      <c r="A3972" s="75">
        <v>42650</v>
      </c>
      <c r="B3972" s="26" t="s">
        <v>2692</v>
      </c>
      <c r="C3972" s="26" t="s">
        <v>12</v>
      </c>
      <c r="D3972" s="26" t="s">
        <v>13</v>
      </c>
      <c r="E3972" s="41"/>
      <c r="F3972" s="41">
        <v>2000</v>
      </c>
      <c r="G3972" s="19">
        <f t="shared" si="61"/>
        <v>11842060.0813</v>
      </c>
      <c r="H3972" s="36" t="s">
        <v>26</v>
      </c>
      <c r="I3972" s="26" t="s">
        <v>531</v>
      </c>
      <c r="J3972" s="26" t="s">
        <v>3033</v>
      </c>
      <c r="K3972" s="26" t="s">
        <v>377</v>
      </c>
      <c r="L3972" s="26" t="s">
        <v>2193</v>
      </c>
      <c r="M3972" s="26">
        <v>3962</v>
      </c>
    </row>
    <row r="3973" spans="1:242" s="31" customFormat="1" x14ac:dyDescent="0.3">
      <c r="A3973" s="75">
        <v>42650</v>
      </c>
      <c r="B3973" s="26" t="s">
        <v>944</v>
      </c>
      <c r="C3973" s="26" t="s">
        <v>12</v>
      </c>
      <c r="D3973" s="26" t="s">
        <v>821</v>
      </c>
      <c r="E3973" s="41"/>
      <c r="F3973" s="41">
        <v>1000</v>
      </c>
      <c r="G3973" s="19">
        <f t="shared" si="61"/>
        <v>11841060.0813</v>
      </c>
      <c r="H3973" s="26" t="s">
        <v>1697</v>
      </c>
      <c r="I3973" s="26" t="s">
        <v>531</v>
      </c>
      <c r="J3973" s="78" t="s">
        <v>1823</v>
      </c>
      <c r="K3973" s="26" t="s">
        <v>377</v>
      </c>
      <c r="L3973" s="26" t="s">
        <v>2600</v>
      </c>
      <c r="M3973" s="26">
        <v>3963</v>
      </c>
    </row>
    <row r="3974" spans="1:242" s="31" customFormat="1" x14ac:dyDescent="0.3">
      <c r="A3974" s="75">
        <v>42650</v>
      </c>
      <c r="B3974" s="26" t="s">
        <v>1479</v>
      </c>
      <c r="C3974" s="26" t="s">
        <v>12</v>
      </c>
      <c r="D3974" s="26" t="s">
        <v>821</v>
      </c>
      <c r="E3974" s="41"/>
      <c r="F3974" s="41">
        <v>1000</v>
      </c>
      <c r="G3974" s="19">
        <f t="shared" si="61"/>
        <v>11840060.0813</v>
      </c>
      <c r="H3974" s="26" t="s">
        <v>1697</v>
      </c>
      <c r="I3974" s="26" t="s">
        <v>531</v>
      </c>
      <c r="J3974" s="78" t="s">
        <v>1823</v>
      </c>
      <c r="K3974" s="26" t="s">
        <v>377</v>
      </c>
      <c r="L3974" s="26" t="s">
        <v>2600</v>
      </c>
      <c r="M3974" s="26">
        <v>3964</v>
      </c>
      <c r="N3974" s="30"/>
      <c r="O3974" s="30"/>
      <c r="P3974" s="30"/>
      <c r="Q3974" s="30"/>
      <c r="R3974" s="30"/>
      <c r="S3974" s="30"/>
      <c r="T3974" s="30"/>
      <c r="U3974" s="30"/>
      <c r="V3974" s="30"/>
      <c r="W3974" s="30"/>
      <c r="X3974" s="30"/>
      <c r="Y3974" s="30"/>
      <c r="Z3974" s="30"/>
      <c r="AA3974" s="30"/>
      <c r="AB3974" s="30"/>
      <c r="AC3974" s="30"/>
      <c r="AD3974" s="30"/>
      <c r="AE3974" s="30"/>
      <c r="AF3974" s="30"/>
      <c r="AG3974" s="30"/>
      <c r="AH3974" s="30"/>
      <c r="AI3974" s="30"/>
      <c r="AJ3974" s="30"/>
      <c r="AK3974" s="30"/>
      <c r="AL3974" s="30"/>
      <c r="AM3974" s="30"/>
      <c r="AN3974" s="30"/>
      <c r="AO3974" s="30"/>
      <c r="AP3974" s="30"/>
      <c r="AQ3974" s="30"/>
      <c r="AR3974" s="30"/>
      <c r="AS3974" s="30"/>
      <c r="AT3974" s="30"/>
      <c r="AU3974" s="30"/>
      <c r="AV3974" s="30"/>
      <c r="AW3974" s="30"/>
      <c r="AX3974" s="30"/>
      <c r="AY3974" s="30"/>
      <c r="AZ3974" s="30"/>
      <c r="BA3974" s="30"/>
      <c r="BB3974" s="30"/>
      <c r="BC3974" s="30"/>
      <c r="BD3974" s="30"/>
      <c r="BE3974" s="30"/>
      <c r="BF3974" s="30"/>
      <c r="BG3974" s="30"/>
      <c r="BH3974" s="30"/>
      <c r="BI3974" s="30"/>
      <c r="BJ3974" s="30"/>
      <c r="BK3974" s="30"/>
      <c r="BL3974" s="30"/>
      <c r="BM3974" s="30"/>
      <c r="BN3974" s="30"/>
      <c r="BO3974" s="30"/>
      <c r="BP3974" s="30"/>
      <c r="BQ3974" s="30"/>
      <c r="BR3974" s="30"/>
      <c r="BS3974" s="30"/>
      <c r="BT3974" s="30"/>
      <c r="BU3974" s="30"/>
      <c r="BV3974" s="30"/>
      <c r="BW3974" s="30"/>
      <c r="BX3974" s="30"/>
      <c r="BY3974" s="30"/>
      <c r="BZ3974" s="30"/>
      <c r="CA3974" s="30"/>
      <c r="CB3974" s="30"/>
      <c r="CC3974" s="30"/>
      <c r="CD3974" s="30"/>
      <c r="CE3974" s="30"/>
      <c r="CF3974" s="30"/>
      <c r="CG3974" s="30"/>
      <c r="CH3974" s="30"/>
      <c r="CI3974" s="30"/>
      <c r="CJ3974" s="30"/>
      <c r="CK3974" s="30"/>
      <c r="CL3974" s="30"/>
      <c r="CM3974" s="30"/>
      <c r="CN3974" s="30"/>
      <c r="CO3974" s="30"/>
      <c r="CP3974" s="30"/>
      <c r="CQ3974" s="30"/>
      <c r="CR3974" s="30"/>
      <c r="CS3974" s="30"/>
      <c r="CT3974" s="30"/>
      <c r="CU3974" s="30"/>
      <c r="CV3974" s="30"/>
      <c r="CW3974" s="30"/>
      <c r="CX3974" s="30"/>
      <c r="CY3974" s="30"/>
      <c r="CZ3974" s="30"/>
      <c r="DA3974" s="30"/>
      <c r="DB3974" s="30"/>
      <c r="DC3974" s="30"/>
      <c r="DD3974" s="30"/>
      <c r="DE3974" s="30"/>
      <c r="DF3974" s="30"/>
      <c r="DG3974" s="30"/>
      <c r="DH3974" s="30"/>
      <c r="DI3974" s="30"/>
      <c r="DJ3974" s="30"/>
      <c r="DK3974" s="30"/>
      <c r="DL3974" s="30"/>
      <c r="DM3974" s="30"/>
      <c r="DN3974" s="30"/>
      <c r="DO3974" s="30"/>
      <c r="DP3974" s="30"/>
      <c r="DQ3974" s="30"/>
      <c r="DR3974" s="30"/>
      <c r="DS3974" s="30"/>
      <c r="DT3974" s="30"/>
      <c r="DU3974" s="30"/>
      <c r="DV3974" s="30"/>
      <c r="DW3974" s="30"/>
      <c r="DX3974" s="30"/>
      <c r="DY3974" s="30"/>
      <c r="DZ3974" s="30"/>
      <c r="EA3974" s="30"/>
      <c r="EB3974" s="30"/>
      <c r="EC3974" s="30"/>
      <c r="ED3974" s="30"/>
      <c r="EE3974" s="30"/>
      <c r="EF3974" s="30"/>
      <c r="EG3974" s="30"/>
      <c r="EH3974" s="30"/>
      <c r="EI3974" s="30"/>
      <c r="EJ3974" s="30"/>
      <c r="EK3974" s="30"/>
      <c r="EL3974" s="30"/>
      <c r="EM3974" s="30"/>
      <c r="EN3974" s="30"/>
      <c r="EO3974" s="30"/>
      <c r="EP3974" s="30"/>
      <c r="EQ3974" s="30"/>
      <c r="ER3974" s="30"/>
      <c r="ES3974" s="30"/>
      <c r="ET3974" s="30"/>
      <c r="EU3974" s="30"/>
      <c r="EV3974" s="30"/>
      <c r="EW3974" s="30"/>
      <c r="EX3974" s="30"/>
      <c r="EY3974" s="30"/>
      <c r="EZ3974" s="30"/>
      <c r="FA3974" s="30"/>
      <c r="FB3974" s="30"/>
      <c r="FC3974" s="30"/>
      <c r="FD3974" s="30"/>
      <c r="FE3974" s="30"/>
      <c r="FF3974" s="30"/>
      <c r="FG3974" s="30"/>
      <c r="FH3974" s="30"/>
      <c r="FI3974" s="30"/>
      <c r="FJ3974" s="30"/>
      <c r="FK3974" s="30"/>
      <c r="FL3974" s="30"/>
      <c r="FM3974" s="30"/>
      <c r="FN3974" s="30"/>
      <c r="FO3974" s="30"/>
      <c r="FP3974" s="30"/>
      <c r="FQ3974" s="30"/>
      <c r="FR3974" s="30"/>
      <c r="FS3974" s="30"/>
      <c r="FT3974" s="30"/>
      <c r="FU3974" s="30"/>
      <c r="FV3974" s="30"/>
      <c r="FW3974" s="30"/>
      <c r="FX3974" s="30"/>
      <c r="FY3974" s="30"/>
      <c r="FZ3974" s="30"/>
      <c r="GA3974" s="30"/>
      <c r="GB3974" s="30"/>
      <c r="GC3974" s="30"/>
      <c r="GD3974" s="30"/>
      <c r="GE3974" s="30"/>
      <c r="GF3974" s="30"/>
      <c r="GG3974" s="30"/>
      <c r="GH3974" s="30"/>
      <c r="GI3974" s="30"/>
      <c r="GJ3974" s="30"/>
      <c r="GK3974" s="30"/>
      <c r="GL3974" s="30"/>
      <c r="GM3974" s="30"/>
      <c r="GN3974" s="30"/>
      <c r="GO3974" s="30"/>
      <c r="GP3974" s="30"/>
      <c r="GQ3974" s="30"/>
      <c r="GR3974" s="30"/>
      <c r="GS3974" s="30"/>
      <c r="GT3974" s="30"/>
      <c r="GU3974" s="30"/>
      <c r="GV3974" s="30"/>
      <c r="GW3974" s="30"/>
      <c r="GX3974" s="30"/>
      <c r="GY3974" s="30"/>
      <c r="GZ3974" s="30"/>
      <c r="HA3974" s="30"/>
      <c r="HB3974" s="30"/>
      <c r="HC3974" s="30"/>
      <c r="HD3974" s="30"/>
      <c r="HE3974" s="30"/>
      <c r="HF3974" s="30"/>
      <c r="HG3974" s="30"/>
      <c r="HH3974" s="30"/>
      <c r="HI3974" s="30"/>
      <c r="HJ3974" s="30"/>
      <c r="HK3974" s="30"/>
      <c r="HL3974" s="30"/>
      <c r="HM3974" s="30"/>
      <c r="HN3974" s="30"/>
      <c r="HO3974" s="30"/>
      <c r="HP3974" s="30"/>
      <c r="HQ3974" s="30"/>
      <c r="HR3974" s="30"/>
      <c r="HS3974" s="30"/>
      <c r="HT3974" s="30"/>
      <c r="HU3974" s="30"/>
      <c r="HV3974" s="30"/>
      <c r="HW3974" s="30"/>
      <c r="HX3974" s="30"/>
      <c r="HY3974" s="30"/>
      <c r="HZ3974" s="30"/>
      <c r="IA3974" s="30"/>
      <c r="IB3974" s="30"/>
      <c r="IC3974" s="30"/>
      <c r="ID3974" s="30"/>
      <c r="IE3974" s="30"/>
      <c r="IF3974" s="30"/>
      <c r="IG3974" s="30"/>
      <c r="IH3974" s="30"/>
    </row>
    <row r="3975" spans="1:242" s="31" customFormat="1" x14ac:dyDescent="0.3">
      <c r="A3975" s="75">
        <v>42650</v>
      </c>
      <c r="B3975" s="26" t="s">
        <v>2693</v>
      </c>
      <c r="C3975" s="26" t="s">
        <v>12</v>
      </c>
      <c r="D3975" s="26" t="s">
        <v>18</v>
      </c>
      <c r="E3975" s="41"/>
      <c r="F3975" s="41">
        <v>1000</v>
      </c>
      <c r="G3975" s="19">
        <f t="shared" si="61"/>
        <v>11839060.0813</v>
      </c>
      <c r="H3975" s="26" t="s">
        <v>1772</v>
      </c>
      <c r="I3975" s="26" t="s">
        <v>531</v>
      </c>
      <c r="J3975" s="26" t="s">
        <v>3033</v>
      </c>
      <c r="K3975" s="26" t="s">
        <v>377</v>
      </c>
      <c r="L3975" s="26" t="s">
        <v>2600</v>
      </c>
      <c r="M3975" s="26">
        <v>3965</v>
      </c>
      <c r="N3975" s="30"/>
      <c r="O3975" s="30"/>
      <c r="P3975" s="30"/>
      <c r="Q3975" s="30"/>
      <c r="R3975" s="30"/>
      <c r="S3975" s="30"/>
      <c r="T3975" s="30"/>
      <c r="U3975" s="30"/>
      <c r="V3975" s="30"/>
      <c r="W3975" s="30"/>
      <c r="X3975" s="30"/>
      <c r="Y3975" s="30"/>
      <c r="Z3975" s="30"/>
      <c r="AA3975" s="30"/>
      <c r="AB3975" s="30"/>
      <c r="AC3975" s="30"/>
      <c r="AD3975" s="30"/>
      <c r="AE3975" s="30"/>
      <c r="AF3975" s="30"/>
      <c r="AG3975" s="30"/>
      <c r="AH3975" s="30"/>
      <c r="AI3975" s="30"/>
      <c r="AJ3975" s="30"/>
      <c r="AK3975" s="30"/>
      <c r="AL3975" s="30"/>
      <c r="AM3975" s="30"/>
      <c r="AN3975" s="30"/>
      <c r="AO3975" s="30"/>
      <c r="AP3975" s="30"/>
      <c r="AQ3975" s="30"/>
      <c r="AR3975" s="30"/>
      <c r="AS3975" s="30"/>
      <c r="AT3975" s="30"/>
      <c r="AU3975" s="30"/>
      <c r="AV3975" s="30"/>
      <c r="AW3975" s="30"/>
      <c r="AX3975" s="30"/>
      <c r="AY3975" s="30"/>
      <c r="AZ3975" s="30"/>
      <c r="BA3975" s="30"/>
      <c r="BB3975" s="30"/>
      <c r="BC3975" s="30"/>
      <c r="BD3975" s="30"/>
      <c r="BE3975" s="30"/>
      <c r="BF3975" s="30"/>
      <c r="BG3975" s="30"/>
      <c r="BH3975" s="30"/>
      <c r="BI3975" s="30"/>
      <c r="BJ3975" s="30"/>
      <c r="BK3975" s="30"/>
      <c r="BL3975" s="30"/>
      <c r="BM3975" s="30"/>
      <c r="BN3975" s="30"/>
      <c r="BO3975" s="30"/>
      <c r="BP3975" s="30"/>
      <c r="BQ3975" s="30"/>
      <c r="BR3975" s="30"/>
      <c r="BS3975" s="30"/>
      <c r="BT3975" s="30"/>
      <c r="BU3975" s="30"/>
      <c r="BV3975" s="30"/>
      <c r="BW3975" s="30"/>
      <c r="BX3975" s="30"/>
      <c r="BY3975" s="30"/>
      <c r="BZ3975" s="30"/>
      <c r="CA3975" s="30"/>
      <c r="CB3975" s="30"/>
      <c r="CC3975" s="30"/>
      <c r="CD3975" s="30"/>
      <c r="CE3975" s="30"/>
      <c r="CF3975" s="30"/>
      <c r="CG3975" s="30"/>
      <c r="CH3975" s="30"/>
      <c r="CI3975" s="30"/>
      <c r="CJ3975" s="30"/>
      <c r="CK3975" s="30"/>
      <c r="CL3975" s="30"/>
      <c r="CM3975" s="30"/>
      <c r="CN3975" s="30"/>
      <c r="CO3975" s="30"/>
      <c r="CP3975" s="30"/>
      <c r="CQ3975" s="30"/>
      <c r="CR3975" s="30"/>
      <c r="CS3975" s="30"/>
      <c r="CT3975" s="30"/>
      <c r="CU3975" s="30"/>
      <c r="CV3975" s="30"/>
      <c r="CW3975" s="30"/>
      <c r="CX3975" s="30"/>
      <c r="CY3975" s="30"/>
      <c r="CZ3975" s="30"/>
      <c r="DA3975" s="30"/>
      <c r="DB3975" s="30"/>
      <c r="DC3975" s="30"/>
      <c r="DD3975" s="30"/>
      <c r="DE3975" s="30"/>
      <c r="DF3975" s="30"/>
      <c r="DG3975" s="30"/>
      <c r="DH3975" s="30"/>
      <c r="DI3975" s="30"/>
      <c r="DJ3975" s="30"/>
      <c r="DK3975" s="30"/>
      <c r="DL3975" s="30"/>
      <c r="DM3975" s="30"/>
      <c r="DN3975" s="30"/>
      <c r="DO3975" s="30"/>
      <c r="DP3975" s="30"/>
      <c r="DQ3975" s="30"/>
      <c r="DR3975" s="30"/>
      <c r="DS3975" s="30"/>
      <c r="DT3975" s="30"/>
      <c r="DU3975" s="30"/>
      <c r="DV3975" s="30"/>
      <c r="DW3975" s="30"/>
      <c r="DX3975" s="30"/>
      <c r="DY3975" s="30"/>
      <c r="DZ3975" s="30"/>
      <c r="EA3975" s="30"/>
      <c r="EB3975" s="30"/>
      <c r="EC3975" s="30"/>
      <c r="ED3975" s="30"/>
      <c r="EE3975" s="30"/>
      <c r="EF3975" s="30"/>
      <c r="EG3975" s="30"/>
      <c r="EH3975" s="30"/>
      <c r="EI3975" s="30"/>
      <c r="EJ3975" s="30"/>
      <c r="EK3975" s="30"/>
      <c r="EL3975" s="30"/>
      <c r="EM3975" s="30"/>
      <c r="EN3975" s="30"/>
      <c r="EO3975" s="30"/>
      <c r="EP3975" s="30"/>
      <c r="EQ3975" s="30"/>
      <c r="ER3975" s="30"/>
      <c r="ES3975" s="30"/>
      <c r="ET3975" s="30"/>
      <c r="EU3975" s="30"/>
      <c r="EV3975" s="30"/>
      <c r="EW3975" s="30"/>
      <c r="EX3975" s="30"/>
      <c r="EY3975" s="30"/>
      <c r="EZ3975" s="30"/>
      <c r="FA3975" s="30"/>
      <c r="FB3975" s="30"/>
      <c r="FC3975" s="30"/>
      <c r="FD3975" s="30"/>
      <c r="FE3975" s="30"/>
      <c r="FF3975" s="30"/>
      <c r="FG3975" s="30"/>
      <c r="FH3975" s="30"/>
      <c r="FI3975" s="30"/>
      <c r="FJ3975" s="30"/>
      <c r="FK3975" s="30"/>
      <c r="FL3975" s="30"/>
      <c r="FM3975" s="30"/>
      <c r="FN3975" s="30"/>
      <c r="FO3975" s="30"/>
      <c r="FP3975" s="30"/>
      <c r="FQ3975" s="30"/>
      <c r="FR3975" s="30"/>
      <c r="FS3975" s="30"/>
      <c r="FT3975" s="30"/>
      <c r="FU3975" s="30"/>
      <c r="FV3975" s="30"/>
      <c r="FW3975" s="30"/>
      <c r="FX3975" s="30"/>
      <c r="FY3975" s="30"/>
      <c r="FZ3975" s="30"/>
      <c r="GA3975" s="30"/>
      <c r="GB3975" s="30"/>
      <c r="GC3975" s="30"/>
      <c r="GD3975" s="30"/>
      <c r="GE3975" s="30"/>
      <c r="GF3975" s="30"/>
      <c r="GG3975" s="30"/>
      <c r="GH3975" s="30"/>
      <c r="GI3975" s="30"/>
      <c r="GJ3975" s="30"/>
      <c r="GK3975" s="30"/>
      <c r="GL3975" s="30"/>
      <c r="GM3975" s="30"/>
      <c r="GN3975" s="30"/>
      <c r="GO3975" s="30"/>
      <c r="GP3975" s="30"/>
      <c r="GQ3975" s="30"/>
      <c r="GR3975" s="30"/>
      <c r="GS3975" s="30"/>
      <c r="GT3975" s="30"/>
      <c r="GU3975" s="30"/>
      <c r="GV3975" s="30"/>
      <c r="GW3975" s="30"/>
      <c r="GX3975" s="30"/>
      <c r="GY3975" s="30"/>
      <c r="GZ3975" s="30"/>
      <c r="HA3975" s="30"/>
      <c r="HB3975" s="30"/>
      <c r="HC3975" s="30"/>
      <c r="HD3975" s="30"/>
      <c r="HE3975" s="30"/>
      <c r="HF3975" s="30"/>
      <c r="HG3975" s="30"/>
      <c r="HH3975" s="30"/>
      <c r="HI3975" s="30"/>
      <c r="HJ3975" s="30"/>
      <c r="HK3975" s="30"/>
      <c r="HL3975" s="30"/>
      <c r="HM3975" s="30"/>
      <c r="HN3975" s="30"/>
      <c r="HO3975" s="30"/>
      <c r="HP3975" s="30"/>
      <c r="HQ3975" s="30"/>
      <c r="HR3975" s="30"/>
      <c r="HS3975" s="30"/>
      <c r="HT3975" s="30"/>
      <c r="HU3975" s="30"/>
      <c r="HV3975" s="30"/>
      <c r="HW3975" s="30"/>
      <c r="HX3975" s="30"/>
      <c r="HY3975" s="30"/>
      <c r="HZ3975" s="30"/>
      <c r="IA3975" s="30"/>
      <c r="IB3975" s="30"/>
      <c r="IC3975" s="30"/>
      <c r="ID3975" s="30"/>
      <c r="IE3975" s="30"/>
      <c r="IF3975" s="30"/>
      <c r="IG3975" s="30"/>
      <c r="IH3975" s="30"/>
    </row>
    <row r="3976" spans="1:242" s="31" customFormat="1" x14ac:dyDescent="0.3">
      <c r="A3976" s="75">
        <v>42650</v>
      </c>
      <c r="B3976" s="26" t="s">
        <v>2694</v>
      </c>
      <c r="C3976" s="26" t="s">
        <v>12</v>
      </c>
      <c r="D3976" s="26" t="s">
        <v>18</v>
      </c>
      <c r="E3976" s="41"/>
      <c r="F3976" s="41">
        <v>1000</v>
      </c>
      <c r="G3976" s="19">
        <f t="shared" si="61"/>
        <v>11838060.0813</v>
      </c>
      <c r="H3976" s="26" t="s">
        <v>1772</v>
      </c>
      <c r="I3976" s="26" t="s">
        <v>531</v>
      </c>
      <c r="J3976" s="26" t="s">
        <v>3033</v>
      </c>
      <c r="K3976" s="26" t="s">
        <v>377</v>
      </c>
      <c r="L3976" s="26" t="s">
        <v>2600</v>
      </c>
      <c r="M3976" s="26">
        <v>3966</v>
      </c>
      <c r="N3976" s="30"/>
      <c r="O3976" s="30"/>
      <c r="P3976" s="30"/>
      <c r="Q3976" s="30"/>
      <c r="R3976" s="30"/>
      <c r="S3976" s="30"/>
      <c r="T3976" s="30"/>
      <c r="U3976" s="30"/>
      <c r="V3976" s="30"/>
      <c r="W3976" s="30"/>
      <c r="X3976" s="30"/>
      <c r="Y3976" s="30"/>
      <c r="Z3976" s="30"/>
      <c r="AA3976" s="30"/>
      <c r="AB3976" s="30"/>
      <c r="AC3976" s="30"/>
      <c r="AD3976" s="30"/>
      <c r="AE3976" s="30"/>
      <c r="AF3976" s="30"/>
      <c r="AG3976" s="30"/>
      <c r="AH3976" s="30"/>
      <c r="AI3976" s="30"/>
      <c r="AJ3976" s="30"/>
      <c r="AK3976" s="30"/>
      <c r="AL3976" s="30"/>
      <c r="AM3976" s="30"/>
      <c r="AN3976" s="30"/>
      <c r="AO3976" s="30"/>
      <c r="AP3976" s="30"/>
      <c r="AQ3976" s="30"/>
      <c r="AR3976" s="30"/>
      <c r="AS3976" s="30"/>
      <c r="AT3976" s="30"/>
      <c r="AU3976" s="30"/>
      <c r="AV3976" s="30"/>
      <c r="AW3976" s="30"/>
      <c r="AX3976" s="30"/>
      <c r="AY3976" s="30"/>
      <c r="AZ3976" s="30"/>
      <c r="BA3976" s="30"/>
      <c r="BB3976" s="30"/>
      <c r="BC3976" s="30"/>
      <c r="BD3976" s="30"/>
      <c r="BE3976" s="30"/>
      <c r="BF3976" s="30"/>
      <c r="BG3976" s="30"/>
      <c r="BH3976" s="30"/>
      <c r="BI3976" s="30"/>
      <c r="BJ3976" s="30"/>
      <c r="BK3976" s="30"/>
      <c r="BL3976" s="30"/>
      <c r="BM3976" s="30"/>
      <c r="BN3976" s="30"/>
      <c r="BO3976" s="30"/>
      <c r="BP3976" s="30"/>
      <c r="BQ3976" s="30"/>
      <c r="BR3976" s="30"/>
      <c r="BS3976" s="30"/>
      <c r="BT3976" s="30"/>
      <c r="BU3976" s="30"/>
      <c r="BV3976" s="30"/>
      <c r="BW3976" s="30"/>
      <c r="BX3976" s="30"/>
      <c r="BY3976" s="30"/>
      <c r="BZ3976" s="30"/>
      <c r="CA3976" s="30"/>
      <c r="CB3976" s="30"/>
      <c r="CC3976" s="30"/>
      <c r="CD3976" s="30"/>
      <c r="CE3976" s="30"/>
      <c r="CF3976" s="30"/>
      <c r="CG3976" s="30"/>
      <c r="CH3976" s="30"/>
      <c r="CI3976" s="30"/>
      <c r="CJ3976" s="30"/>
      <c r="CK3976" s="30"/>
      <c r="CL3976" s="30"/>
      <c r="CM3976" s="30"/>
      <c r="CN3976" s="30"/>
      <c r="CO3976" s="30"/>
      <c r="CP3976" s="30"/>
      <c r="CQ3976" s="30"/>
      <c r="CR3976" s="30"/>
      <c r="CS3976" s="30"/>
      <c r="CT3976" s="30"/>
      <c r="CU3976" s="30"/>
      <c r="CV3976" s="30"/>
      <c r="CW3976" s="30"/>
      <c r="CX3976" s="30"/>
      <c r="CY3976" s="30"/>
      <c r="CZ3976" s="30"/>
      <c r="DA3976" s="30"/>
      <c r="DB3976" s="30"/>
      <c r="DC3976" s="30"/>
      <c r="DD3976" s="30"/>
      <c r="DE3976" s="30"/>
      <c r="DF3976" s="30"/>
      <c r="DG3976" s="30"/>
      <c r="DH3976" s="30"/>
      <c r="DI3976" s="30"/>
      <c r="DJ3976" s="30"/>
      <c r="DK3976" s="30"/>
      <c r="DL3976" s="30"/>
      <c r="DM3976" s="30"/>
      <c r="DN3976" s="30"/>
      <c r="DO3976" s="30"/>
      <c r="DP3976" s="30"/>
      <c r="DQ3976" s="30"/>
      <c r="DR3976" s="30"/>
      <c r="DS3976" s="30"/>
      <c r="DT3976" s="30"/>
      <c r="DU3976" s="30"/>
      <c r="DV3976" s="30"/>
      <c r="DW3976" s="30"/>
      <c r="DX3976" s="30"/>
      <c r="DY3976" s="30"/>
      <c r="DZ3976" s="30"/>
      <c r="EA3976" s="30"/>
      <c r="EB3976" s="30"/>
      <c r="EC3976" s="30"/>
      <c r="ED3976" s="30"/>
      <c r="EE3976" s="30"/>
      <c r="EF3976" s="30"/>
      <c r="EG3976" s="30"/>
      <c r="EH3976" s="30"/>
      <c r="EI3976" s="30"/>
      <c r="EJ3976" s="30"/>
      <c r="EK3976" s="30"/>
      <c r="EL3976" s="30"/>
      <c r="EM3976" s="30"/>
      <c r="EN3976" s="30"/>
      <c r="EO3976" s="30"/>
      <c r="EP3976" s="30"/>
      <c r="EQ3976" s="30"/>
      <c r="ER3976" s="30"/>
      <c r="ES3976" s="30"/>
      <c r="ET3976" s="30"/>
      <c r="EU3976" s="30"/>
      <c r="EV3976" s="30"/>
      <c r="EW3976" s="30"/>
      <c r="EX3976" s="30"/>
      <c r="EY3976" s="30"/>
      <c r="EZ3976" s="30"/>
      <c r="FA3976" s="30"/>
      <c r="FB3976" s="30"/>
      <c r="FC3976" s="30"/>
      <c r="FD3976" s="30"/>
      <c r="FE3976" s="30"/>
      <c r="FF3976" s="30"/>
      <c r="FG3976" s="30"/>
      <c r="FH3976" s="30"/>
      <c r="FI3976" s="30"/>
      <c r="FJ3976" s="30"/>
      <c r="FK3976" s="30"/>
      <c r="FL3976" s="30"/>
      <c r="FM3976" s="30"/>
      <c r="FN3976" s="30"/>
      <c r="FO3976" s="30"/>
      <c r="FP3976" s="30"/>
      <c r="FQ3976" s="30"/>
      <c r="FR3976" s="30"/>
      <c r="FS3976" s="30"/>
      <c r="FT3976" s="30"/>
      <c r="FU3976" s="30"/>
      <c r="FV3976" s="30"/>
      <c r="FW3976" s="30"/>
      <c r="FX3976" s="30"/>
      <c r="FY3976" s="30"/>
      <c r="FZ3976" s="30"/>
      <c r="GA3976" s="30"/>
      <c r="GB3976" s="30"/>
      <c r="GC3976" s="30"/>
      <c r="GD3976" s="30"/>
      <c r="GE3976" s="30"/>
      <c r="GF3976" s="30"/>
      <c r="GG3976" s="30"/>
      <c r="GH3976" s="30"/>
      <c r="GI3976" s="30"/>
      <c r="GJ3976" s="30"/>
      <c r="GK3976" s="30"/>
      <c r="GL3976" s="30"/>
      <c r="GM3976" s="30"/>
      <c r="GN3976" s="30"/>
      <c r="GO3976" s="30"/>
      <c r="GP3976" s="30"/>
      <c r="GQ3976" s="30"/>
      <c r="GR3976" s="30"/>
      <c r="GS3976" s="30"/>
      <c r="GT3976" s="30"/>
      <c r="GU3976" s="30"/>
      <c r="GV3976" s="30"/>
      <c r="GW3976" s="30"/>
      <c r="GX3976" s="30"/>
      <c r="GY3976" s="30"/>
      <c r="GZ3976" s="30"/>
      <c r="HA3976" s="30"/>
      <c r="HB3976" s="30"/>
      <c r="HC3976" s="30"/>
      <c r="HD3976" s="30"/>
      <c r="HE3976" s="30"/>
      <c r="HF3976" s="30"/>
      <c r="HG3976" s="30"/>
      <c r="HH3976" s="30"/>
      <c r="HI3976" s="30"/>
      <c r="HJ3976" s="30"/>
      <c r="HK3976" s="30"/>
      <c r="HL3976" s="30"/>
      <c r="HM3976" s="30"/>
      <c r="HN3976" s="30"/>
      <c r="HO3976" s="30"/>
      <c r="HP3976" s="30"/>
      <c r="HQ3976" s="30"/>
      <c r="HR3976" s="30"/>
      <c r="HS3976" s="30"/>
      <c r="HT3976" s="30"/>
      <c r="HU3976" s="30"/>
      <c r="HV3976" s="30"/>
      <c r="HW3976" s="30"/>
      <c r="HX3976" s="30"/>
      <c r="HY3976" s="30"/>
      <c r="HZ3976" s="30"/>
      <c r="IA3976" s="30"/>
      <c r="IB3976" s="30"/>
      <c r="IC3976" s="30"/>
      <c r="ID3976" s="30"/>
      <c r="IE3976" s="30"/>
      <c r="IF3976" s="30"/>
      <c r="IG3976" s="30"/>
      <c r="IH3976" s="30"/>
    </row>
    <row r="3977" spans="1:242" s="31" customFormat="1" x14ac:dyDescent="0.3">
      <c r="A3977" s="75">
        <v>42650</v>
      </c>
      <c r="B3977" s="26" t="s">
        <v>2695</v>
      </c>
      <c r="C3977" s="26" t="s">
        <v>12</v>
      </c>
      <c r="D3977" s="26" t="s">
        <v>20</v>
      </c>
      <c r="E3977" s="41"/>
      <c r="F3977" s="41">
        <v>2000</v>
      </c>
      <c r="G3977" s="19">
        <f t="shared" si="61"/>
        <v>11836060.0813</v>
      </c>
      <c r="H3977" s="26" t="s">
        <v>3053</v>
      </c>
      <c r="I3977" s="26" t="s">
        <v>774</v>
      </c>
      <c r="J3977" s="26" t="s">
        <v>1823</v>
      </c>
      <c r="K3977" s="26" t="s">
        <v>377</v>
      </c>
      <c r="L3977" s="26" t="s">
        <v>2600</v>
      </c>
      <c r="M3977" s="31">
        <v>3967</v>
      </c>
      <c r="N3977" s="30"/>
      <c r="O3977" s="30"/>
      <c r="P3977" s="30"/>
      <c r="Q3977" s="30"/>
      <c r="R3977" s="30"/>
      <c r="S3977" s="30"/>
      <c r="T3977" s="30"/>
      <c r="U3977" s="30"/>
      <c r="V3977" s="30"/>
      <c r="W3977" s="30"/>
      <c r="X3977" s="30"/>
      <c r="Y3977" s="30"/>
      <c r="Z3977" s="30"/>
      <c r="AA3977" s="30"/>
      <c r="AB3977" s="30"/>
      <c r="AC3977" s="30"/>
      <c r="AD3977" s="30"/>
      <c r="AE3977" s="30"/>
      <c r="AF3977" s="30"/>
      <c r="AG3977" s="30"/>
      <c r="AH3977" s="30"/>
      <c r="AI3977" s="30"/>
      <c r="AJ3977" s="30"/>
      <c r="AK3977" s="30"/>
      <c r="AL3977" s="30"/>
      <c r="AM3977" s="30"/>
      <c r="AN3977" s="30"/>
      <c r="AO3977" s="30"/>
      <c r="AP3977" s="30"/>
      <c r="AQ3977" s="30"/>
      <c r="AR3977" s="30"/>
      <c r="AS3977" s="30"/>
      <c r="AT3977" s="30"/>
      <c r="AU3977" s="30"/>
      <c r="AV3977" s="30"/>
      <c r="AW3977" s="30"/>
      <c r="AX3977" s="30"/>
      <c r="AY3977" s="30"/>
      <c r="AZ3977" s="30"/>
      <c r="BA3977" s="30"/>
      <c r="BB3977" s="30"/>
      <c r="BC3977" s="30"/>
      <c r="BD3977" s="30"/>
      <c r="BE3977" s="30"/>
      <c r="BF3977" s="30"/>
      <c r="BG3977" s="30"/>
      <c r="BH3977" s="30"/>
      <c r="BI3977" s="30"/>
      <c r="BJ3977" s="30"/>
      <c r="BK3977" s="30"/>
      <c r="BL3977" s="30"/>
      <c r="BM3977" s="30"/>
      <c r="BN3977" s="30"/>
      <c r="BO3977" s="30"/>
      <c r="BP3977" s="30"/>
      <c r="BQ3977" s="30"/>
      <c r="BR3977" s="30"/>
      <c r="BS3977" s="30"/>
      <c r="BT3977" s="30"/>
      <c r="BU3977" s="30"/>
      <c r="BV3977" s="30"/>
      <c r="BW3977" s="30"/>
      <c r="BX3977" s="30"/>
      <c r="BY3977" s="30"/>
      <c r="BZ3977" s="30"/>
      <c r="CA3977" s="30"/>
      <c r="CB3977" s="30"/>
      <c r="CC3977" s="30"/>
      <c r="CD3977" s="30"/>
      <c r="CE3977" s="30"/>
      <c r="CF3977" s="30"/>
      <c r="CG3977" s="30"/>
      <c r="CH3977" s="30"/>
      <c r="CI3977" s="30"/>
      <c r="CJ3977" s="30"/>
      <c r="CK3977" s="30"/>
      <c r="CL3977" s="30"/>
      <c r="CM3977" s="30"/>
      <c r="CN3977" s="30"/>
      <c r="CO3977" s="30"/>
      <c r="CP3977" s="30"/>
      <c r="CQ3977" s="30"/>
      <c r="CR3977" s="30"/>
      <c r="CS3977" s="30"/>
      <c r="CT3977" s="30"/>
      <c r="CU3977" s="30"/>
      <c r="CV3977" s="30"/>
      <c r="CW3977" s="30"/>
      <c r="CX3977" s="30"/>
      <c r="CY3977" s="30"/>
      <c r="CZ3977" s="30"/>
      <c r="DA3977" s="30"/>
      <c r="DB3977" s="30"/>
      <c r="DC3977" s="30"/>
      <c r="DD3977" s="30"/>
      <c r="DE3977" s="30"/>
      <c r="DF3977" s="30"/>
      <c r="DG3977" s="30"/>
      <c r="DH3977" s="30"/>
      <c r="DI3977" s="30"/>
      <c r="DJ3977" s="30"/>
      <c r="DK3977" s="30"/>
      <c r="DL3977" s="30"/>
      <c r="DM3977" s="30"/>
      <c r="DN3977" s="30"/>
      <c r="DO3977" s="30"/>
      <c r="DP3977" s="30"/>
      <c r="DQ3977" s="30"/>
      <c r="DR3977" s="30"/>
      <c r="DS3977" s="30"/>
      <c r="DT3977" s="30"/>
      <c r="DU3977" s="30"/>
      <c r="DV3977" s="30"/>
      <c r="DW3977" s="30"/>
      <c r="DX3977" s="30"/>
      <c r="DY3977" s="30"/>
      <c r="DZ3977" s="30"/>
      <c r="EA3977" s="30"/>
      <c r="EB3977" s="30"/>
      <c r="EC3977" s="30"/>
      <c r="ED3977" s="30"/>
      <c r="EE3977" s="30"/>
      <c r="EF3977" s="30"/>
      <c r="EG3977" s="30"/>
      <c r="EH3977" s="30"/>
      <c r="EI3977" s="30"/>
      <c r="EJ3977" s="30"/>
      <c r="EK3977" s="30"/>
      <c r="EL3977" s="30"/>
      <c r="EM3977" s="30"/>
      <c r="EN3977" s="30"/>
      <c r="EO3977" s="30"/>
      <c r="EP3977" s="30"/>
      <c r="EQ3977" s="30"/>
      <c r="ER3977" s="30"/>
      <c r="ES3977" s="30"/>
      <c r="ET3977" s="30"/>
      <c r="EU3977" s="30"/>
      <c r="EV3977" s="30"/>
      <c r="EW3977" s="30"/>
      <c r="EX3977" s="30"/>
      <c r="EY3977" s="30"/>
      <c r="EZ3977" s="30"/>
      <c r="FA3977" s="30"/>
      <c r="FB3977" s="30"/>
      <c r="FC3977" s="30"/>
      <c r="FD3977" s="30"/>
      <c r="FE3977" s="30"/>
      <c r="FF3977" s="30"/>
      <c r="FG3977" s="30"/>
      <c r="FH3977" s="30"/>
      <c r="FI3977" s="30"/>
      <c r="FJ3977" s="30"/>
      <c r="FK3977" s="30"/>
      <c r="FL3977" s="30"/>
      <c r="FM3977" s="30"/>
      <c r="FN3977" s="30"/>
      <c r="FO3977" s="30"/>
      <c r="FP3977" s="30"/>
      <c r="FQ3977" s="30"/>
      <c r="FR3977" s="30"/>
      <c r="FS3977" s="30"/>
      <c r="FT3977" s="30"/>
      <c r="FU3977" s="30"/>
      <c r="FV3977" s="30"/>
      <c r="FW3977" s="30"/>
      <c r="FX3977" s="30"/>
      <c r="FY3977" s="30"/>
      <c r="FZ3977" s="30"/>
      <c r="GA3977" s="30"/>
      <c r="GB3977" s="30"/>
      <c r="GC3977" s="30"/>
      <c r="GD3977" s="30"/>
      <c r="GE3977" s="30"/>
      <c r="GF3977" s="30"/>
      <c r="GG3977" s="30"/>
      <c r="GH3977" s="30"/>
      <c r="GI3977" s="30"/>
      <c r="GJ3977" s="30"/>
      <c r="GK3977" s="30"/>
      <c r="GL3977" s="30"/>
      <c r="GM3977" s="30"/>
      <c r="GN3977" s="30"/>
      <c r="GO3977" s="30"/>
      <c r="GP3977" s="30"/>
      <c r="GQ3977" s="30"/>
      <c r="GR3977" s="30"/>
      <c r="GS3977" s="30"/>
      <c r="GT3977" s="30"/>
      <c r="GU3977" s="30"/>
      <c r="GV3977" s="30"/>
      <c r="GW3977" s="30"/>
      <c r="GX3977" s="30"/>
      <c r="GY3977" s="30"/>
      <c r="GZ3977" s="30"/>
      <c r="HA3977" s="30"/>
      <c r="HB3977" s="30"/>
      <c r="HC3977" s="30"/>
      <c r="HD3977" s="30"/>
      <c r="HE3977" s="30"/>
      <c r="HF3977" s="30"/>
      <c r="HG3977" s="30"/>
      <c r="HH3977" s="30"/>
      <c r="HI3977" s="30"/>
      <c r="HJ3977" s="30"/>
      <c r="HK3977" s="30"/>
      <c r="HL3977" s="30"/>
      <c r="HM3977" s="30"/>
      <c r="HN3977" s="30"/>
      <c r="HO3977" s="30"/>
      <c r="HP3977" s="30"/>
      <c r="HQ3977" s="30"/>
      <c r="HR3977" s="30"/>
      <c r="HS3977" s="30"/>
      <c r="HT3977" s="30"/>
      <c r="HU3977" s="30"/>
      <c r="HV3977" s="30"/>
      <c r="HW3977" s="30"/>
      <c r="HX3977" s="30"/>
      <c r="HY3977" s="30"/>
      <c r="HZ3977" s="30"/>
      <c r="IA3977" s="30"/>
      <c r="IB3977" s="30"/>
      <c r="IC3977" s="30"/>
      <c r="ID3977" s="30"/>
      <c r="IE3977" s="30"/>
      <c r="IF3977" s="30"/>
      <c r="IG3977" s="30"/>
      <c r="IH3977" s="30"/>
    </row>
    <row r="3978" spans="1:242" s="31" customFormat="1" x14ac:dyDescent="0.3">
      <c r="A3978" s="75">
        <v>42650</v>
      </c>
      <c r="B3978" s="26" t="s">
        <v>2644</v>
      </c>
      <c r="C3978" s="31" t="s">
        <v>35</v>
      </c>
      <c r="D3978" s="26" t="s">
        <v>20</v>
      </c>
      <c r="E3978" s="41"/>
      <c r="F3978" s="41">
        <v>1000</v>
      </c>
      <c r="G3978" s="19">
        <f t="shared" si="61"/>
        <v>11835060.0813</v>
      </c>
      <c r="H3978" s="26" t="s">
        <v>3053</v>
      </c>
      <c r="I3978" s="26" t="s">
        <v>531</v>
      </c>
      <c r="J3978" s="26" t="s">
        <v>1823</v>
      </c>
      <c r="K3978" s="26" t="s">
        <v>377</v>
      </c>
      <c r="L3978" s="26" t="s">
        <v>1824</v>
      </c>
      <c r="M3978" s="31">
        <v>3968</v>
      </c>
      <c r="N3978" s="30"/>
      <c r="O3978" s="30"/>
      <c r="P3978" s="30"/>
      <c r="Q3978" s="30"/>
      <c r="R3978" s="30"/>
      <c r="S3978" s="30"/>
      <c r="T3978" s="30"/>
      <c r="U3978" s="30"/>
      <c r="V3978" s="30"/>
      <c r="W3978" s="30"/>
      <c r="X3978" s="30"/>
      <c r="Y3978" s="30"/>
      <c r="Z3978" s="30"/>
      <c r="AA3978" s="30"/>
      <c r="AB3978" s="30"/>
      <c r="AC3978" s="30"/>
      <c r="AD3978" s="30"/>
      <c r="AE3978" s="30"/>
      <c r="AF3978" s="30"/>
      <c r="AG3978" s="30"/>
      <c r="AH3978" s="30"/>
      <c r="AI3978" s="30"/>
      <c r="AJ3978" s="30"/>
      <c r="AK3978" s="30"/>
      <c r="AL3978" s="30"/>
      <c r="AM3978" s="30"/>
      <c r="AN3978" s="30"/>
      <c r="AO3978" s="30"/>
      <c r="AP3978" s="30"/>
      <c r="AQ3978" s="30"/>
      <c r="AR3978" s="30"/>
      <c r="AS3978" s="30"/>
      <c r="AT3978" s="30"/>
      <c r="AU3978" s="30"/>
      <c r="AV3978" s="30"/>
      <c r="AW3978" s="30"/>
      <c r="AX3978" s="30"/>
      <c r="AY3978" s="30"/>
      <c r="AZ3978" s="30"/>
      <c r="BA3978" s="30"/>
      <c r="BB3978" s="30"/>
      <c r="BC3978" s="30"/>
      <c r="BD3978" s="30"/>
      <c r="BE3978" s="30"/>
      <c r="BF3978" s="30"/>
      <c r="BG3978" s="30"/>
      <c r="BH3978" s="30"/>
      <c r="BI3978" s="30"/>
      <c r="BJ3978" s="30"/>
      <c r="BK3978" s="30"/>
      <c r="BL3978" s="30"/>
      <c r="BM3978" s="30"/>
      <c r="BN3978" s="30"/>
      <c r="BO3978" s="30"/>
      <c r="BP3978" s="30"/>
      <c r="BQ3978" s="30"/>
      <c r="BR3978" s="30"/>
      <c r="BS3978" s="30"/>
      <c r="BT3978" s="30"/>
      <c r="BU3978" s="30"/>
      <c r="BV3978" s="30"/>
      <c r="BW3978" s="30"/>
      <c r="BX3978" s="30"/>
      <c r="BY3978" s="30"/>
      <c r="BZ3978" s="30"/>
      <c r="CA3978" s="30"/>
      <c r="CB3978" s="30"/>
      <c r="CC3978" s="30"/>
      <c r="CD3978" s="30"/>
      <c r="CE3978" s="30"/>
      <c r="CF3978" s="30"/>
      <c r="CG3978" s="30"/>
      <c r="CH3978" s="30"/>
      <c r="CI3978" s="30"/>
      <c r="CJ3978" s="30"/>
      <c r="CK3978" s="30"/>
      <c r="CL3978" s="30"/>
      <c r="CM3978" s="30"/>
      <c r="CN3978" s="30"/>
      <c r="CO3978" s="30"/>
      <c r="CP3978" s="30"/>
      <c r="CQ3978" s="30"/>
      <c r="CR3978" s="30"/>
      <c r="CS3978" s="30"/>
      <c r="CT3978" s="30"/>
      <c r="CU3978" s="30"/>
      <c r="CV3978" s="30"/>
      <c r="CW3978" s="30"/>
      <c r="CX3978" s="30"/>
      <c r="CY3978" s="30"/>
      <c r="CZ3978" s="30"/>
      <c r="DA3978" s="30"/>
      <c r="DB3978" s="30"/>
      <c r="DC3978" s="30"/>
      <c r="DD3978" s="30"/>
      <c r="DE3978" s="30"/>
      <c r="DF3978" s="30"/>
      <c r="DG3978" s="30"/>
      <c r="DH3978" s="30"/>
      <c r="DI3978" s="30"/>
      <c r="DJ3978" s="30"/>
      <c r="DK3978" s="30"/>
      <c r="DL3978" s="30"/>
      <c r="DM3978" s="30"/>
      <c r="DN3978" s="30"/>
      <c r="DO3978" s="30"/>
      <c r="DP3978" s="30"/>
      <c r="DQ3978" s="30"/>
      <c r="DR3978" s="30"/>
      <c r="DS3978" s="30"/>
      <c r="DT3978" s="30"/>
      <c r="DU3978" s="30"/>
      <c r="DV3978" s="30"/>
      <c r="DW3978" s="30"/>
      <c r="DX3978" s="30"/>
      <c r="DY3978" s="30"/>
      <c r="DZ3978" s="30"/>
      <c r="EA3978" s="30"/>
      <c r="EB3978" s="30"/>
      <c r="EC3978" s="30"/>
      <c r="ED3978" s="30"/>
      <c r="EE3978" s="30"/>
      <c r="EF3978" s="30"/>
      <c r="EG3978" s="30"/>
      <c r="EH3978" s="30"/>
      <c r="EI3978" s="30"/>
      <c r="EJ3978" s="30"/>
      <c r="EK3978" s="30"/>
      <c r="EL3978" s="30"/>
      <c r="EM3978" s="30"/>
      <c r="EN3978" s="30"/>
      <c r="EO3978" s="30"/>
      <c r="EP3978" s="30"/>
      <c r="EQ3978" s="30"/>
      <c r="ER3978" s="30"/>
      <c r="ES3978" s="30"/>
      <c r="ET3978" s="30"/>
      <c r="EU3978" s="30"/>
      <c r="EV3978" s="30"/>
      <c r="EW3978" s="30"/>
      <c r="EX3978" s="30"/>
      <c r="EY3978" s="30"/>
      <c r="EZ3978" s="30"/>
      <c r="FA3978" s="30"/>
      <c r="FB3978" s="30"/>
      <c r="FC3978" s="30"/>
      <c r="FD3978" s="30"/>
      <c r="FE3978" s="30"/>
      <c r="FF3978" s="30"/>
      <c r="FG3978" s="30"/>
      <c r="FH3978" s="30"/>
      <c r="FI3978" s="30"/>
      <c r="FJ3978" s="30"/>
      <c r="FK3978" s="30"/>
      <c r="FL3978" s="30"/>
      <c r="FM3978" s="30"/>
      <c r="FN3978" s="30"/>
      <c r="FO3978" s="30"/>
      <c r="FP3978" s="30"/>
      <c r="FQ3978" s="30"/>
      <c r="FR3978" s="30"/>
      <c r="FS3978" s="30"/>
      <c r="FT3978" s="30"/>
      <c r="FU3978" s="30"/>
      <c r="FV3978" s="30"/>
      <c r="FW3978" s="30"/>
      <c r="FX3978" s="30"/>
      <c r="FY3978" s="30"/>
      <c r="FZ3978" s="30"/>
      <c r="GA3978" s="30"/>
      <c r="GB3978" s="30"/>
      <c r="GC3978" s="30"/>
      <c r="GD3978" s="30"/>
      <c r="GE3978" s="30"/>
      <c r="GF3978" s="30"/>
      <c r="GG3978" s="30"/>
      <c r="GH3978" s="30"/>
      <c r="GI3978" s="30"/>
      <c r="GJ3978" s="30"/>
      <c r="GK3978" s="30"/>
      <c r="GL3978" s="30"/>
      <c r="GM3978" s="30"/>
      <c r="GN3978" s="30"/>
      <c r="GO3978" s="30"/>
      <c r="GP3978" s="30"/>
      <c r="GQ3978" s="30"/>
      <c r="GR3978" s="30"/>
      <c r="GS3978" s="30"/>
      <c r="GT3978" s="30"/>
      <c r="GU3978" s="30"/>
      <c r="GV3978" s="30"/>
      <c r="GW3978" s="30"/>
      <c r="GX3978" s="30"/>
      <c r="GY3978" s="30"/>
      <c r="GZ3978" s="30"/>
      <c r="HA3978" s="30"/>
      <c r="HB3978" s="30"/>
      <c r="HC3978" s="30"/>
      <c r="HD3978" s="30"/>
      <c r="HE3978" s="30"/>
      <c r="HF3978" s="30"/>
      <c r="HG3978" s="30"/>
      <c r="HH3978" s="30"/>
      <c r="HI3978" s="30"/>
      <c r="HJ3978" s="30"/>
      <c r="HK3978" s="30"/>
      <c r="HL3978" s="30"/>
      <c r="HM3978" s="30"/>
      <c r="HN3978" s="30"/>
      <c r="HO3978" s="30"/>
      <c r="HP3978" s="30"/>
      <c r="HQ3978" s="30"/>
      <c r="HR3978" s="30"/>
      <c r="HS3978" s="30"/>
      <c r="HT3978" s="30"/>
      <c r="HU3978" s="30"/>
      <c r="HV3978" s="30"/>
      <c r="HW3978" s="30"/>
      <c r="HX3978" s="30"/>
      <c r="HY3978" s="30"/>
      <c r="HZ3978" s="30"/>
      <c r="IA3978" s="30"/>
      <c r="IB3978" s="30"/>
      <c r="IC3978" s="30"/>
      <c r="ID3978" s="30"/>
      <c r="IE3978" s="30"/>
      <c r="IF3978" s="30"/>
      <c r="IG3978" s="30"/>
      <c r="IH3978" s="30"/>
    </row>
    <row r="3979" spans="1:242" s="31" customFormat="1" x14ac:dyDescent="0.3">
      <c r="A3979" s="75">
        <v>42650</v>
      </c>
      <c r="B3979" s="37" t="s">
        <v>2696</v>
      </c>
      <c r="C3979" s="26" t="s">
        <v>12</v>
      </c>
      <c r="D3979" s="37" t="s">
        <v>13</v>
      </c>
      <c r="E3979" s="38"/>
      <c r="F3979" s="38">
        <v>2000</v>
      </c>
      <c r="G3979" s="19">
        <f t="shared" si="61"/>
        <v>11833060.0813</v>
      </c>
      <c r="H3979" s="37" t="s">
        <v>267</v>
      </c>
      <c r="I3979" s="37" t="s">
        <v>774</v>
      </c>
      <c r="J3979" s="26" t="s">
        <v>3033</v>
      </c>
      <c r="K3979" s="37"/>
      <c r="L3979" s="26" t="s">
        <v>2600</v>
      </c>
      <c r="M3979" s="26">
        <v>3969</v>
      </c>
      <c r="N3979" s="30"/>
      <c r="O3979" s="30"/>
      <c r="P3979" s="30"/>
      <c r="Q3979" s="30"/>
      <c r="R3979" s="30"/>
      <c r="S3979" s="30"/>
      <c r="T3979" s="30"/>
      <c r="U3979" s="30"/>
      <c r="V3979" s="30"/>
      <c r="W3979" s="30"/>
      <c r="X3979" s="30"/>
      <c r="Y3979" s="30"/>
      <c r="Z3979" s="30"/>
      <c r="AA3979" s="30"/>
      <c r="AB3979" s="30"/>
      <c r="AC3979" s="30"/>
      <c r="AD3979" s="30"/>
      <c r="AE3979" s="30"/>
      <c r="AF3979" s="30"/>
      <c r="AG3979" s="30"/>
      <c r="AH3979" s="30"/>
      <c r="AI3979" s="30"/>
      <c r="AJ3979" s="30"/>
      <c r="AK3979" s="30"/>
      <c r="AL3979" s="30"/>
      <c r="AM3979" s="30"/>
      <c r="AN3979" s="30"/>
      <c r="AO3979" s="30"/>
      <c r="AP3979" s="30"/>
      <c r="AQ3979" s="30"/>
      <c r="AR3979" s="30"/>
      <c r="AS3979" s="30"/>
      <c r="AT3979" s="30"/>
      <c r="AU3979" s="30"/>
      <c r="AV3979" s="30"/>
      <c r="AW3979" s="30"/>
      <c r="AX3979" s="30"/>
      <c r="AY3979" s="30"/>
      <c r="AZ3979" s="30"/>
      <c r="BA3979" s="30"/>
      <c r="BB3979" s="30"/>
      <c r="BC3979" s="30"/>
      <c r="BD3979" s="30"/>
      <c r="BE3979" s="30"/>
      <c r="BF3979" s="30"/>
      <c r="BG3979" s="30"/>
      <c r="BH3979" s="30"/>
      <c r="BI3979" s="30"/>
      <c r="BJ3979" s="30"/>
      <c r="BK3979" s="30"/>
      <c r="BL3979" s="30"/>
      <c r="BM3979" s="30"/>
      <c r="BN3979" s="30"/>
      <c r="BO3979" s="30"/>
      <c r="BP3979" s="30"/>
      <c r="BQ3979" s="30"/>
      <c r="BR3979" s="30"/>
      <c r="BS3979" s="30"/>
      <c r="BT3979" s="30"/>
      <c r="BU3979" s="30"/>
      <c r="BV3979" s="30"/>
      <c r="BW3979" s="30"/>
      <c r="BX3979" s="30"/>
      <c r="BY3979" s="30"/>
      <c r="BZ3979" s="30"/>
      <c r="CA3979" s="30"/>
      <c r="CB3979" s="30"/>
      <c r="CC3979" s="30"/>
      <c r="CD3979" s="30"/>
      <c r="CE3979" s="30"/>
      <c r="CF3979" s="30"/>
      <c r="CG3979" s="30"/>
      <c r="CH3979" s="30"/>
      <c r="CI3979" s="30"/>
      <c r="CJ3979" s="30"/>
      <c r="CK3979" s="30"/>
      <c r="CL3979" s="30"/>
      <c r="CM3979" s="30"/>
      <c r="CN3979" s="30"/>
      <c r="CO3979" s="30"/>
      <c r="CP3979" s="30"/>
      <c r="CQ3979" s="30"/>
      <c r="CR3979" s="30"/>
      <c r="CS3979" s="30"/>
      <c r="CT3979" s="30"/>
      <c r="CU3979" s="30"/>
      <c r="CV3979" s="30"/>
      <c r="CW3979" s="30"/>
      <c r="CX3979" s="30"/>
      <c r="CY3979" s="30"/>
      <c r="CZ3979" s="30"/>
      <c r="DA3979" s="30"/>
      <c r="DB3979" s="30"/>
      <c r="DC3979" s="30"/>
      <c r="DD3979" s="30"/>
      <c r="DE3979" s="30"/>
      <c r="DF3979" s="30"/>
      <c r="DG3979" s="30"/>
      <c r="DH3979" s="30"/>
      <c r="DI3979" s="30"/>
      <c r="DJ3979" s="30"/>
      <c r="DK3979" s="30"/>
      <c r="DL3979" s="30"/>
      <c r="DM3979" s="30"/>
      <c r="DN3979" s="30"/>
      <c r="DO3979" s="30"/>
      <c r="DP3979" s="30"/>
      <c r="DQ3979" s="30"/>
      <c r="DR3979" s="30"/>
      <c r="DS3979" s="30"/>
      <c r="DT3979" s="30"/>
      <c r="DU3979" s="30"/>
      <c r="DV3979" s="30"/>
      <c r="DW3979" s="30"/>
      <c r="DX3979" s="30"/>
      <c r="DY3979" s="30"/>
      <c r="DZ3979" s="30"/>
      <c r="EA3979" s="30"/>
      <c r="EB3979" s="30"/>
      <c r="EC3979" s="30"/>
      <c r="ED3979" s="30"/>
      <c r="EE3979" s="30"/>
      <c r="EF3979" s="30"/>
      <c r="EG3979" s="30"/>
      <c r="EH3979" s="30"/>
      <c r="EI3979" s="30"/>
      <c r="EJ3979" s="30"/>
      <c r="EK3979" s="30"/>
      <c r="EL3979" s="30"/>
      <c r="EM3979" s="30"/>
      <c r="EN3979" s="30"/>
      <c r="EO3979" s="30"/>
      <c r="EP3979" s="30"/>
      <c r="EQ3979" s="30"/>
      <c r="ER3979" s="30"/>
      <c r="ES3979" s="30"/>
      <c r="ET3979" s="30"/>
      <c r="EU3979" s="30"/>
      <c r="EV3979" s="30"/>
      <c r="EW3979" s="30"/>
      <c r="EX3979" s="30"/>
      <c r="EY3979" s="30"/>
      <c r="EZ3979" s="30"/>
      <c r="FA3979" s="30"/>
      <c r="FB3979" s="30"/>
      <c r="FC3979" s="30"/>
      <c r="FD3979" s="30"/>
      <c r="FE3979" s="30"/>
      <c r="FF3979" s="30"/>
      <c r="FG3979" s="30"/>
      <c r="FH3979" s="30"/>
      <c r="FI3979" s="30"/>
      <c r="FJ3979" s="30"/>
      <c r="FK3979" s="30"/>
      <c r="FL3979" s="30"/>
      <c r="FM3979" s="30"/>
      <c r="FN3979" s="30"/>
      <c r="FO3979" s="30"/>
      <c r="FP3979" s="30"/>
      <c r="FQ3979" s="30"/>
      <c r="FR3979" s="30"/>
      <c r="FS3979" s="30"/>
      <c r="FT3979" s="30"/>
      <c r="FU3979" s="30"/>
      <c r="FV3979" s="30"/>
      <c r="FW3979" s="30"/>
      <c r="FX3979" s="30"/>
      <c r="FY3979" s="30"/>
      <c r="FZ3979" s="30"/>
      <c r="GA3979" s="30"/>
      <c r="GB3979" s="30"/>
      <c r="GC3979" s="30"/>
      <c r="GD3979" s="30"/>
      <c r="GE3979" s="30"/>
      <c r="GF3979" s="30"/>
      <c r="GG3979" s="30"/>
      <c r="GH3979" s="30"/>
      <c r="GI3979" s="30"/>
      <c r="GJ3979" s="30"/>
      <c r="GK3979" s="30"/>
      <c r="GL3979" s="30"/>
      <c r="GM3979" s="30"/>
      <c r="GN3979" s="30"/>
      <c r="GO3979" s="30"/>
      <c r="GP3979" s="30"/>
      <c r="GQ3979" s="30"/>
      <c r="GR3979" s="30"/>
      <c r="GS3979" s="30"/>
      <c r="GT3979" s="30"/>
      <c r="GU3979" s="30"/>
      <c r="GV3979" s="30"/>
      <c r="GW3979" s="30"/>
      <c r="GX3979" s="30"/>
      <c r="GY3979" s="30"/>
      <c r="GZ3979" s="30"/>
      <c r="HA3979" s="30"/>
      <c r="HB3979" s="30"/>
      <c r="HC3979" s="30"/>
      <c r="HD3979" s="30"/>
      <c r="HE3979" s="30"/>
      <c r="HF3979" s="30"/>
      <c r="HG3979" s="30"/>
      <c r="HH3979" s="30"/>
      <c r="HI3979" s="30"/>
      <c r="HJ3979" s="30"/>
      <c r="HK3979" s="30"/>
      <c r="HL3979" s="30"/>
      <c r="HM3979" s="30"/>
      <c r="HN3979" s="30"/>
      <c r="HO3979" s="30"/>
      <c r="HP3979" s="30"/>
      <c r="HQ3979" s="30"/>
      <c r="HR3979" s="30"/>
      <c r="HS3979" s="30"/>
      <c r="HT3979" s="30"/>
      <c r="HU3979" s="30"/>
      <c r="HV3979" s="30"/>
      <c r="HW3979" s="30"/>
      <c r="HX3979" s="30"/>
      <c r="HY3979" s="30"/>
      <c r="HZ3979" s="30"/>
      <c r="IA3979" s="30"/>
      <c r="IB3979" s="30"/>
      <c r="IC3979" s="30"/>
      <c r="ID3979" s="30"/>
      <c r="IE3979" s="30"/>
      <c r="IF3979" s="30"/>
      <c r="IG3979" s="30"/>
      <c r="IH3979" s="30"/>
    </row>
    <row r="3980" spans="1:242" s="31" customFormat="1" x14ac:dyDescent="0.3">
      <c r="A3980" s="75">
        <v>42650</v>
      </c>
      <c r="B3980" s="26" t="s">
        <v>2697</v>
      </c>
      <c r="C3980" s="26" t="s">
        <v>12</v>
      </c>
      <c r="D3980" s="26" t="s">
        <v>18</v>
      </c>
      <c r="E3980" s="41"/>
      <c r="F3980" s="41">
        <v>2000</v>
      </c>
      <c r="G3980" s="19">
        <f t="shared" si="61"/>
        <v>11831060.0813</v>
      </c>
      <c r="H3980" s="26" t="s">
        <v>795</v>
      </c>
      <c r="I3980" s="26" t="s">
        <v>531</v>
      </c>
      <c r="J3980" s="26" t="s">
        <v>2611</v>
      </c>
      <c r="K3980" s="26" t="s">
        <v>377</v>
      </c>
      <c r="L3980" s="26" t="s">
        <v>2600</v>
      </c>
      <c r="M3980" s="26">
        <v>3970</v>
      </c>
      <c r="N3980" s="30"/>
      <c r="O3980" s="30"/>
      <c r="P3980" s="30"/>
      <c r="Q3980" s="30"/>
      <c r="R3980" s="30"/>
      <c r="S3980" s="30"/>
      <c r="T3980" s="30"/>
      <c r="U3980" s="30"/>
      <c r="V3980" s="30"/>
      <c r="W3980" s="30"/>
      <c r="X3980" s="30"/>
      <c r="Y3980" s="30"/>
      <c r="Z3980" s="30"/>
      <c r="AA3980" s="30"/>
      <c r="AB3980" s="30"/>
      <c r="AC3980" s="30"/>
      <c r="AD3980" s="30"/>
      <c r="AE3980" s="30"/>
      <c r="AF3980" s="30"/>
      <c r="AG3980" s="30"/>
      <c r="AH3980" s="30"/>
      <c r="AI3980" s="30"/>
      <c r="AJ3980" s="30"/>
      <c r="AK3980" s="30"/>
      <c r="AL3980" s="30"/>
      <c r="AM3980" s="30"/>
      <c r="AN3980" s="30"/>
      <c r="AO3980" s="30"/>
      <c r="AP3980" s="30"/>
      <c r="AQ3980" s="30"/>
      <c r="AR3980" s="30"/>
      <c r="AS3980" s="30"/>
      <c r="AT3980" s="30"/>
      <c r="AU3980" s="30"/>
      <c r="AV3980" s="30"/>
      <c r="AW3980" s="30"/>
      <c r="AX3980" s="30"/>
      <c r="AY3980" s="30"/>
      <c r="AZ3980" s="30"/>
      <c r="BA3980" s="30"/>
      <c r="BB3980" s="30"/>
      <c r="BC3980" s="30"/>
      <c r="BD3980" s="30"/>
      <c r="BE3980" s="30"/>
      <c r="BF3980" s="30"/>
      <c r="BG3980" s="30"/>
      <c r="BH3980" s="30"/>
      <c r="BI3980" s="30"/>
      <c r="BJ3980" s="30"/>
      <c r="BK3980" s="30"/>
      <c r="BL3980" s="30"/>
      <c r="BM3980" s="30"/>
      <c r="BN3980" s="30"/>
      <c r="BO3980" s="30"/>
      <c r="BP3980" s="30"/>
      <c r="BQ3980" s="30"/>
      <c r="BR3980" s="30"/>
      <c r="BS3980" s="30"/>
      <c r="BT3980" s="30"/>
      <c r="BU3980" s="30"/>
      <c r="BV3980" s="30"/>
      <c r="BW3980" s="30"/>
      <c r="BX3980" s="30"/>
      <c r="BY3980" s="30"/>
      <c r="BZ3980" s="30"/>
      <c r="CA3980" s="30"/>
      <c r="CB3980" s="30"/>
      <c r="CC3980" s="30"/>
      <c r="CD3980" s="30"/>
      <c r="CE3980" s="30"/>
      <c r="CF3980" s="30"/>
      <c r="CG3980" s="30"/>
      <c r="CH3980" s="30"/>
      <c r="CI3980" s="30"/>
      <c r="CJ3980" s="30"/>
      <c r="CK3980" s="30"/>
      <c r="CL3980" s="30"/>
      <c r="CM3980" s="30"/>
      <c r="CN3980" s="30"/>
      <c r="CO3980" s="30"/>
      <c r="CP3980" s="30"/>
      <c r="CQ3980" s="30"/>
      <c r="CR3980" s="30"/>
      <c r="CS3980" s="30"/>
      <c r="CT3980" s="30"/>
      <c r="CU3980" s="30"/>
      <c r="CV3980" s="30"/>
      <c r="CW3980" s="30"/>
      <c r="CX3980" s="30"/>
      <c r="CY3980" s="30"/>
      <c r="CZ3980" s="30"/>
      <c r="DA3980" s="30"/>
      <c r="DB3980" s="30"/>
      <c r="DC3980" s="30"/>
      <c r="DD3980" s="30"/>
      <c r="DE3980" s="30"/>
      <c r="DF3980" s="30"/>
      <c r="DG3980" s="30"/>
      <c r="DH3980" s="30"/>
      <c r="DI3980" s="30"/>
      <c r="DJ3980" s="30"/>
      <c r="DK3980" s="30"/>
      <c r="DL3980" s="30"/>
      <c r="DM3980" s="30"/>
      <c r="DN3980" s="30"/>
      <c r="DO3980" s="30"/>
      <c r="DP3980" s="30"/>
      <c r="DQ3980" s="30"/>
      <c r="DR3980" s="30"/>
      <c r="DS3980" s="30"/>
      <c r="DT3980" s="30"/>
      <c r="DU3980" s="30"/>
      <c r="DV3980" s="30"/>
      <c r="DW3980" s="30"/>
      <c r="DX3980" s="30"/>
      <c r="DY3980" s="30"/>
      <c r="DZ3980" s="30"/>
      <c r="EA3980" s="30"/>
      <c r="EB3980" s="30"/>
      <c r="EC3980" s="30"/>
      <c r="ED3980" s="30"/>
      <c r="EE3980" s="30"/>
      <c r="EF3980" s="30"/>
      <c r="EG3980" s="30"/>
      <c r="EH3980" s="30"/>
      <c r="EI3980" s="30"/>
      <c r="EJ3980" s="30"/>
      <c r="EK3980" s="30"/>
      <c r="EL3980" s="30"/>
      <c r="EM3980" s="30"/>
      <c r="EN3980" s="30"/>
      <c r="EO3980" s="30"/>
      <c r="EP3980" s="30"/>
      <c r="EQ3980" s="30"/>
      <c r="ER3980" s="30"/>
      <c r="ES3980" s="30"/>
      <c r="ET3980" s="30"/>
      <c r="EU3980" s="30"/>
      <c r="EV3980" s="30"/>
      <c r="EW3980" s="30"/>
      <c r="EX3980" s="30"/>
      <c r="EY3980" s="30"/>
      <c r="EZ3980" s="30"/>
      <c r="FA3980" s="30"/>
      <c r="FB3980" s="30"/>
      <c r="FC3980" s="30"/>
      <c r="FD3980" s="30"/>
      <c r="FE3980" s="30"/>
      <c r="FF3980" s="30"/>
      <c r="FG3980" s="30"/>
      <c r="FH3980" s="30"/>
      <c r="FI3980" s="30"/>
      <c r="FJ3980" s="30"/>
      <c r="FK3980" s="30"/>
      <c r="FL3980" s="30"/>
      <c r="FM3980" s="30"/>
      <c r="FN3980" s="30"/>
      <c r="FO3980" s="30"/>
      <c r="FP3980" s="30"/>
      <c r="FQ3980" s="30"/>
      <c r="FR3980" s="30"/>
      <c r="FS3980" s="30"/>
      <c r="FT3980" s="30"/>
      <c r="FU3980" s="30"/>
      <c r="FV3980" s="30"/>
      <c r="FW3980" s="30"/>
      <c r="FX3980" s="30"/>
      <c r="FY3980" s="30"/>
      <c r="FZ3980" s="30"/>
      <c r="GA3980" s="30"/>
      <c r="GB3980" s="30"/>
      <c r="GC3980" s="30"/>
      <c r="GD3980" s="30"/>
      <c r="GE3980" s="30"/>
      <c r="GF3980" s="30"/>
      <c r="GG3980" s="30"/>
      <c r="GH3980" s="30"/>
      <c r="GI3980" s="30"/>
      <c r="GJ3980" s="30"/>
      <c r="GK3980" s="30"/>
      <c r="GL3980" s="30"/>
      <c r="GM3980" s="30"/>
      <c r="GN3980" s="30"/>
      <c r="GO3980" s="30"/>
      <c r="GP3980" s="30"/>
      <c r="GQ3980" s="30"/>
      <c r="GR3980" s="30"/>
      <c r="GS3980" s="30"/>
      <c r="GT3980" s="30"/>
      <c r="GU3980" s="30"/>
      <c r="GV3980" s="30"/>
      <c r="GW3980" s="30"/>
      <c r="GX3980" s="30"/>
      <c r="GY3980" s="30"/>
      <c r="GZ3980" s="30"/>
      <c r="HA3980" s="30"/>
      <c r="HB3980" s="30"/>
      <c r="HC3980" s="30"/>
      <c r="HD3980" s="30"/>
      <c r="HE3980" s="30"/>
      <c r="HF3980" s="30"/>
      <c r="HG3980" s="30"/>
      <c r="HH3980" s="30"/>
      <c r="HI3980" s="30"/>
      <c r="HJ3980" s="30"/>
      <c r="HK3980" s="30"/>
      <c r="HL3980" s="30"/>
      <c r="HM3980" s="30"/>
      <c r="HN3980" s="30"/>
      <c r="HO3980" s="30"/>
      <c r="HP3980" s="30"/>
      <c r="HQ3980" s="30"/>
      <c r="HR3980" s="30"/>
      <c r="HS3980" s="30"/>
      <c r="HT3980" s="30"/>
      <c r="HU3980" s="30"/>
      <c r="HV3980" s="30"/>
      <c r="HW3980" s="30"/>
      <c r="HX3980" s="30"/>
      <c r="HY3980" s="30"/>
      <c r="HZ3980" s="30"/>
      <c r="IA3980" s="30"/>
      <c r="IB3980" s="30"/>
      <c r="IC3980" s="30"/>
      <c r="ID3980" s="30"/>
      <c r="IE3980" s="30"/>
      <c r="IF3980" s="30"/>
      <c r="IG3980" s="30"/>
      <c r="IH3980" s="30"/>
    </row>
    <row r="3981" spans="1:242" s="30" customFormat="1" x14ac:dyDescent="0.3">
      <c r="A3981" s="75">
        <v>42651</v>
      </c>
      <c r="B3981" s="26" t="s">
        <v>2698</v>
      </c>
      <c r="C3981" s="26" t="s">
        <v>22</v>
      </c>
      <c r="D3981" s="26" t="s">
        <v>18</v>
      </c>
      <c r="E3981" s="41"/>
      <c r="F3981" s="41">
        <v>2000</v>
      </c>
      <c r="G3981" s="19">
        <f t="shared" ref="G3981:G4044" si="62">+G3980+E3981-F3981</f>
        <v>11829060.0813</v>
      </c>
      <c r="H3981" s="36" t="s">
        <v>26</v>
      </c>
      <c r="I3981" s="26" t="s">
        <v>787</v>
      </c>
      <c r="J3981" s="26" t="s">
        <v>3033</v>
      </c>
      <c r="K3981" s="26" t="s">
        <v>377</v>
      </c>
      <c r="L3981" s="77" t="s">
        <v>1824</v>
      </c>
      <c r="M3981" s="26">
        <v>3971</v>
      </c>
    </row>
    <row r="3982" spans="1:242" s="30" customFormat="1" x14ac:dyDescent="0.3">
      <c r="A3982" s="75">
        <v>42651</v>
      </c>
      <c r="B3982" s="26" t="s">
        <v>2699</v>
      </c>
      <c r="C3982" s="26" t="s">
        <v>12</v>
      </c>
      <c r="D3982" s="26" t="s">
        <v>18</v>
      </c>
      <c r="E3982" s="41"/>
      <c r="F3982" s="41">
        <v>1000</v>
      </c>
      <c r="G3982" s="19">
        <f t="shared" si="62"/>
        <v>11828060.0813</v>
      </c>
      <c r="H3982" s="26" t="s">
        <v>1772</v>
      </c>
      <c r="I3982" s="26" t="s">
        <v>531</v>
      </c>
      <c r="J3982" s="26" t="s">
        <v>3033</v>
      </c>
      <c r="K3982" s="26" t="s">
        <v>377</v>
      </c>
      <c r="L3982" s="26" t="s">
        <v>2600</v>
      </c>
      <c r="M3982" s="26">
        <v>3972</v>
      </c>
      <c r="N3982" s="50"/>
      <c r="O3982" s="50"/>
      <c r="P3982" s="50"/>
      <c r="Q3982" s="50"/>
      <c r="R3982" s="50"/>
      <c r="S3982" s="50"/>
      <c r="T3982" s="50"/>
      <c r="U3982" s="50"/>
      <c r="V3982" s="50"/>
      <c r="W3982" s="50"/>
      <c r="X3982" s="50"/>
      <c r="Y3982" s="50"/>
      <c r="Z3982" s="50"/>
      <c r="AA3982" s="50"/>
      <c r="AB3982" s="50"/>
      <c r="AC3982" s="50"/>
      <c r="AD3982" s="50"/>
      <c r="AE3982" s="50"/>
      <c r="AF3982" s="50"/>
      <c r="AG3982" s="50"/>
      <c r="AH3982" s="50"/>
      <c r="AI3982" s="50"/>
      <c r="AJ3982" s="50"/>
      <c r="AK3982" s="50"/>
      <c r="AL3982" s="50"/>
      <c r="AM3982" s="50"/>
      <c r="AN3982" s="50"/>
      <c r="AO3982" s="50"/>
      <c r="AP3982" s="50"/>
      <c r="AQ3982" s="50"/>
      <c r="AR3982" s="50"/>
      <c r="AS3982" s="50"/>
      <c r="AT3982" s="50"/>
      <c r="AU3982" s="50"/>
      <c r="AV3982" s="50"/>
      <c r="AW3982" s="50"/>
      <c r="AX3982" s="50"/>
      <c r="AY3982" s="50"/>
      <c r="AZ3982" s="50"/>
      <c r="BA3982" s="50"/>
      <c r="BB3982" s="50"/>
      <c r="BC3982" s="50"/>
      <c r="BD3982" s="50"/>
      <c r="BE3982" s="50"/>
      <c r="BF3982" s="50"/>
      <c r="BG3982" s="50"/>
      <c r="BH3982" s="50"/>
      <c r="BI3982" s="50"/>
      <c r="BJ3982" s="50"/>
      <c r="BK3982" s="50"/>
      <c r="BL3982" s="50"/>
      <c r="BM3982" s="50"/>
      <c r="BN3982" s="50"/>
      <c r="BO3982" s="50"/>
      <c r="BP3982" s="50"/>
      <c r="BQ3982" s="50"/>
      <c r="BR3982" s="50"/>
      <c r="BS3982" s="50"/>
      <c r="BT3982" s="50"/>
      <c r="BU3982" s="50"/>
      <c r="BV3982" s="50"/>
      <c r="BW3982" s="50"/>
      <c r="BX3982" s="50"/>
      <c r="BY3982" s="50"/>
      <c r="BZ3982" s="50"/>
      <c r="CA3982" s="50"/>
      <c r="CB3982" s="50"/>
      <c r="CC3982" s="50"/>
      <c r="CD3982" s="50"/>
      <c r="CE3982" s="50"/>
      <c r="CF3982" s="50"/>
      <c r="CG3982" s="50"/>
      <c r="CH3982" s="50"/>
      <c r="CI3982" s="50"/>
      <c r="CJ3982" s="50"/>
      <c r="CK3982" s="50"/>
      <c r="CL3982" s="50"/>
      <c r="CM3982" s="50"/>
      <c r="CN3982" s="50"/>
      <c r="CO3982" s="50"/>
      <c r="CP3982" s="50"/>
      <c r="CQ3982" s="50"/>
      <c r="CR3982" s="50"/>
      <c r="CS3982" s="50"/>
      <c r="CT3982" s="50"/>
      <c r="CU3982" s="50"/>
      <c r="CV3982" s="50"/>
      <c r="CW3982" s="50"/>
      <c r="CX3982" s="50"/>
      <c r="CY3982" s="50"/>
      <c r="CZ3982" s="50"/>
      <c r="DA3982" s="50"/>
      <c r="DB3982" s="50"/>
      <c r="DC3982" s="50"/>
      <c r="DD3982" s="50"/>
      <c r="DE3982" s="50"/>
      <c r="DF3982" s="50"/>
      <c r="DG3982" s="50"/>
      <c r="DH3982" s="50"/>
      <c r="DI3982" s="50"/>
      <c r="DJ3982" s="50"/>
      <c r="DK3982" s="50"/>
      <c r="DL3982" s="50"/>
      <c r="DM3982" s="50"/>
      <c r="DN3982" s="50"/>
      <c r="DO3982" s="50"/>
      <c r="DP3982" s="50"/>
      <c r="DQ3982" s="50"/>
      <c r="DR3982" s="50"/>
      <c r="DS3982" s="50"/>
      <c r="DT3982" s="50"/>
      <c r="DU3982" s="50"/>
      <c r="DV3982" s="50"/>
      <c r="DW3982" s="50"/>
      <c r="DX3982" s="50"/>
      <c r="DY3982" s="50"/>
      <c r="DZ3982" s="50"/>
      <c r="EA3982" s="50"/>
      <c r="EB3982" s="50"/>
      <c r="EC3982" s="50"/>
      <c r="ED3982" s="50"/>
      <c r="EE3982" s="50"/>
      <c r="EF3982" s="50"/>
      <c r="EG3982" s="50"/>
      <c r="EH3982" s="50"/>
      <c r="EI3982" s="50"/>
      <c r="EJ3982" s="50"/>
      <c r="EK3982" s="50"/>
      <c r="EL3982" s="50"/>
      <c r="EM3982" s="50"/>
      <c r="EN3982" s="50"/>
      <c r="EO3982" s="50"/>
      <c r="EP3982" s="50"/>
      <c r="EQ3982" s="50"/>
      <c r="ER3982" s="50"/>
      <c r="ES3982" s="50"/>
      <c r="ET3982" s="50"/>
      <c r="EU3982" s="50"/>
      <c r="EV3982" s="50"/>
      <c r="EW3982" s="50"/>
      <c r="EX3982" s="50"/>
      <c r="EY3982" s="50"/>
      <c r="EZ3982" s="50"/>
      <c r="FA3982" s="50"/>
      <c r="FB3982" s="50"/>
      <c r="FC3982" s="50"/>
      <c r="FD3982" s="50"/>
      <c r="FE3982" s="50"/>
      <c r="FF3982" s="50"/>
      <c r="FG3982" s="50"/>
      <c r="FH3982" s="50"/>
      <c r="FI3982" s="50"/>
      <c r="FJ3982" s="50"/>
      <c r="FK3982" s="50"/>
      <c r="FL3982" s="50"/>
      <c r="FM3982" s="50"/>
      <c r="FN3982" s="50"/>
      <c r="FO3982" s="50"/>
      <c r="FP3982" s="50"/>
      <c r="FQ3982" s="50"/>
      <c r="FR3982" s="50"/>
      <c r="FS3982" s="50"/>
      <c r="FT3982" s="50"/>
      <c r="FU3982" s="50"/>
      <c r="FV3982" s="50"/>
      <c r="FW3982" s="50"/>
      <c r="FX3982" s="50"/>
      <c r="FY3982" s="50"/>
      <c r="FZ3982" s="50"/>
      <c r="GA3982" s="50"/>
      <c r="GB3982" s="50"/>
      <c r="GC3982" s="50"/>
      <c r="GD3982" s="50"/>
      <c r="GE3982" s="50"/>
      <c r="GF3982" s="50"/>
      <c r="GG3982" s="50"/>
      <c r="GH3982" s="50"/>
      <c r="GI3982" s="50"/>
      <c r="GJ3982" s="50"/>
      <c r="GK3982" s="50"/>
      <c r="GL3982" s="50"/>
      <c r="GM3982" s="50"/>
      <c r="GN3982" s="50"/>
      <c r="GO3982" s="50"/>
      <c r="GP3982" s="50"/>
      <c r="GQ3982" s="50"/>
      <c r="GR3982" s="50"/>
      <c r="GS3982" s="50"/>
      <c r="GT3982" s="50"/>
      <c r="GU3982" s="50"/>
      <c r="GV3982" s="50"/>
      <c r="GW3982" s="50"/>
      <c r="GX3982" s="50"/>
      <c r="GY3982" s="50"/>
      <c r="GZ3982" s="50"/>
      <c r="HA3982" s="50"/>
      <c r="HB3982" s="50"/>
      <c r="HC3982" s="50"/>
      <c r="HD3982" s="50"/>
      <c r="HE3982" s="50"/>
      <c r="HF3982" s="50"/>
      <c r="HG3982" s="50"/>
      <c r="HH3982" s="50"/>
      <c r="HI3982" s="50"/>
      <c r="HJ3982" s="50"/>
      <c r="HK3982" s="50"/>
      <c r="HL3982" s="50"/>
      <c r="HM3982" s="50"/>
      <c r="HN3982" s="50"/>
      <c r="HO3982" s="50"/>
      <c r="HP3982" s="50"/>
      <c r="HQ3982" s="50"/>
      <c r="HR3982" s="50"/>
      <c r="HS3982" s="50"/>
      <c r="HT3982" s="50"/>
      <c r="HU3982" s="50"/>
      <c r="HV3982" s="50"/>
      <c r="HW3982" s="50"/>
      <c r="HX3982" s="50"/>
      <c r="HY3982" s="50"/>
      <c r="HZ3982" s="50"/>
      <c r="IA3982" s="50"/>
      <c r="IB3982" s="50"/>
      <c r="IC3982" s="50"/>
      <c r="ID3982" s="50"/>
      <c r="IE3982" s="50"/>
      <c r="IF3982" s="50"/>
      <c r="IG3982" s="50"/>
      <c r="IH3982" s="50"/>
    </row>
    <row r="3983" spans="1:242" s="30" customFormat="1" x14ac:dyDescent="0.3">
      <c r="A3983" s="75">
        <v>42651</v>
      </c>
      <c r="B3983" s="26" t="s">
        <v>2700</v>
      </c>
      <c r="C3983" s="26" t="s">
        <v>12</v>
      </c>
      <c r="D3983" s="26" t="s">
        <v>18</v>
      </c>
      <c r="E3983" s="41"/>
      <c r="F3983" s="41">
        <v>1000</v>
      </c>
      <c r="G3983" s="19">
        <f t="shared" si="62"/>
        <v>11827060.0813</v>
      </c>
      <c r="H3983" s="26" t="s">
        <v>1772</v>
      </c>
      <c r="I3983" s="26" t="s">
        <v>531</v>
      </c>
      <c r="J3983" s="26" t="s">
        <v>3033</v>
      </c>
      <c r="K3983" s="26" t="s">
        <v>377</v>
      </c>
      <c r="L3983" s="26" t="s">
        <v>2600</v>
      </c>
      <c r="M3983" s="26">
        <v>3973</v>
      </c>
      <c r="N3983" s="31"/>
      <c r="O3983" s="31"/>
      <c r="P3983" s="31"/>
      <c r="Q3983" s="31"/>
      <c r="R3983" s="31"/>
      <c r="S3983" s="31"/>
      <c r="T3983" s="31"/>
      <c r="U3983" s="31"/>
      <c r="V3983" s="31"/>
      <c r="W3983" s="31"/>
      <c r="X3983" s="31"/>
      <c r="Y3983" s="31"/>
      <c r="Z3983" s="31"/>
      <c r="AA3983" s="31"/>
      <c r="AB3983" s="31"/>
      <c r="AC3983" s="31"/>
      <c r="AD3983" s="31"/>
      <c r="AE3983" s="31"/>
      <c r="AF3983" s="31"/>
      <c r="AG3983" s="31"/>
      <c r="AH3983" s="31"/>
      <c r="AI3983" s="31"/>
      <c r="AJ3983" s="31"/>
      <c r="AK3983" s="31"/>
      <c r="AL3983" s="31"/>
      <c r="AM3983" s="31"/>
      <c r="AN3983" s="31"/>
      <c r="AO3983" s="31"/>
      <c r="AP3983" s="31"/>
      <c r="AQ3983" s="31"/>
      <c r="AR3983" s="31"/>
      <c r="AS3983" s="31"/>
      <c r="AT3983" s="31"/>
      <c r="AU3983" s="31"/>
      <c r="AV3983" s="31"/>
      <c r="AW3983" s="31"/>
      <c r="AX3983" s="31"/>
      <c r="AY3983" s="31"/>
      <c r="AZ3983" s="31"/>
      <c r="BA3983" s="31"/>
      <c r="BB3983" s="31"/>
      <c r="BC3983" s="31"/>
      <c r="BD3983" s="31"/>
      <c r="BE3983" s="31"/>
      <c r="BF3983" s="31"/>
      <c r="BG3983" s="31"/>
      <c r="BH3983" s="31"/>
      <c r="BI3983" s="31"/>
      <c r="BJ3983" s="31"/>
      <c r="BK3983" s="31"/>
      <c r="BL3983" s="31"/>
      <c r="BM3983" s="31"/>
      <c r="BN3983" s="31"/>
      <c r="BO3983" s="31"/>
      <c r="BP3983" s="31"/>
      <c r="BQ3983" s="31"/>
      <c r="BR3983" s="31"/>
      <c r="BS3983" s="31"/>
      <c r="BT3983" s="31"/>
      <c r="BU3983" s="31"/>
      <c r="BV3983" s="31"/>
      <c r="BW3983" s="31"/>
      <c r="BX3983" s="31"/>
      <c r="BY3983" s="31"/>
      <c r="BZ3983" s="31"/>
      <c r="CA3983" s="31"/>
      <c r="CB3983" s="31"/>
      <c r="CC3983" s="31"/>
      <c r="CD3983" s="31"/>
      <c r="CE3983" s="31"/>
      <c r="CF3983" s="31"/>
      <c r="CG3983" s="31"/>
      <c r="CH3983" s="31"/>
      <c r="CI3983" s="31"/>
      <c r="CJ3983" s="31"/>
      <c r="CK3983" s="31"/>
      <c r="CL3983" s="31"/>
      <c r="CM3983" s="31"/>
      <c r="CN3983" s="31"/>
      <c r="CO3983" s="31"/>
      <c r="CP3983" s="31"/>
      <c r="CQ3983" s="31"/>
      <c r="CR3983" s="31"/>
      <c r="CS3983" s="31"/>
      <c r="CT3983" s="31"/>
      <c r="CU3983" s="31"/>
      <c r="CV3983" s="31"/>
      <c r="CW3983" s="31"/>
      <c r="CX3983" s="31"/>
      <c r="CY3983" s="31"/>
      <c r="CZ3983" s="31"/>
      <c r="DA3983" s="31"/>
      <c r="DB3983" s="31"/>
      <c r="DC3983" s="31"/>
      <c r="DD3983" s="31"/>
      <c r="DE3983" s="31"/>
      <c r="DF3983" s="31"/>
      <c r="DG3983" s="31"/>
      <c r="DH3983" s="31"/>
      <c r="DI3983" s="31"/>
      <c r="DJ3983" s="31"/>
      <c r="DK3983" s="31"/>
      <c r="DL3983" s="31"/>
      <c r="DM3983" s="31"/>
      <c r="DN3983" s="31"/>
      <c r="DO3983" s="31"/>
      <c r="DP3983" s="31"/>
      <c r="DQ3983" s="31"/>
      <c r="DR3983" s="31"/>
      <c r="DS3983" s="31"/>
      <c r="DT3983" s="31"/>
      <c r="DU3983" s="31"/>
      <c r="DV3983" s="31"/>
      <c r="DW3983" s="31"/>
      <c r="DX3983" s="31"/>
      <c r="DY3983" s="31"/>
      <c r="DZ3983" s="31"/>
      <c r="EA3983" s="31"/>
      <c r="EB3983" s="31"/>
      <c r="EC3983" s="31"/>
      <c r="ED3983" s="31"/>
      <c r="EE3983" s="31"/>
      <c r="EF3983" s="31"/>
      <c r="EG3983" s="31"/>
      <c r="EH3983" s="31"/>
      <c r="EI3983" s="31"/>
      <c r="EJ3983" s="31"/>
      <c r="EK3983" s="31"/>
      <c r="EL3983" s="31"/>
      <c r="EM3983" s="31"/>
      <c r="EN3983" s="31"/>
      <c r="EO3983" s="31"/>
      <c r="EP3983" s="31"/>
      <c r="EQ3983" s="31"/>
      <c r="ER3983" s="31"/>
      <c r="ES3983" s="31"/>
      <c r="ET3983" s="31"/>
      <c r="EU3983" s="31"/>
      <c r="EV3983" s="31"/>
      <c r="EW3983" s="31"/>
      <c r="EX3983" s="31"/>
      <c r="EY3983" s="31"/>
      <c r="EZ3983" s="31"/>
      <c r="FA3983" s="31"/>
      <c r="FB3983" s="31"/>
      <c r="FC3983" s="31"/>
      <c r="FD3983" s="31"/>
      <c r="FE3983" s="31"/>
      <c r="FF3983" s="31"/>
      <c r="FG3983" s="31"/>
      <c r="FH3983" s="31"/>
      <c r="FI3983" s="31"/>
      <c r="FJ3983" s="31"/>
      <c r="FK3983" s="31"/>
      <c r="FL3983" s="31"/>
      <c r="FM3983" s="31"/>
      <c r="FN3983" s="31"/>
      <c r="FO3983" s="31"/>
      <c r="FP3983" s="31"/>
      <c r="FQ3983" s="31"/>
      <c r="FR3983" s="31"/>
      <c r="FS3983" s="31"/>
      <c r="FT3983" s="31"/>
      <c r="FU3983" s="31"/>
      <c r="FV3983" s="31"/>
      <c r="FW3983" s="31"/>
      <c r="FX3983" s="31"/>
      <c r="FY3983" s="31"/>
      <c r="FZ3983" s="31"/>
      <c r="GA3983" s="31"/>
      <c r="GB3983" s="31"/>
      <c r="GC3983" s="31"/>
      <c r="GD3983" s="31"/>
      <c r="GE3983" s="31"/>
      <c r="GF3983" s="31"/>
      <c r="GG3983" s="31"/>
      <c r="GH3983" s="31"/>
      <c r="GI3983" s="31"/>
      <c r="GJ3983" s="31"/>
      <c r="GK3983" s="31"/>
      <c r="GL3983" s="31"/>
      <c r="GM3983" s="31"/>
      <c r="GN3983" s="31"/>
      <c r="GO3983" s="31"/>
      <c r="GP3983" s="31"/>
      <c r="GQ3983" s="31"/>
      <c r="GR3983" s="31"/>
      <c r="GS3983" s="31"/>
      <c r="GT3983" s="31"/>
      <c r="GU3983" s="31"/>
      <c r="GV3983" s="31"/>
      <c r="GW3983" s="31"/>
      <c r="GX3983" s="31"/>
      <c r="GY3983" s="31"/>
      <c r="GZ3983" s="31"/>
      <c r="HA3983" s="31"/>
      <c r="HB3983" s="31"/>
      <c r="HC3983" s="31"/>
      <c r="HD3983" s="31"/>
      <c r="HE3983" s="31"/>
      <c r="HF3983" s="31"/>
      <c r="HG3983" s="31"/>
      <c r="HH3983" s="31"/>
      <c r="HI3983" s="31"/>
      <c r="HJ3983" s="31"/>
      <c r="HK3983" s="31"/>
      <c r="HL3983" s="31"/>
      <c r="HM3983" s="31"/>
      <c r="HN3983" s="31"/>
      <c r="HO3983" s="31"/>
      <c r="HP3983" s="31"/>
      <c r="HQ3983" s="31"/>
      <c r="HR3983" s="31"/>
      <c r="HS3983" s="31"/>
      <c r="HT3983" s="31"/>
      <c r="HU3983" s="31"/>
      <c r="HV3983" s="31"/>
      <c r="HW3983" s="31"/>
      <c r="HX3983" s="31"/>
      <c r="HY3983" s="31"/>
      <c r="HZ3983" s="31"/>
      <c r="IA3983" s="31"/>
      <c r="IB3983" s="31"/>
      <c r="IC3983" s="31"/>
      <c r="ID3983" s="31"/>
      <c r="IE3983" s="31"/>
      <c r="IF3983" s="31"/>
      <c r="IG3983" s="31"/>
      <c r="IH3983" s="31"/>
    </row>
    <row r="3984" spans="1:242" s="30" customFormat="1" x14ac:dyDescent="0.3">
      <c r="A3984" s="75">
        <v>42652</v>
      </c>
      <c r="B3984" s="26" t="s">
        <v>2701</v>
      </c>
      <c r="C3984" s="26" t="s">
        <v>12</v>
      </c>
      <c r="D3984" s="26" t="s">
        <v>18</v>
      </c>
      <c r="E3984" s="41"/>
      <c r="F3984" s="41">
        <v>1000</v>
      </c>
      <c r="G3984" s="19">
        <f t="shared" si="62"/>
        <v>11826060.0813</v>
      </c>
      <c r="H3984" s="26" t="s">
        <v>1772</v>
      </c>
      <c r="I3984" s="26" t="s">
        <v>531</v>
      </c>
      <c r="J3984" s="26" t="s">
        <v>3033</v>
      </c>
      <c r="K3984" s="26" t="s">
        <v>377</v>
      </c>
      <c r="L3984" s="26" t="s">
        <v>2600</v>
      </c>
      <c r="M3984" s="26">
        <v>3974</v>
      </c>
      <c r="N3984" s="31"/>
      <c r="O3984" s="31"/>
      <c r="P3984" s="31"/>
      <c r="Q3984" s="31"/>
      <c r="R3984" s="31"/>
      <c r="S3984" s="31"/>
      <c r="T3984" s="31"/>
      <c r="U3984" s="31"/>
      <c r="V3984" s="31"/>
      <c r="W3984" s="31"/>
      <c r="X3984" s="31"/>
      <c r="Y3984" s="31"/>
      <c r="Z3984" s="31"/>
      <c r="AA3984" s="31"/>
      <c r="AB3984" s="31"/>
      <c r="AC3984" s="31"/>
      <c r="AD3984" s="31"/>
      <c r="AE3984" s="31"/>
      <c r="AF3984" s="31"/>
      <c r="AG3984" s="31"/>
      <c r="AH3984" s="31"/>
      <c r="AI3984" s="31"/>
      <c r="AJ3984" s="31"/>
      <c r="AK3984" s="31"/>
      <c r="AL3984" s="31"/>
      <c r="AM3984" s="31"/>
      <c r="AN3984" s="31"/>
      <c r="AO3984" s="31"/>
      <c r="AP3984" s="31"/>
      <c r="AQ3984" s="31"/>
      <c r="AR3984" s="31"/>
      <c r="AS3984" s="31"/>
      <c r="AT3984" s="31"/>
      <c r="AU3984" s="31"/>
      <c r="AV3984" s="31"/>
      <c r="AW3984" s="31"/>
      <c r="AX3984" s="31"/>
      <c r="AY3984" s="31"/>
      <c r="AZ3984" s="31"/>
      <c r="BA3984" s="31"/>
      <c r="BB3984" s="31"/>
      <c r="BC3984" s="31"/>
      <c r="BD3984" s="31"/>
      <c r="BE3984" s="31"/>
      <c r="BF3984" s="31"/>
      <c r="BG3984" s="31"/>
      <c r="BH3984" s="31"/>
      <c r="BI3984" s="31"/>
      <c r="BJ3984" s="31"/>
      <c r="BK3984" s="31"/>
      <c r="BL3984" s="31"/>
      <c r="BM3984" s="31"/>
      <c r="BN3984" s="31"/>
      <c r="BO3984" s="31"/>
      <c r="BP3984" s="31"/>
      <c r="BQ3984" s="31"/>
      <c r="BR3984" s="31"/>
      <c r="BS3984" s="31"/>
      <c r="BT3984" s="31"/>
      <c r="BU3984" s="31"/>
      <c r="BV3984" s="31"/>
      <c r="BW3984" s="31"/>
      <c r="BX3984" s="31"/>
      <c r="BY3984" s="31"/>
      <c r="BZ3984" s="31"/>
      <c r="CA3984" s="31"/>
      <c r="CB3984" s="31"/>
      <c r="CC3984" s="31"/>
      <c r="CD3984" s="31"/>
      <c r="CE3984" s="31"/>
      <c r="CF3984" s="31"/>
      <c r="CG3984" s="31"/>
      <c r="CH3984" s="31"/>
      <c r="CI3984" s="31"/>
      <c r="CJ3984" s="31"/>
      <c r="CK3984" s="31"/>
      <c r="CL3984" s="31"/>
      <c r="CM3984" s="31"/>
      <c r="CN3984" s="31"/>
      <c r="CO3984" s="31"/>
      <c r="CP3984" s="31"/>
      <c r="CQ3984" s="31"/>
      <c r="CR3984" s="31"/>
      <c r="CS3984" s="31"/>
      <c r="CT3984" s="31"/>
      <c r="CU3984" s="31"/>
      <c r="CV3984" s="31"/>
      <c r="CW3984" s="31"/>
      <c r="CX3984" s="31"/>
      <c r="CY3984" s="31"/>
      <c r="CZ3984" s="31"/>
      <c r="DA3984" s="31"/>
      <c r="DB3984" s="31"/>
      <c r="DC3984" s="31"/>
      <c r="DD3984" s="31"/>
      <c r="DE3984" s="31"/>
      <c r="DF3984" s="31"/>
      <c r="DG3984" s="31"/>
      <c r="DH3984" s="31"/>
      <c r="DI3984" s="31"/>
      <c r="DJ3984" s="31"/>
      <c r="DK3984" s="31"/>
      <c r="DL3984" s="31"/>
      <c r="DM3984" s="31"/>
      <c r="DN3984" s="31"/>
      <c r="DO3984" s="31"/>
      <c r="DP3984" s="31"/>
      <c r="DQ3984" s="31"/>
      <c r="DR3984" s="31"/>
      <c r="DS3984" s="31"/>
      <c r="DT3984" s="31"/>
      <c r="DU3984" s="31"/>
      <c r="DV3984" s="31"/>
      <c r="DW3984" s="31"/>
      <c r="DX3984" s="31"/>
      <c r="DY3984" s="31"/>
      <c r="DZ3984" s="31"/>
      <c r="EA3984" s="31"/>
      <c r="EB3984" s="31"/>
      <c r="EC3984" s="31"/>
      <c r="ED3984" s="31"/>
      <c r="EE3984" s="31"/>
      <c r="EF3984" s="31"/>
      <c r="EG3984" s="31"/>
      <c r="EH3984" s="31"/>
      <c r="EI3984" s="31"/>
      <c r="EJ3984" s="31"/>
      <c r="EK3984" s="31"/>
      <c r="EL3984" s="31"/>
      <c r="EM3984" s="31"/>
      <c r="EN3984" s="31"/>
      <c r="EO3984" s="31"/>
      <c r="EP3984" s="31"/>
      <c r="EQ3984" s="31"/>
      <c r="ER3984" s="31"/>
      <c r="ES3984" s="31"/>
      <c r="ET3984" s="31"/>
      <c r="EU3984" s="31"/>
      <c r="EV3984" s="31"/>
      <c r="EW3984" s="31"/>
      <c r="EX3984" s="31"/>
      <c r="EY3984" s="31"/>
      <c r="EZ3984" s="31"/>
      <c r="FA3984" s="31"/>
      <c r="FB3984" s="31"/>
      <c r="FC3984" s="31"/>
      <c r="FD3984" s="31"/>
      <c r="FE3984" s="31"/>
      <c r="FF3984" s="31"/>
      <c r="FG3984" s="31"/>
      <c r="FH3984" s="31"/>
      <c r="FI3984" s="31"/>
      <c r="FJ3984" s="31"/>
      <c r="FK3984" s="31"/>
      <c r="FL3984" s="31"/>
      <c r="FM3984" s="31"/>
      <c r="FN3984" s="31"/>
      <c r="FO3984" s="31"/>
      <c r="FP3984" s="31"/>
      <c r="FQ3984" s="31"/>
      <c r="FR3984" s="31"/>
      <c r="FS3984" s="31"/>
      <c r="FT3984" s="31"/>
      <c r="FU3984" s="31"/>
      <c r="FV3984" s="31"/>
      <c r="FW3984" s="31"/>
      <c r="FX3984" s="31"/>
      <c r="FY3984" s="31"/>
      <c r="FZ3984" s="31"/>
      <c r="GA3984" s="31"/>
      <c r="GB3984" s="31"/>
      <c r="GC3984" s="31"/>
      <c r="GD3984" s="31"/>
      <c r="GE3984" s="31"/>
      <c r="GF3984" s="31"/>
      <c r="GG3984" s="31"/>
      <c r="GH3984" s="31"/>
      <c r="GI3984" s="31"/>
      <c r="GJ3984" s="31"/>
      <c r="GK3984" s="31"/>
      <c r="GL3984" s="31"/>
      <c r="GM3984" s="31"/>
      <c r="GN3984" s="31"/>
      <c r="GO3984" s="31"/>
      <c r="GP3984" s="31"/>
      <c r="GQ3984" s="31"/>
      <c r="GR3984" s="31"/>
      <c r="GS3984" s="31"/>
      <c r="GT3984" s="31"/>
      <c r="GU3984" s="31"/>
      <c r="GV3984" s="31"/>
      <c r="GW3984" s="31"/>
      <c r="GX3984" s="31"/>
      <c r="GY3984" s="31"/>
      <c r="GZ3984" s="31"/>
      <c r="HA3984" s="31"/>
      <c r="HB3984" s="31"/>
      <c r="HC3984" s="31"/>
      <c r="HD3984" s="31"/>
      <c r="HE3984" s="31"/>
      <c r="HF3984" s="31"/>
      <c r="HG3984" s="31"/>
      <c r="HH3984" s="31"/>
      <c r="HI3984" s="31"/>
      <c r="HJ3984" s="31"/>
      <c r="HK3984" s="31"/>
      <c r="HL3984" s="31"/>
      <c r="HM3984" s="31"/>
      <c r="HN3984" s="31"/>
      <c r="HO3984" s="31"/>
      <c r="HP3984" s="31"/>
      <c r="HQ3984" s="31"/>
      <c r="HR3984" s="31"/>
      <c r="HS3984" s="31"/>
      <c r="HT3984" s="31"/>
      <c r="HU3984" s="31"/>
      <c r="HV3984" s="31"/>
      <c r="HW3984" s="31"/>
      <c r="HX3984" s="31"/>
      <c r="HY3984" s="31"/>
      <c r="HZ3984" s="31"/>
      <c r="IA3984" s="31"/>
      <c r="IB3984" s="31"/>
      <c r="IC3984" s="31"/>
      <c r="ID3984" s="31"/>
      <c r="IE3984" s="31"/>
      <c r="IF3984" s="31"/>
      <c r="IG3984" s="31"/>
      <c r="IH3984" s="31"/>
    </row>
    <row r="3985" spans="1:242" s="31" customFormat="1" ht="13.9" x14ac:dyDescent="0.25">
      <c r="A3985" s="75">
        <v>42653</v>
      </c>
      <c r="B3985" s="26" t="s">
        <v>2702</v>
      </c>
      <c r="C3985" s="27" t="s">
        <v>34</v>
      </c>
      <c r="D3985" s="26" t="s">
        <v>20</v>
      </c>
      <c r="E3985" s="41"/>
      <c r="F3985" s="41">
        <v>15000</v>
      </c>
      <c r="G3985" s="19">
        <f t="shared" si="62"/>
        <v>11811060.0813</v>
      </c>
      <c r="H3985" s="36" t="s">
        <v>26</v>
      </c>
      <c r="I3985" s="26">
        <v>207</v>
      </c>
      <c r="J3985" s="26" t="s">
        <v>1823</v>
      </c>
      <c r="K3985" s="26" t="s">
        <v>377</v>
      </c>
      <c r="L3985" s="77" t="s">
        <v>1824</v>
      </c>
      <c r="M3985" s="31">
        <v>3975</v>
      </c>
    </row>
    <row r="3986" spans="1:242" s="31" customFormat="1" ht="13.9" x14ac:dyDescent="0.25">
      <c r="A3986" s="75">
        <v>42653</v>
      </c>
      <c r="B3986" s="26" t="s">
        <v>2703</v>
      </c>
      <c r="C3986" s="27" t="s">
        <v>34</v>
      </c>
      <c r="D3986" s="26" t="s">
        <v>821</v>
      </c>
      <c r="E3986" s="41"/>
      <c r="F3986" s="41">
        <v>15000</v>
      </c>
      <c r="G3986" s="19">
        <f t="shared" si="62"/>
        <v>11796060.0813</v>
      </c>
      <c r="H3986" s="36" t="s">
        <v>26</v>
      </c>
      <c r="I3986" s="26">
        <v>208</v>
      </c>
      <c r="J3986" s="26" t="s">
        <v>3033</v>
      </c>
      <c r="K3986" s="26" t="s">
        <v>377</v>
      </c>
      <c r="L3986" s="77" t="s">
        <v>1824</v>
      </c>
      <c r="M3986" s="31">
        <v>3976</v>
      </c>
    </row>
    <row r="3987" spans="1:242" s="31" customFormat="1" x14ac:dyDescent="0.3">
      <c r="A3987" s="75">
        <v>42653</v>
      </c>
      <c r="B3987" s="26" t="s">
        <v>2704</v>
      </c>
      <c r="C3987" s="27" t="s">
        <v>34</v>
      </c>
      <c r="D3987" s="26" t="s">
        <v>18</v>
      </c>
      <c r="E3987" s="41"/>
      <c r="F3987" s="41">
        <v>70000</v>
      </c>
      <c r="G3987" s="19">
        <f t="shared" si="62"/>
        <v>11726060.0813</v>
      </c>
      <c r="H3987" s="36" t="s">
        <v>26</v>
      </c>
      <c r="I3987" s="26">
        <v>209</v>
      </c>
      <c r="J3987" s="26" t="s">
        <v>3033</v>
      </c>
      <c r="K3987" s="26" t="s">
        <v>377</v>
      </c>
      <c r="L3987" s="77" t="s">
        <v>1824</v>
      </c>
      <c r="M3987" s="26">
        <v>3977</v>
      </c>
    </row>
    <row r="3988" spans="1:242" s="31" customFormat="1" ht="13.9" x14ac:dyDescent="0.25">
      <c r="A3988" s="75">
        <v>42653</v>
      </c>
      <c r="B3988" s="26" t="s">
        <v>2705</v>
      </c>
      <c r="C3988" s="27" t="s">
        <v>34</v>
      </c>
      <c r="D3988" s="26" t="s">
        <v>13</v>
      </c>
      <c r="E3988" s="41"/>
      <c r="F3988" s="41">
        <v>10000</v>
      </c>
      <c r="G3988" s="19">
        <f t="shared" si="62"/>
        <v>11716060.0813</v>
      </c>
      <c r="H3988" s="36" t="s">
        <v>26</v>
      </c>
      <c r="I3988" s="26">
        <v>210</v>
      </c>
      <c r="J3988" s="26" t="s">
        <v>3033</v>
      </c>
      <c r="K3988" s="26" t="s">
        <v>377</v>
      </c>
      <c r="L3988" s="77" t="s">
        <v>1824</v>
      </c>
      <c r="M3988" s="26">
        <v>3978</v>
      </c>
    </row>
    <row r="3989" spans="1:242" s="31" customFormat="1" ht="13.9" x14ac:dyDescent="0.25">
      <c r="A3989" s="75">
        <v>42653</v>
      </c>
      <c r="B3989" s="26" t="s">
        <v>3042</v>
      </c>
      <c r="C3989" s="27" t="s">
        <v>34</v>
      </c>
      <c r="D3989" s="26" t="s">
        <v>20</v>
      </c>
      <c r="E3989" s="41"/>
      <c r="F3989" s="41">
        <v>10000</v>
      </c>
      <c r="G3989" s="19">
        <f t="shared" si="62"/>
        <v>11706060.0813</v>
      </c>
      <c r="H3989" s="36" t="s">
        <v>26</v>
      </c>
      <c r="I3989" s="26">
        <v>212</v>
      </c>
      <c r="J3989" s="26" t="s">
        <v>1823</v>
      </c>
      <c r="K3989" s="26" t="s">
        <v>377</v>
      </c>
      <c r="L3989" s="77" t="s">
        <v>1824</v>
      </c>
      <c r="M3989" s="26">
        <v>3979</v>
      </c>
    </row>
    <row r="3990" spans="1:242" s="31" customFormat="1" ht="13.9" x14ac:dyDescent="0.25">
      <c r="A3990" s="75">
        <v>42653</v>
      </c>
      <c r="B3990" s="26" t="s">
        <v>2706</v>
      </c>
      <c r="C3990" s="27" t="s">
        <v>34</v>
      </c>
      <c r="D3990" s="26" t="s">
        <v>20</v>
      </c>
      <c r="E3990" s="41"/>
      <c r="F3990" s="41">
        <v>15000</v>
      </c>
      <c r="G3990" s="19">
        <f t="shared" si="62"/>
        <v>11691060.0813</v>
      </c>
      <c r="H3990" s="36" t="s">
        <v>26</v>
      </c>
      <c r="I3990" s="26">
        <v>213</v>
      </c>
      <c r="J3990" s="26" t="s">
        <v>1823</v>
      </c>
      <c r="K3990" s="26" t="s">
        <v>377</v>
      </c>
      <c r="L3990" s="77" t="s">
        <v>1824</v>
      </c>
      <c r="M3990" s="26">
        <v>3980</v>
      </c>
      <c r="N3990" s="30"/>
      <c r="O3990" s="30"/>
      <c r="P3990" s="30"/>
      <c r="Q3990" s="30"/>
      <c r="R3990" s="30"/>
      <c r="S3990" s="30"/>
      <c r="T3990" s="30"/>
      <c r="U3990" s="30"/>
      <c r="V3990" s="30"/>
      <c r="W3990" s="30"/>
      <c r="X3990" s="30"/>
      <c r="Y3990" s="30"/>
      <c r="Z3990" s="30"/>
      <c r="AA3990" s="30"/>
      <c r="AB3990" s="30"/>
      <c r="AC3990" s="30"/>
      <c r="AD3990" s="30"/>
      <c r="AE3990" s="30"/>
      <c r="AF3990" s="30"/>
      <c r="AG3990" s="30"/>
      <c r="AH3990" s="30"/>
      <c r="AI3990" s="30"/>
      <c r="AJ3990" s="30"/>
      <c r="AK3990" s="30"/>
      <c r="AL3990" s="30"/>
      <c r="AM3990" s="30"/>
      <c r="AN3990" s="30"/>
      <c r="AO3990" s="30"/>
      <c r="AP3990" s="30"/>
      <c r="AQ3990" s="30"/>
      <c r="AR3990" s="30"/>
      <c r="AS3990" s="30"/>
      <c r="AT3990" s="30"/>
      <c r="AU3990" s="30"/>
      <c r="AV3990" s="30"/>
      <c r="AW3990" s="30"/>
      <c r="AX3990" s="30"/>
      <c r="AY3990" s="30"/>
      <c r="AZ3990" s="30"/>
      <c r="BA3990" s="30"/>
      <c r="BB3990" s="30"/>
      <c r="BC3990" s="30"/>
      <c r="BD3990" s="30"/>
      <c r="BE3990" s="30"/>
      <c r="BF3990" s="30"/>
      <c r="BG3990" s="30"/>
      <c r="BH3990" s="30"/>
      <c r="BI3990" s="30"/>
      <c r="BJ3990" s="30"/>
      <c r="BK3990" s="30"/>
      <c r="BL3990" s="30"/>
      <c r="BM3990" s="30"/>
      <c r="BN3990" s="30"/>
      <c r="BO3990" s="30"/>
      <c r="BP3990" s="30"/>
      <c r="BQ3990" s="30"/>
      <c r="BR3990" s="30"/>
      <c r="BS3990" s="30"/>
      <c r="BT3990" s="30"/>
      <c r="BU3990" s="30"/>
      <c r="BV3990" s="30"/>
      <c r="BW3990" s="30"/>
      <c r="BX3990" s="30"/>
      <c r="BY3990" s="30"/>
      <c r="BZ3990" s="30"/>
      <c r="CA3990" s="30"/>
      <c r="CB3990" s="30"/>
      <c r="CC3990" s="30"/>
      <c r="CD3990" s="30"/>
      <c r="CE3990" s="30"/>
      <c r="CF3990" s="30"/>
      <c r="CG3990" s="30"/>
      <c r="CH3990" s="30"/>
      <c r="CI3990" s="30"/>
      <c r="CJ3990" s="30"/>
      <c r="CK3990" s="30"/>
      <c r="CL3990" s="30"/>
      <c r="CM3990" s="30"/>
      <c r="CN3990" s="30"/>
      <c r="CO3990" s="30"/>
      <c r="CP3990" s="30"/>
      <c r="CQ3990" s="30"/>
      <c r="CR3990" s="30"/>
      <c r="CS3990" s="30"/>
      <c r="CT3990" s="30"/>
      <c r="CU3990" s="30"/>
      <c r="CV3990" s="30"/>
      <c r="CW3990" s="30"/>
      <c r="CX3990" s="30"/>
      <c r="CY3990" s="30"/>
      <c r="CZ3990" s="30"/>
      <c r="DA3990" s="30"/>
      <c r="DB3990" s="30"/>
      <c r="DC3990" s="30"/>
      <c r="DD3990" s="30"/>
      <c r="DE3990" s="30"/>
      <c r="DF3990" s="30"/>
      <c r="DG3990" s="30"/>
      <c r="DH3990" s="30"/>
      <c r="DI3990" s="30"/>
      <c r="DJ3990" s="30"/>
      <c r="DK3990" s="30"/>
      <c r="DL3990" s="30"/>
      <c r="DM3990" s="30"/>
      <c r="DN3990" s="30"/>
      <c r="DO3990" s="30"/>
      <c r="DP3990" s="30"/>
      <c r="DQ3990" s="30"/>
      <c r="DR3990" s="30"/>
      <c r="DS3990" s="30"/>
      <c r="DT3990" s="30"/>
      <c r="DU3990" s="30"/>
      <c r="DV3990" s="30"/>
      <c r="DW3990" s="30"/>
      <c r="DX3990" s="30"/>
      <c r="DY3990" s="30"/>
      <c r="DZ3990" s="30"/>
      <c r="EA3990" s="30"/>
      <c r="EB3990" s="30"/>
      <c r="EC3990" s="30"/>
      <c r="ED3990" s="30"/>
      <c r="EE3990" s="30"/>
      <c r="EF3990" s="30"/>
      <c r="EG3990" s="30"/>
      <c r="EH3990" s="30"/>
      <c r="EI3990" s="30"/>
      <c r="EJ3990" s="30"/>
      <c r="EK3990" s="30"/>
      <c r="EL3990" s="30"/>
      <c r="EM3990" s="30"/>
      <c r="EN3990" s="30"/>
      <c r="EO3990" s="30"/>
      <c r="EP3990" s="30"/>
      <c r="EQ3990" s="30"/>
      <c r="ER3990" s="30"/>
      <c r="ES3990" s="30"/>
      <c r="ET3990" s="30"/>
      <c r="EU3990" s="30"/>
      <c r="EV3990" s="30"/>
      <c r="EW3990" s="30"/>
      <c r="EX3990" s="30"/>
      <c r="EY3990" s="30"/>
      <c r="EZ3990" s="30"/>
      <c r="FA3990" s="30"/>
      <c r="FB3990" s="30"/>
      <c r="FC3990" s="30"/>
      <c r="FD3990" s="30"/>
      <c r="FE3990" s="30"/>
      <c r="FF3990" s="30"/>
      <c r="FG3990" s="30"/>
      <c r="FH3990" s="30"/>
      <c r="FI3990" s="30"/>
      <c r="FJ3990" s="30"/>
      <c r="FK3990" s="30"/>
      <c r="FL3990" s="30"/>
      <c r="FM3990" s="30"/>
      <c r="FN3990" s="30"/>
      <c r="FO3990" s="30"/>
      <c r="FP3990" s="30"/>
      <c r="FQ3990" s="30"/>
      <c r="FR3990" s="30"/>
      <c r="FS3990" s="30"/>
      <c r="FT3990" s="30"/>
      <c r="FU3990" s="30"/>
      <c r="FV3990" s="30"/>
      <c r="FW3990" s="30"/>
      <c r="FX3990" s="30"/>
      <c r="FY3990" s="30"/>
      <c r="FZ3990" s="30"/>
      <c r="GA3990" s="30"/>
      <c r="GB3990" s="30"/>
      <c r="GC3990" s="30"/>
      <c r="GD3990" s="30"/>
      <c r="GE3990" s="30"/>
      <c r="GF3990" s="30"/>
      <c r="GG3990" s="30"/>
      <c r="GH3990" s="30"/>
      <c r="GI3990" s="30"/>
      <c r="GJ3990" s="30"/>
      <c r="GK3990" s="30"/>
      <c r="GL3990" s="30"/>
      <c r="GM3990" s="30"/>
      <c r="GN3990" s="30"/>
      <c r="GO3990" s="30"/>
      <c r="GP3990" s="30"/>
      <c r="GQ3990" s="30"/>
      <c r="GR3990" s="30"/>
      <c r="GS3990" s="30"/>
      <c r="GT3990" s="30"/>
      <c r="GU3990" s="30"/>
      <c r="GV3990" s="30"/>
      <c r="GW3990" s="30"/>
      <c r="GX3990" s="30"/>
      <c r="GY3990" s="30"/>
      <c r="GZ3990" s="30"/>
      <c r="HA3990" s="30"/>
      <c r="HB3990" s="30"/>
      <c r="HC3990" s="30"/>
      <c r="HD3990" s="30"/>
      <c r="HE3990" s="30"/>
      <c r="HF3990" s="30"/>
      <c r="HG3990" s="30"/>
      <c r="HH3990" s="30"/>
      <c r="HI3990" s="30"/>
      <c r="HJ3990" s="30"/>
      <c r="HK3990" s="30"/>
      <c r="HL3990" s="30"/>
      <c r="HM3990" s="30"/>
      <c r="HN3990" s="30"/>
      <c r="HO3990" s="30"/>
      <c r="HP3990" s="30"/>
      <c r="HQ3990" s="30"/>
      <c r="HR3990" s="30"/>
      <c r="HS3990" s="30"/>
      <c r="HT3990" s="30"/>
      <c r="HU3990" s="30"/>
      <c r="HV3990" s="30"/>
      <c r="HW3990" s="30"/>
      <c r="HX3990" s="30"/>
      <c r="HY3990" s="30"/>
      <c r="HZ3990" s="30"/>
      <c r="IA3990" s="30"/>
      <c r="IB3990" s="30"/>
      <c r="IC3990" s="30"/>
      <c r="ID3990" s="30"/>
      <c r="IE3990" s="30"/>
      <c r="IF3990" s="30"/>
      <c r="IG3990" s="30"/>
      <c r="IH3990" s="30"/>
    </row>
    <row r="3991" spans="1:242" s="31" customFormat="1" ht="13.9" x14ac:dyDescent="0.25">
      <c r="A3991" s="75">
        <v>42653</v>
      </c>
      <c r="B3991" s="26" t="s">
        <v>2082</v>
      </c>
      <c r="C3991" s="27" t="s">
        <v>16</v>
      </c>
      <c r="D3991" s="28" t="s">
        <v>10</v>
      </c>
      <c r="E3991" s="41"/>
      <c r="F3991" s="41">
        <v>2000</v>
      </c>
      <c r="G3991" s="19">
        <f t="shared" si="62"/>
        <v>11689060.0813</v>
      </c>
      <c r="H3991" s="36" t="s">
        <v>26</v>
      </c>
      <c r="I3991" s="26" t="s">
        <v>2707</v>
      </c>
      <c r="J3991" s="26" t="s">
        <v>1099</v>
      </c>
      <c r="K3991" s="26" t="s">
        <v>377</v>
      </c>
      <c r="L3991" s="77" t="s">
        <v>1824</v>
      </c>
      <c r="M3991" s="26">
        <v>3981</v>
      </c>
      <c r="N3991" s="30"/>
      <c r="O3991" s="30"/>
      <c r="P3991" s="30"/>
      <c r="Q3991" s="30"/>
      <c r="R3991" s="30"/>
      <c r="S3991" s="30"/>
      <c r="T3991" s="30"/>
      <c r="U3991" s="30"/>
      <c r="V3991" s="30"/>
      <c r="W3991" s="30"/>
      <c r="X3991" s="30"/>
      <c r="Y3991" s="30"/>
      <c r="Z3991" s="30"/>
      <c r="AA3991" s="30"/>
      <c r="AB3991" s="30"/>
      <c r="AC3991" s="30"/>
      <c r="AD3991" s="30"/>
      <c r="AE3991" s="30"/>
      <c r="AF3991" s="30"/>
      <c r="AG3991" s="30"/>
      <c r="AH3991" s="30"/>
      <c r="AI3991" s="30"/>
      <c r="AJ3991" s="30"/>
      <c r="AK3991" s="30"/>
      <c r="AL3991" s="30"/>
      <c r="AM3991" s="30"/>
      <c r="AN3991" s="30"/>
      <c r="AO3991" s="30"/>
      <c r="AP3991" s="30"/>
      <c r="AQ3991" s="30"/>
      <c r="AR3991" s="30"/>
      <c r="AS3991" s="30"/>
      <c r="AT3991" s="30"/>
      <c r="AU3991" s="30"/>
      <c r="AV3991" s="30"/>
      <c r="AW3991" s="30"/>
      <c r="AX3991" s="30"/>
      <c r="AY3991" s="30"/>
      <c r="AZ3991" s="30"/>
      <c r="BA3991" s="30"/>
      <c r="BB3991" s="30"/>
      <c r="BC3991" s="30"/>
      <c r="BD3991" s="30"/>
      <c r="BE3991" s="30"/>
      <c r="BF3991" s="30"/>
      <c r="BG3991" s="30"/>
      <c r="BH3991" s="30"/>
      <c r="BI3991" s="30"/>
      <c r="BJ3991" s="30"/>
      <c r="BK3991" s="30"/>
      <c r="BL3991" s="30"/>
      <c r="BM3991" s="30"/>
      <c r="BN3991" s="30"/>
      <c r="BO3991" s="30"/>
      <c r="BP3991" s="30"/>
      <c r="BQ3991" s="30"/>
      <c r="BR3991" s="30"/>
      <c r="BS3991" s="30"/>
      <c r="BT3991" s="30"/>
      <c r="BU3991" s="30"/>
      <c r="BV3991" s="30"/>
      <c r="BW3991" s="30"/>
      <c r="BX3991" s="30"/>
      <c r="BY3991" s="30"/>
      <c r="BZ3991" s="30"/>
      <c r="CA3991" s="30"/>
      <c r="CB3991" s="30"/>
      <c r="CC3991" s="30"/>
      <c r="CD3991" s="30"/>
      <c r="CE3991" s="30"/>
      <c r="CF3991" s="30"/>
      <c r="CG3991" s="30"/>
      <c r="CH3991" s="30"/>
      <c r="CI3991" s="30"/>
      <c r="CJ3991" s="30"/>
      <c r="CK3991" s="30"/>
      <c r="CL3991" s="30"/>
      <c r="CM3991" s="30"/>
      <c r="CN3991" s="30"/>
      <c r="CO3991" s="30"/>
      <c r="CP3991" s="30"/>
      <c r="CQ3991" s="30"/>
      <c r="CR3991" s="30"/>
      <c r="CS3991" s="30"/>
      <c r="CT3991" s="30"/>
      <c r="CU3991" s="30"/>
      <c r="CV3991" s="30"/>
      <c r="CW3991" s="30"/>
      <c r="CX3991" s="30"/>
      <c r="CY3991" s="30"/>
      <c r="CZ3991" s="30"/>
      <c r="DA3991" s="30"/>
      <c r="DB3991" s="30"/>
      <c r="DC3991" s="30"/>
      <c r="DD3991" s="30"/>
      <c r="DE3991" s="30"/>
      <c r="DF3991" s="30"/>
      <c r="DG3991" s="30"/>
      <c r="DH3991" s="30"/>
      <c r="DI3991" s="30"/>
      <c r="DJ3991" s="30"/>
      <c r="DK3991" s="30"/>
      <c r="DL3991" s="30"/>
      <c r="DM3991" s="30"/>
      <c r="DN3991" s="30"/>
      <c r="DO3991" s="30"/>
      <c r="DP3991" s="30"/>
      <c r="DQ3991" s="30"/>
      <c r="DR3991" s="30"/>
      <c r="DS3991" s="30"/>
      <c r="DT3991" s="30"/>
      <c r="DU3991" s="30"/>
      <c r="DV3991" s="30"/>
      <c r="DW3991" s="30"/>
      <c r="DX3991" s="30"/>
      <c r="DY3991" s="30"/>
      <c r="DZ3991" s="30"/>
      <c r="EA3991" s="30"/>
      <c r="EB3991" s="30"/>
      <c r="EC3991" s="30"/>
      <c r="ED3991" s="30"/>
      <c r="EE3991" s="30"/>
      <c r="EF3991" s="30"/>
      <c r="EG3991" s="30"/>
      <c r="EH3991" s="30"/>
      <c r="EI3991" s="30"/>
      <c r="EJ3991" s="30"/>
      <c r="EK3991" s="30"/>
      <c r="EL3991" s="30"/>
      <c r="EM3991" s="30"/>
      <c r="EN3991" s="30"/>
      <c r="EO3991" s="30"/>
      <c r="EP3991" s="30"/>
      <c r="EQ3991" s="30"/>
      <c r="ER3991" s="30"/>
      <c r="ES3991" s="30"/>
      <c r="ET3991" s="30"/>
      <c r="EU3991" s="30"/>
      <c r="EV3991" s="30"/>
      <c r="EW3991" s="30"/>
      <c r="EX3991" s="30"/>
      <c r="EY3991" s="30"/>
      <c r="EZ3991" s="30"/>
      <c r="FA3991" s="30"/>
      <c r="FB3991" s="30"/>
      <c r="FC3991" s="30"/>
      <c r="FD3991" s="30"/>
      <c r="FE3991" s="30"/>
      <c r="FF3991" s="30"/>
      <c r="FG3991" s="30"/>
      <c r="FH3991" s="30"/>
      <c r="FI3991" s="30"/>
      <c r="FJ3991" s="30"/>
      <c r="FK3991" s="30"/>
      <c r="FL3991" s="30"/>
      <c r="FM3991" s="30"/>
      <c r="FN3991" s="30"/>
      <c r="FO3991" s="30"/>
      <c r="FP3991" s="30"/>
      <c r="FQ3991" s="30"/>
      <c r="FR3991" s="30"/>
      <c r="FS3991" s="30"/>
      <c r="FT3991" s="30"/>
      <c r="FU3991" s="30"/>
      <c r="FV3991" s="30"/>
      <c r="FW3991" s="30"/>
      <c r="FX3991" s="30"/>
      <c r="FY3991" s="30"/>
      <c r="FZ3991" s="30"/>
      <c r="GA3991" s="30"/>
      <c r="GB3991" s="30"/>
      <c r="GC3991" s="30"/>
      <c r="GD3991" s="30"/>
      <c r="GE3991" s="30"/>
      <c r="GF3991" s="30"/>
      <c r="GG3991" s="30"/>
      <c r="GH3991" s="30"/>
      <c r="GI3991" s="30"/>
      <c r="GJ3991" s="30"/>
      <c r="GK3991" s="30"/>
      <c r="GL3991" s="30"/>
      <c r="GM3991" s="30"/>
      <c r="GN3991" s="30"/>
      <c r="GO3991" s="30"/>
      <c r="GP3991" s="30"/>
      <c r="GQ3991" s="30"/>
      <c r="GR3991" s="30"/>
      <c r="GS3991" s="30"/>
      <c r="GT3991" s="30"/>
      <c r="GU3991" s="30"/>
      <c r="GV3991" s="30"/>
      <c r="GW3991" s="30"/>
      <c r="GX3991" s="30"/>
      <c r="GY3991" s="30"/>
      <c r="GZ3991" s="30"/>
      <c r="HA3991" s="30"/>
      <c r="HB3991" s="30"/>
      <c r="HC3991" s="30"/>
      <c r="HD3991" s="30"/>
      <c r="HE3991" s="30"/>
      <c r="HF3991" s="30"/>
      <c r="HG3991" s="30"/>
      <c r="HH3991" s="30"/>
      <c r="HI3991" s="30"/>
      <c r="HJ3991" s="30"/>
      <c r="HK3991" s="30"/>
      <c r="HL3991" s="30"/>
      <c r="HM3991" s="30"/>
      <c r="HN3991" s="30"/>
      <c r="HO3991" s="30"/>
      <c r="HP3991" s="30"/>
      <c r="HQ3991" s="30"/>
      <c r="HR3991" s="30"/>
      <c r="HS3991" s="30"/>
      <c r="HT3991" s="30"/>
      <c r="HU3991" s="30"/>
      <c r="HV3991" s="30"/>
      <c r="HW3991" s="30"/>
      <c r="HX3991" s="30"/>
      <c r="HY3991" s="30"/>
      <c r="HZ3991" s="30"/>
      <c r="IA3991" s="30"/>
      <c r="IB3991" s="30"/>
      <c r="IC3991" s="30"/>
      <c r="ID3991" s="30"/>
      <c r="IE3991" s="30"/>
      <c r="IF3991" s="30"/>
      <c r="IG3991" s="30"/>
      <c r="IH3991" s="30"/>
    </row>
    <row r="3992" spans="1:242" s="31" customFormat="1" x14ac:dyDescent="0.3">
      <c r="A3992" s="75">
        <v>42653</v>
      </c>
      <c r="B3992" s="26" t="s">
        <v>2708</v>
      </c>
      <c r="C3992" s="26" t="s">
        <v>12</v>
      </c>
      <c r="D3992" s="26" t="s">
        <v>13</v>
      </c>
      <c r="E3992" s="41"/>
      <c r="F3992" s="41">
        <v>3000</v>
      </c>
      <c r="G3992" s="19">
        <f t="shared" si="62"/>
        <v>11686060.0813</v>
      </c>
      <c r="H3992" s="36" t="s">
        <v>26</v>
      </c>
      <c r="I3992" s="26" t="s">
        <v>531</v>
      </c>
      <c r="J3992" s="26" t="s">
        <v>3033</v>
      </c>
      <c r="K3992" s="26" t="s">
        <v>377</v>
      </c>
      <c r="L3992" s="26" t="s">
        <v>2193</v>
      </c>
      <c r="M3992" s="26">
        <v>3982</v>
      </c>
      <c r="N3992" s="30"/>
      <c r="O3992" s="30"/>
      <c r="P3992" s="30"/>
      <c r="Q3992" s="30"/>
      <c r="R3992" s="30"/>
      <c r="S3992" s="30"/>
      <c r="T3992" s="30"/>
      <c r="U3992" s="30"/>
      <c r="V3992" s="30"/>
      <c r="W3992" s="30"/>
      <c r="X3992" s="30"/>
      <c r="Y3992" s="30"/>
      <c r="Z3992" s="30"/>
      <c r="AA3992" s="30"/>
      <c r="AB3992" s="30"/>
      <c r="AC3992" s="30"/>
      <c r="AD3992" s="30"/>
      <c r="AE3992" s="30"/>
      <c r="AF3992" s="30"/>
      <c r="AG3992" s="30"/>
      <c r="AH3992" s="30"/>
      <c r="AI3992" s="30"/>
      <c r="AJ3992" s="30"/>
      <c r="AK3992" s="30"/>
      <c r="AL3992" s="30"/>
      <c r="AM3992" s="30"/>
      <c r="AN3992" s="30"/>
      <c r="AO3992" s="30"/>
      <c r="AP3992" s="30"/>
      <c r="AQ3992" s="30"/>
      <c r="AR3992" s="30"/>
      <c r="AS3992" s="30"/>
      <c r="AT3992" s="30"/>
      <c r="AU3992" s="30"/>
      <c r="AV3992" s="30"/>
      <c r="AW3992" s="30"/>
      <c r="AX3992" s="30"/>
      <c r="AY3992" s="30"/>
      <c r="AZ3992" s="30"/>
      <c r="BA3992" s="30"/>
      <c r="BB3992" s="30"/>
      <c r="BC3992" s="30"/>
      <c r="BD3992" s="30"/>
      <c r="BE3992" s="30"/>
      <c r="BF3992" s="30"/>
      <c r="BG3992" s="30"/>
      <c r="BH3992" s="30"/>
      <c r="BI3992" s="30"/>
      <c r="BJ3992" s="30"/>
      <c r="BK3992" s="30"/>
      <c r="BL3992" s="30"/>
      <c r="BM3992" s="30"/>
      <c r="BN3992" s="30"/>
      <c r="BO3992" s="30"/>
      <c r="BP3992" s="30"/>
      <c r="BQ3992" s="30"/>
      <c r="BR3992" s="30"/>
      <c r="BS3992" s="30"/>
      <c r="BT3992" s="30"/>
      <c r="BU3992" s="30"/>
      <c r="BV3992" s="30"/>
      <c r="BW3992" s="30"/>
      <c r="BX3992" s="30"/>
      <c r="BY3992" s="30"/>
      <c r="BZ3992" s="30"/>
      <c r="CA3992" s="30"/>
      <c r="CB3992" s="30"/>
      <c r="CC3992" s="30"/>
      <c r="CD3992" s="30"/>
      <c r="CE3992" s="30"/>
      <c r="CF3992" s="30"/>
      <c r="CG3992" s="30"/>
      <c r="CH3992" s="30"/>
      <c r="CI3992" s="30"/>
      <c r="CJ3992" s="30"/>
      <c r="CK3992" s="30"/>
      <c r="CL3992" s="30"/>
      <c r="CM3992" s="30"/>
      <c r="CN3992" s="30"/>
      <c r="CO3992" s="30"/>
      <c r="CP3992" s="30"/>
      <c r="CQ3992" s="30"/>
      <c r="CR3992" s="30"/>
      <c r="CS3992" s="30"/>
      <c r="CT3992" s="30"/>
      <c r="CU3992" s="30"/>
      <c r="CV3992" s="30"/>
      <c r="CW3992" s="30"/>
      <c r="CX3992" s="30"/>
      <c r="CY3992" s="30"/>
      <c r="CZ3992" s="30"/>
      <c r="DA3992" s="30"/>
      <c r="DB3992" s="30"/>
      <c r="DC3992" s="30"/>
      <c r="DD3992" s="30"/>
      <c r="DE3992" s="30"/>
      <c r="DF3992" s="30"/>
      <c r="DG3992" s="30"/>
      <c r="DH3992" s="30"/>
      <c r="DI3992" s="30"/>
      <c r="DJ3992" s="30"/>
      <c r="DK3992" s="30"/>
      <c r="DL3992" s="30"/>
      <c r="DM3992" s="30"/>
      <c r="DN3992" s="30"/>
      <c r="DO3992" s="30"/>
      <c r="DP3992" s="30"/>
      <c r="DQ3992" s="30"/>
      <c r="DR3992" s="30"/>
      <c r="DS3992" s="30"/>
      <c r="DT3992" s="30"/>
      <c r="DU3992" s="30"/>
      <c r="DV3992" s="30"/>
      <c r="DW3992" s="30"/>
      <c r="DX3992" s="30"/>
      <c r="DY3992" s="30"/>
      <c r="DZ3992" s="30"/>
      <c r="EA3992" s="30"/>
      <c r="EB3992" s="30"/>
      <c r="EC3992" s="30"/>
      <c r="ED3992" s="30"/>
      <c r="EE3992" s="30"/>
      <c r="EF3992" s="30"/>
      <c r="EG3992" s="30"/>
      <c r="EH3992" s="30"/>
      <c r="EI3992" s="30"/>
      <c r="EJ3992" s="30"/>
      <c r="EK3992" s="30"/>
      <c r="EL3992" s="30"/>
      <c r="EM3992" s="30"/>
      <c r="EN3992" s="30"/>
      <c r="EO3992" s="30"/>
      <c r="EP3992" s="30"/>
      <c r="EQ3992" s="30"/>
      <c r="ER3992" s="30"/>
      <c r="ES3992" s="30"/>
      <c r="ET3992" s="30"/>
      <c r="EU3992" s="30"/>
      <c r="EV3992" s="30"/>
      <c r="EW3992" s="30"/>
      <c r="EX3992" s="30"/>
      <c r="EY3992" s="30"/>
      <c r="EZ3992" s="30"/>
      <c r="FA3992" s="30"/>
      <c r="FB3992" s="30"/>
      <c r="FC3992" s="30"/>
      <c r="FD3992" s="30"/>
      <c r="FE3992" s="30"/>
      <c r="FF3992" s="30"/>
      <c r="FG3992" s="30"/>
      <c r="FH3992" s="30"/>
      <c r="FI3992" s="30"/>
      <c r="FJ3992" s="30"/>
      <c r="FK3992" s="30"/>
      <c r="FL3992" s="30"/>
      <c r="FM3992" s="30"/>
      <c r="FN3992" s="30"/>
      <c r="FO3992" s="30"/>
      <c r="FP3992" s="30"/>
      <c r="FQ3992" s="30"/>
      <c r="FR3992" s="30"/>
      <c r="FS3992" s="30"/>
      <c r="FT3992" s="30"/>
      <c r="FU3992" s="30"/>
      <c r="FV3992" s="30"/>
      <c r="FW3992" s="30"/>
      <c r="FX3992" s="30"/>
      <c r="FY3992" s="30"/>
      <c r="FZ3992" s="30"/>
      <c r="GA3992" s="30"/>
      <c r="GB3992" s="30"/>
      <c r="GC3992" s="30"/>
      <c r="GD3992" s="30"/>
      <c r="GE3992" s="30"/>
      <c r="GF3992" s="30"/>
      <c r="GG3992" s="30"/>
      <c r="GH3992" s="30"/>
      <c r="GI3992" s="30"/>
      <c r="GJ3992" s="30"/>
      <c r="GK3992" s="30"/>
      <c r="GL3992" s="30"/>
      <c r="GM3992" s="30"/>
      <c r="GN3992" s="30"/>
      <c r="GO3992" s="30"/>
      <c r="GP3992" s="30"/>
      <c r="GQ3992" s="30"/>
      <c r="GR3992" s="30"/>
      <c r="GS3992" s="30"/>
      <c r="GT3992" s="30"/>
      <c r="GU3992" s="30"/>
      <c r="GV3992" s="30"/>
      <c r="GW3992" s="30"/>
      <c r="GX3992" s="30"/>
      <c r="GY3992" s="30"/>
      <c r="GZ3992" s="30"/>
      <c r="HA3992" s="30"/>
      <c r="HB3992" s="30"/>
      <c r="HC3992" s="30"/>
      <c r="HD3992" s="30"/>
      <c r="HE3992" s="30"/>
      <c r="HF3992" s="30"/>
      <c r="HG3992" s="30"/>
      <c r="HH3992" s="30"/>
      <c r="HI3992" s="30"/>
      <c r="HJ3992" s="30"/>
      <c r="HK3992" s="30"/>
      <c r="HL3992" s="30"/>
      <c r="HM3992" s="30"/>
      <c r="HN3992" s="30"/>
      <c r="HO3992" s="30"/>
      <c r="HP3992" s="30"/>
      <c r="HQ3992" s="30"/>
      <c r="HR3992" s="30"/>
      <c r="HS3992" s="30"/>
      <c r="HT3992" s="30"/>
      <c r="HU3992" s="30"/>
      <c r="HV3992" s="30"/>
      <c r="HW3992" s="30"/>
      <c r="HX3992" s="30"/>
      <c r="HY3992" s="30"/>
      <c r="HZ3992" s="30"/>
      <c r="IA3992" s="30"/>
      <c r="IB3992" s="30"/>
      <c r="IC3992" s="30"/>
      <c r="ID3992" s="30"/>
      <c r="IE3992" s="30"/>
      <c r="IF3992" s="30"/>
      <c r="IG3992" s="30"/>
      <c r="IH3992" s="30"/>
    </row>
    <row r="3993" spans="1:242" s="31" customFormat="1" x14ac:dyDescent="0.3">
      <c r="A3993" s="75">
        <v>42653</v>
      </c>
      <c r="B3993" s="26" t="s">
        <v>2709</v>
      </c>
      <c r="C3993" s="26" t="s">
        <v>12</v>
      </c>
      <c r="D3993" s="26" t="s">
        <v>13</v>
      </c>
      <c r="E3993" s="41"/>
      <c r="F3993" s="41">
        <v>2000</v>
      </c>
      <c r="G3993" s="19">
        <f t="shared" si="62"/>
        <v>11684060.0813</v>
      </c>
      <c r="H3993" s="36" t="s">
        <v>26</v>
      </c>
      <c r="I3993" s="26" t="s">
        <v>531</v>
      </c>
      <c r="J3993" s="26" t="s">
        <v>3033</v>
      </c>
      <c r="K3993" s="26" t="s">
        <v>377</v>
      </c>
      <c r="L3993" s="26" t="s">
        <v>2193</v>
      </c>
      <c r="M3993" s="31">
        <v>3983</v>
      </c>
      <c r="N3993" s="30"/>
      <c r="O3993" s="30"/>
      <c r="P3993" s="30"/>
      <c r="Q3993" s="30"/>
      <c r="R3993" s="30"/>
      <c r="S3993" s="30"/>
      <c r="T3993" s="30"/>
      <c r="U3993" s="30"/>
      <c r="V3993" s="30"/>
      <c r="W3993" s="30"/>
      <c r="X3993" s="30"/>
      <c r="Y3993" s="30"/>
      <c r="Z3993" s="30"/>
      <c r="AA3993" s="30"/>
      <c r="AB3993" s="30"/>
      <c r="AC3993" s="30"/>
      <c r="AD3993" s="30"/>
      <c r="AE3993" s="30"/>
      <c r="AF3993" s="30"/>
      <c r="AG3993" s="30"/>
      <c r="AH3993" s="30"/>
      <c r="AI3993" s="30"/>
      <c r="AJ3993" s="30"/>
      <c r="AK3993" s="30"/>
      <c r="AL3993" s="30"/>
      <c r="AM3993" s="30"/>
      <c r="AN3993" s="30"/>
      <c r="AO3993" s="30"/>
      <c r="AP3993" s="30"/>
      <c r="AQ3993" s="30"/>
      <c r="AR3993" s="30"/>
      <c r="AS3993" s="30"/>
      <c r="AT3993" s="30"/>
      <c r="AU3993" s="30"/>
      <c r="AV3993" s="30"/>
      <c r="AW3993" s="30"/>
      <c r="AX3993" s="30"/>
      <c r="AY3993" s="30"/>
      <c r="AZ3993" s="30"/>
      <c r="BA3993" s="30"/>
      <c r="BB3993" s="30"/>
      <c r="BC3993" s="30"/>
      <c r="BD3993" s="30"/>
      <c r="BE3993" s="30"/>
      <c r="BF3993" s="30"/>
      <c r="BG3993" s="30"/>
      <c r="BH3993" s="30"/>
      <c r="BI3993" s="30"/>
      <c r="BJ3993" s="30"/>
      <c r="BK3993" s="30"/>
      <c r="BL3993" s="30"/>
      <c r="BM3993" s="30"/>
      <c r="BN3993" s="30"/>
      <c r="BO3993" s="30"/>
      <c r="BP3993" s="30"/>
      <c r="BQ3993" s="30"/>
      <c r="BR3993" s="30"/>
      <c r="BS3993" s="30"/>
      <c r="BT3993" s="30"/>
      <c r="BU3993" s="30"/>
      <c r="BV3993" s="30"/>
      <c r="BW3993" s="30"/>
      <c r="BX3993" s="30"/>
      <c r="BY3993" s="30"/>
      <c r="BZ3993" s="30"/>
      <c r="CA3993" s="30"/>
      <c r="CB3993" s="30"/>
      <c r="CC3993" s="30"/>
      <c r="CD3993" s="30"/>
      <c r="CE3993" s="30"/>
      <c r="CF3993" s="30"/>
      <c r="CG3993" s="30"/>
      <c r="CH3993" s="30"/>
      <c r="CI3993" s="30"/>
      <c r="CJ3993" s="30"/>
      <c r="CK3993" s="30"/>
      <c r="CL3993" s="30"/>
      <c r="CM3993" s="30"/>
      <c r="CN3993" s="30"/>
      <c r="CO3993" s="30"/>
      <c r="CP3993" s="30"/>
      <c r="CQ3993" s="30"/>
      <c r="CR3993" s="30"/>
      <c r="CS3993" s="30"/>
      <c r="CT3993" s="30"/>
      <c r="CU3993" s="30"/>
      <c r="CV3993" s="30"/>
      <c r="CW3993" s="30"/>
      <c r="CX3993" s="30"/>
      <c r="CY3993" s="30"/>
      <c r="CZ3993" s="30"/>
      <c r="DA3993" s="30"/>
      <c r="DB3993" s="30"/>
      <c r="DC3993" s="30"/>
      <c r="DD3993" s="30"/>
      <c r="DE3993" s="30"/>
      <c r="DF3993" s="30"/>
      <c r="DG3993" s="30"/>
      <c r="DH3993" s="30"/>
      <c r="DI3993" s="30"/>
      <c r="DJ3993" s="30"/>
      <c r="DK3993" s="30"/>
      <c r="DL3993" s="30"/>
      <c r="DM3993" s="30"/>
      <c r="DN3993" s="30"/>
      <c r="DO3993" s="30"/>
      <c r="DP3993" s="30"/>
      <c r="DQ3993" s="30"/>
      <c r="DR3993" s="30"/>
      <c r="DS3993" s="30"/>
      <c r="DT3993" s="30"/>
      <c r="DU3993" s="30"/>
      <c r="DV3993" s="30"/>
      <c r="DW3993" s="30"/>
      <c r="DX3993" s="30"/>
      <c r="DY3993" s="30"/>
      <c r="DZ3993" s="30"/>
      <c r="EA3993" s="30"/>
      <c r="EB3993" s="30"/>
      <c r="EC3993" s="30"/>
      <c r="ED3993" s="30"/>
      <c r="EE3993" s="30"/>
      <c r="EF3993" s="30"/>
      <c r="EG3993" s="30"/>
      <c r="EH3993" s="30"/>
      <c r="EI3993" s="30"/>
      <c r="EJ3993" s="30"/>
      <c r="EK3993" s="30"/>
      <c r="EL3993" s="30"/>
      <c r="EM3993" s="30"/>
      <c r="EN3993" s="30"/>
      <c r="EO3993" s="30"/>
      <c r="EP3993" s="30"/>
      <c r="EQ3993" s="30"/>
      <c r="ER3993" s="30"/>
      <c r="ES3993" s="30"/>
      <c r="ET3993" s="30"/>
      <c r="EU3993" s="30"/>
      <c r="EV3993" s="30"/>
      <c r="EW3993" s="30"/>
      <c r="EX3993" s="30"/>
      <c r="EY3993" s="30"/>
      <c r="EZ3993" s="30"/>
      <c r="FA3993" s="30"/>
      <c r="FB3993" s="30"/>
      <c r="FC3993" s="30"/>
      <c r="FD3993" s="30"/>
      <c r="FE3993" s="30"/>
      <c r="FF3993" s="30"/>
      <c r="FG3993" s="30"/>
      <c r="FH3993" s="30"/>
      <c r="FI3993" s="30"/>
      <c r="FJ3993" s="30"/>
      <c r="FK3993" s="30"/>
      <c r="FL3993" s="30"/>
      <c r="FM3993" s="30"/>
      <c r="FN3993" s="30"/>
      <c r="FO3993" s="30"/>
      <c r="FP3993" s="30"/>
      <c r="FQ3993" s="30"/>
      <c r="FR3993" s="30"/>
      <c r="FS3993" s="30"/>
      <c r="FT3993" s="30"/>
      <c r="FU3993" s="30"/>
      <c r="FV3993" s="30"/>
      <c r="FW3993" s="30"/>
      <c r="FX3993" s="30"/>
      <c r="FY3993" s="30"/>
      <c r="FZ3993" s="30"/>
      <c r="GA3993" s="30"/>
      <c r="GB3993" s="30"/>
      <c r="GC3993" s="30"/>
      <c r="GD3993" s="30"/>
      <c r="GE3993" s="30"/>
      <c r="GF3993" s="30"/>
      <c r="GG3993" s="30"/>
      <c r="GH3993" s="30"/>
      <c r="GI3993" s="30"/>
      <c r="GJ3993" s="30"/>
      <c r="GK3993" s="30"/>
      <c r="GL3993" s="30"/>
      <c r="GM3993" s="30"/>
      <c r="GN3993" s="30"/>
      <c r="GO3993" s="30"/>
      <c r="GP3993" s="30"/>
      <c r="GQ3993" s="30"/>
      <c r="GR3993" s="30"/>
      <c r="GS3993" s="30"/>
      <c r="GT3993" s="30"/>
      <c r="GU3993" s="30"/>
      <c r="GV3993" s="30"/>
      <c r="GW3993" s="30"/>
      <c r="GX3993" s="30"/>
      <c r="GY3993" s="30"/>
      <c r="GZ3993" s="30"/>
      <c r="HA3993" s="30"/>
      <c r="HB3993" s="30"/>
      <c r="HC3993" s="30"/>
      <c r="HD3993" s="30"/>
      <c r="HE3993" s="30"/>
      <c r="HF3993" s="30"/>
      <c r="HG3993" s="30"/>
      <c r="HH3993" s="30"/>
      <c r="HI3993" s="30"/>
      <c r="HJ3993" s="30"/>
      <c r="HK3993" s="30"/>
      <c r="HL3993" s="30"/>
      <c r="HM3993" s="30"/>
      <c r="HN3993" s="30"/>
      <c r="HO3993" s="30"/>
      <c r="HP3993" s="30"/>
      <c r="HQ3993" s="30"/>
      <c r="HR3993" s="30"/>
      <c r="HS3993" s="30"/>
      <c r="HT3993" s="30"/>
      <c r="HU3993" s="30"/>
      <c r="HV3993" s="30"/>
      <c r="HW3993" s="30"/>
      <c r="HX3993" s="30"/>
      <c r="HY3993" s="30"/>
      <c r="HZ3993" s="30"/>
      <c r="IA3993" s="30"/>
      <c r="IB3993" s="30"/>
      <c r="IC3993" s="30"/>
      <c r="ID3993" s="30"/>
      <c r="IE3993" s="30"/>
      <c r="IF3993" s="30"/>
      <c r="IG3993" s="30"/>
      <c r="IH3993" s="30"/>
    </row>
    <row r="3994" spans="1:242" s="31" customFormat="1" x14ac:dyDescent="0.3">
      <c r="A3994" s="75">
        <v>42653</v>
      </c>
      <c r="B3994" s="26" t="s">
        <v>2710</v>
      </c>
      <c r="C3994" s="26" t="s">
        <v>22</v>
      </c>
      <c r="D3994" s="26" t="s">
        <v>10</v>
      </c>
      <c r="E3994" s="41"/>
      <c r="F3994" s="41">
        <v>190000</v>
      </c>
      <c r="G3994" s="19">
        <f t="shared" si="62"/>
        <v>11494060.0813</v>
      </c>
      <c r="H3994" s="36" t="s">
        <v>26</v>
      </c>
      <c r="I3994" s="26" t="s">
        <v>229</v>
      </c>
      <c r="J3994" s="26" t="s">
        <v>3033</v>
      </c>
      <c r="K3994" s="26" t="s">
        <v>377</v>
      </c>
      <c r="L3994" s="77" t="s">
        <v>1824</v>
      </c>
      <c r="M3994" s="31">
        <v>3984</v>
      </c>
      <c r="N3994" s="30"/>
      <c r="O3994" s="30"/>
      <c r="P3994" s="30"/>
      <c r="Q3994" s="30"/>
      <c r="R3994" s="30"/>
      <c r="S3994" s="30"/>
      <c r="T3994" s="30"/>
      <c r="U3994" s="30"/>
      <c r="V3994" s="30"/>
      <c r="W3994" s="30"/>
      <c r="X3994" s="30"/>
      <c r="Y3994" s="30"/>
      <c r="Z3994" s="30"/>
      <c r="AA3994" s="30"/>
      <c r="AB3994" s="30"/>
      <c r="AC3994" s="30"/>
      <c r="AD3994" s="30"/>
      <c r="AE3994" s="30"/>
      <c r="AF3994" s="30"/>
      <c r="AG3994" s="30"/>
      <c r="AH3994" s="30"/>
      <c r="AI3994" s="30"/>
      <c r="AJ3994" s="30"/>
      <c r="AK3994" s="30"/>
      <c r="AL3994" s="30"/>
      <c r="AM3994" s="30"/>
      <c r="AN3994" s="30"/>
      <c r="AO3994" s="30"/>
      <c r="AP3994" s="30"/>
      <c r="AQ3994" s="30"/>
      <c r="AR3994" s="30"/>
      <c r="AS3994" s="30"/>
      <c r="AT3994" s="30"/>
      <c r="AU3994" s="30"/>
      <c r="AV3994" s="30"/>
      <c r="AW3994" s="30"/>
      <c r="AX3994" s="30"/>
      <c r="AY3994" s="30"/>
      <c r="AZ3994" s="30"/>
      <c r="BA3994" s="30"/>
      <c r="BB3994" s="30"/>
      <c r="BC3994" s="30"/>
      <c r="BD3994" s="30"/>
      <c r="BE3994" s="30"/>
      <c r="BF3994" s="30"/>
      <c r="BG3994" s="30"/>
      <c r="BH3994" s="30"/>
      <c r="BI3994" s="30"/>
      <c r="BJ3994" s="30"/>
      <c r="BK3994" s="30"/>
      <c r="BL3994" s="30"/>
      <c r="BM3994" s="30"/>
      <c r="BN3994" s="30"/>
      <c r="BO3994" s="30"/>
      <c r="BP3994" s="30"/>
      <c r="BQ3994" s="30"/>
      <c r="BR3994" s="30"/>
      <c r="BS3994" s="30"/>
      <c r="BT3994" s="30"/>
      <c r="BU3994" s="30"/>
      <c r="BV3994" s="30"/>
      <c r="BW3994" s="30"/>
      <c r="BX3994" s="30"/>
      <c r="BY3994" s="30"/>
      <c r="BZ3994" s="30"/>
      <c r="CA3994" s="30"/>
      <c r="CB3994" s="30"/>
      <c r="CC3994" s="30"/>
      <c r="CD3994" s="30"/>
      <c r="CE3994" s="30"/>
      <c r="CF3994" s="30"/>
      <c r="CG3994" s="30"/>
      <c r="CH3994" s="30"/>
      <c r="CI3994" s="30"/>
      <c r="CJ3994" s="30"/>
      <c r="CK3994" s="30"/>
      <c r="CL3994" s="30"/>
      <c r="CM3994" s="30"/>
      <c r="CN3994" s="30"/>
      <c r="CO3994" s="30"/>
      <c r="CP3994" s="30"/>
      <c r="CQ3994" s="30"/>
      <c r="CR3994" s="30"/>
      <c r="CS3994" s="30"/>
      <c r="CT3994" s="30"/>
      <c r="CU3994" s="30"/>
      <c r="CV3994" s="30"/>
      <c r="CW3994" s="30"/>
      <c r="CX3994" s="30"/>
      <c r="CY3994" s="30"/>
      <c r="CZ3994" s="30"/>
      <c r="DA3994" s="30"/>
      <c r="DB3994" s="30"/>
      <c r="DC3994" s="30"/>
      <c r="DD3994" s="30"/>
      <c r="DE3994" s="30"/>
      <c r="DF3994" s="30"/>
      <c r="DG3994" s="30"/>
      <c r="DH3994" s="30"/>
      <c r="DI3994" s="30"/>
      <c r="DJ3994" s="30"/>
      <c r="DK3994" s="30"/>
      <c r="DL3994" s="30"/>
      <c r="DM3994" s="30"/>
      <c r="DN3994" s="30"/>
      <c r="DO3994" s="30"/>
      <c r="DP3994" s="30"/>
      <c r="DQ3994" s="30"/>
      <c r="DR3994" s="30"/>
      <c r="DS3994" s="30"/>
      <c r="DT3994" s="30"/>
      <c r="DU3994" s="30"/>
      <c r="DV3994" s="30"/>
      <c r="DW3994" s="30"/>
      <c r="DX3994" s="30"/>
      <c r="DY3994" s="30"/>
      <c r="DZ3994" s="30"/>
      <c r="EA3994" s="30"/>
      <c r="EB3994" s="30"/>
      <c r="EC3994" s="30"/>
      <c r="ED3994" s="30"/>
      <c r="EE3994" s="30"/>
      <c r="EF3994" s="30"/>
      <c r="EG3994" s="30"/>
      <c r="EH3994" s="30"/>
      <c r="EI3994" s="30"/>
      <c r="EJ3994" s="30"/>
      <c r="EK3994" s="30"/>
      <c r="EL3994" s="30"/>
      <c r="EM3994" s="30"/>
      <c r="EN3994" s="30"/>
      <c r="EO3994" s="30"/>
      <c r="EP3994" s="30"/>
      <c r="EQ3994" s="30"/>
      <c r="ER3994" s="30"/>
      <c r="ES3994" s="30"/>
      <c r="ET3994" s="30"/>
      <c r="EU3994" s="30"/>
      <c r="EV3994" s="30"/>
      <c r="EW3994" s="30"/>
      <c r="EX3994" s="30"/>
      <c r="EY3994" s="30"/>
      <c r="EZ3994" s="30"/>
      <c r="FA3994" s="30"/>
      <c r="FB3994" s="30"/>
      <c r="FC3994" s="30"/>
      <c r="FD3994" s="30"/>
      <c r="FE3994" s="30"/>
      <c r="FF3994" s="30"/>
      <c r="FG3994" s="30"/>
      <c r="FH3994" s="30"/>
      <c r="FI3994" s="30"/>
      <c r="FJ3994" s="30"/>
      <c r="FK3994" s="30"/>
      <c r="FL3994" s="30"/>
      <c r="FM3994" s="30"/>
      <c r="FN3994" s="30"/>
      <c r="FO3994" s="30"/>
      <c r="FP3994" s="30"/>
      <c r="FQ3994" s="30"/>
      <c r="FR3994" s="30"/>
      <c r="FS3994" s="30"/>
      <c r="FT3994" s="30"/>
      <c r="FU3994" s="30"/>
      <c r="FV3994" s="30"/>
      <c r="FW3994" s="30"/>
      <c r="FX3994" s="30"/>
      <c r="FY3994" s="30"/>
      <c r="FZ3994" s="30"/>
      <c r="GA3994" s="30"/>
      <c r="GB3994" s="30"/>
      <c r="GC3994" s="30"/>
      <c r="GD3994" s="30"/>
      <c r="GE3994" s="30"/>
      <c r="GF3994" s="30"/>
      <c r="GG3994" s="30"/>
      <c r="GH3994" s="30"/>
      <c r="GI3994" s="30"/>
      <c r="GJ3994" s="30"/>
      <c r="GK3994" s="30"/>
      <c r="GL3994" s="30"/>
      <c r="GM3994" s="30"/>
      <c r="GN3994" s="30"/>
      <c r="GO3994" s="30"/>
      <c r="GP3994" s="30"/>
      <c r="GQ3994" s="30"/>
      <c r="GR3994" s="30"/>
      <c r="GS3994" s="30"/>
      <c r="GT3994" s="30"/>
      <c r="GU3994" s="30"/>
      <c r="GV3994" s="30"/>
      <c r="GW3994" s="30"/>
      <c r="GX3994" s="30"/>
      <c r="GY3994" s="30"/>
      <c r="GZ3994" s="30"/>
      <c r="HA3994" s="30"/>
      <c r="HB3994" s="30"/>
      <c r="HC3994" s="30"/>
      <c r="HD3994" s="30"/>
      <c r="HE3994" s="30"/>
      <c r="HF3994" s="30"/>
      <c r="HG3994" s="30"/>
      <c r="HH3994" s="30"/>
      <c r="HI3994" s="30"/>
      <c r="HJ3994" s="30"/>
      <c r="HK3994" s="30"/>
      <c r="HL3994" s="30"/>
      <c r="HM3994" s="30"/>
      <c r="HN3994" s="30"/>
      <c r="HO3994" s="30"/>
      <c r="HP3994" s="30"/>
      <c r="HQ3994" s="30"/>
      <c r="HR3994" s="30"/>
      <c r="HS3994" s="30"/>
      <c r="HT3994" s="30"/>
      <c r="HU3994" s="30"/>
      <c r="HV3994" s="30"/>
      <c r="HW3994" s="30"/>
      <c r="HX3994" s="30"/>
      <c r="HY3994" s="30"/>
      <c r="HZ3994" s="30"/>
      <c r="IA3994" s="30"/>
      <c r="IB3994" s="30"/>
      <c r="IC3994" s="30"/>
      <c r="ID3994" s="30"/>
      <c r="IE3994" s="30"/>
      <c r="IF3994" s="30"/>
      <c r="IG3994" s="30"/>
      <c r="IH3994" s="30"/>
    </row>
    <row r="3995" spans="1:242" s="31" customFormat="1" x14ac:dyDescent="0.3">
      <c r="A3995" s="75">
        <v>42653</v>
      </c>
      <c r="B3995" s="35" t="s">
        <v>2711</v>
      </c>
      <c r="C3995" s="26" t="s">
        <v>12</v>
      </c>
      <c r="D3995" s="26" t="s">
        <v>20</v>
      </c>
      <c r="E3995" s="41"/>
      <c r="F3995" s="41">
        <v>2000</v>
      </c>
      <c r="G3995" s="19">
        <f t="shared" si="62"/>
        <v>11492060.0813</v>
      </c>
      <c r="H3995" s="26" t="s">
        <v>933</v>
      </c>
      <c r="I3995" s="27" t="s">
        <v>531</v>
      </c>
      <c r="J3995" s="27" t="s">
        <v>1823</v>
      </c>
      <c r="K3995" s="26" t="s">
        <v>377</v>
      </c>
      <c r="L3995" s="27" t="s">
        <v>2600</v>
      </c>
      <c r="M3995" s="26">
        <v>3985</v>
      </c>
      <c r="N3995" s="30"/>
      <c r="O3995" s="30"/>
      <c r="P3995" s="30"/>
      <c r="Q3995" s="30"/>
      <c r="R3995" s="30"/>
      <c r="S3995" s="30"/>
      <c r="T3995" s="30"/>
      <c r="U3995" s="30"/>
      <c r="V3995" s="30"/>
      <c r="W3995" s="30"/>
      <c r="X3995" s="30"/>
      <c r="Y3995" s="30"/>
      <c r="Z3995" s="30"/>
      <c r="AA3995" s="30"/>
      <c r="AB3995" s="30"/>
      <c r="AC3995" s="30"/>
      <c r="AD3995" s="30"/>
      <c r="AE3995" s="30"/>
      <c r="AF3995" s="30"/>
      <c r="AG3995" s="30"/>
      <c r="AH3995" s="30"/>
      <c r="AI3995" s="30"/>
      <c r="AJ3995" s="30"/>
      <c r="AK3995" s="30"/>
      <c r="AL3995" s="30"/>
      <c r="AM3995" s="30"/>
      <c r="AN3995" s="30"/>
      <c r="AO3995" s="30"/>
      <c r="AP3995" s="30"/>
      <c r="AQ3995" s="30"/>
      <c r="AR3995" s="30"/>
      <c r="AS3995" s="30"/>
      <c r="AT3995" s="30"/>
      <c r="AU3995" s="30"/>
      <c r="AV3995" s="30"/>
      <c r="AW3995" s="30"/>
      <c r="AX3995" s="30"/>
      <c r="AY3995" s="30"/>
      <c r="AZ3995" s="30"/>
      <c r="BA3995" s="30"/>
      <c r="BB3995" s="30"/>
      <c r="BC3995" s="30"/>
      <c r="BD3995" s="30"/>
      <c r="BE3995" s="30"/>
      <c r="BF3995" s="30"/>
      <c r="BG3995" s="30"/>
      <c r="BH3995" s="30"/>
      <c r="BI3995" s="30"/>
      <c r="BJ3995" s="30"/>
      <c r="BK3995" s="30"/>
      <c r="BL3995" s="30"/>
      <c r="BM3995" s="30"/>
      <c r="BN3995" s="30"/>
      <c r="BO3995" s="30"/>
      <c r="BP3995" s="30"/>
      <c r="BQ3995" s="30"/>
      <c r="BR3995" s="30"/>
      <c r="BS3995" s="30"/>
      <c r="BT3995" s="30"/>
      <c r="BU3995" s="30"/>
      <c r="BV3995" s="30"/>
      <c r="BW3995" s="30"/>
      <c r="BX3995" s="30"/>
      <c r="BY3995" s="30"/>
      <c r="BZ3995" s="30"/>
      <c r="CA3995" s="30"/>
      <c r="CB3995" s="30"/>
      <c r="CC3995" s="30"/>
      <c r="CD3995" s="30"/>
      <c r="CE3995" s="30"/>
      <c r="CF3995" s="30"/>
      <c r="CG3995" s="30"/>
      <c r="CH3995" s="30"/>
      <c r="CI3995" s="30"/>
      <c r="CJ3995" s="30"/>
      <c r="CK3995" s="30"/>
      <c r="CL3995" s="30"/>
      <c r="CM3995" s="30"/>
      <c r="CN3995" s="30"/>
      <c r="CO3995" s="30"/>
      <c r="CP3995" s="30"/>
      <c r="CQ3995" s="30"/>
      <c r="CR3995" s="30"/>
      <c r="CS3995" s="30"/>
      <c r="CT3995" s="30"/>
      <c r="CU3995" s="30"/>
      <c r="CV3995" s="30"/>
      <c r="CW3995" s="30"/>
      <c r="CX3995" s="30"/>
      <c r="CY3995" s="30"/>
      <c r="CZ3995" s="30"/>
      <c r="DA3995" s="30"/>
      <c r="DB3995" s="30"/>
      <c r="DC3995" s="30"/>
      <c r="DD3995" s="30"/>
      <c r="DE3995" s="30"/>
      <c r="DF3995" s="30"/>
      <c r="DG3995" s="30"/>
      <c r="DH3995" s="30"/>
      <c r="DI3995" s="30"/>
      <c r="DJ3995" s="30"/>
      <c r="DK3995" s="30"/>
      <c r="DL3995" s="30"/>
      <c r="DM3995" s="30"/>
      <c r="DN3995" s="30"/>
      <c r="DO3995" s="30"/>
      <c r="DP3995" s="30"/>
      <c r="DQ3995" s="30"/>
      <c r="DR3995" s="30"/>
      <c r="DS3995" s="30"/>
      <c r="DT3995" s="30"/>
      <c r="DU3995" s="30"/>
      <c r="DV3995" s="30"/>
      <c r="DW3995" s="30"/>
      <c r="DX3995" s="30"/>
      <c r="DY3995" s="30"/>
      <c r="DZ3995" s="30"/>
      <c r="EA3995" s="30"/>
      <c r="EB3995" s="30"/>
      <c r="EC3995" s="30"/>
      <c r="ED3995" s="30"/>
      <c r="EE3995" s="30"/>
      <c r="EF3995" s="30"/>
      <c r="EG3995" s="30"/>
      <c r="EH3995" s="30"/>
      <c r="EI3995" s="30"/>
      <c r="EJ3995" s="30"/>
      <c r="EK3995" s="30"/>
      <c r="EL3995" s="30"/>
      <c r="EM3995" s="30"/>
      <c r="EN3995" s="30"/>
      <c r="EO3995" s="30"/>
      <c r="EP3995" s="30"/>
      <c r="EQ3995" s="30"/>
      <c r="ER3995" s="30"/>
      <c r="ES3995" s="30"/>
      <c r="ET3995" s="30"/>
      <c r="EU3995" s="30"/>
      <c r="EV3995" s="30"/>
      <c r="EW3995" s="30"/>
      <c r="EX3995" s="30"/>
      <c r="EY3995" s="30"/>
      <c r="EZ3995" s="30"/>
      <c r="FA3995" s="30"/>
      <c r="FB3995" s="30"/>
      <c r="FC3995" s="30"/>
      <c r="FD3995" s="30"/>
      <c r="FE3995" s="30"/>
      <c r="FF3995" s="30"/>
      <c r="FG3995" s="30"/>
      <c r="FH3995" s="30"/>
      <c r="FI3995" s="30"/>
      <c r="FJ3995" s="30"/>
      <c r="FK3995" s="30"/>
      <c r="FL3995" s="30"/>
      <c r="FM3995" s="30"/>
      <c r="FN3995" s="30"/>
      <c r="FO3995" s="30"/>
      <c r="FP3995" s="30"/>
      <c r="FQ3995" s="30"/>
      <c r="FR3995" s="30"/>
      <c r="FS3995" s="30"/>
      <c r="FT3995" s="30"/>
      <c r="FU3995" s="30"/>
      <c r="FV3995" s="30"/>
      <c r="FW3995" s="30"/>
      <c r="FX3995" s="30"/>
      <c r="FY3995" s="30"/>
      <c r="FZ3995" s="30"/>
      <c r="GA3995" s="30"/>
      <c r="GB3995" s="30"/>
      <c r="GC3995" s="30"/>
      <c r="GD3995" s="30"/>
      <c r="GE3995" s="30"/>
      <c r="GF3995" s="30"/>
      <c r="GG3995" s="30"/>
      <c r="GH3995" s="30"/>
      <c r="GI3995" s="30"/>
      <c r="GJ3995" s="30"/>
      <c r="GK3995" s="30"/>
      <c r="GL3995" s="30"/>
      <c r="GM3995" s="30"/>
      <c r="GN3995" s="30"/>
      <c r="GO3995" s="30"/>
      <c r="GP3995" s="30"/>
      <c r="GQ3995" s="30"/>
      <c r="GR3995" s="30"/>
      <c r="GS3995" s="30"/>
      <c r="GT3995" s="30"/>
      <c r="GU3995" s="30"/>
      <c r="GV3995" s="30"/>
      <c r="GW3995" s="30"/>
      <c r="GX3995" s="30"/>
      <c r="GY3995" s="30"/>
      <c r="GZ3995" s="30"/>
      <c r="HA3995" s="30"/>
      <c r="HB3995" s="30"/>
      <c r="HC3995" s="30"/>
      <c r="HD3995" s="30"/>
      <c r="HE3995" s="30"/>
      <c r="HF3995" s="30"/>
      <c r="HG3995" s="30"/>
      <c r="HH3995" s="30"/>
      <c r="HI3995" s="30"/>
      <c r="HJ3995" s="30"/>
      <c r="HK3995" s="30"/>
      <c r="HL3995" s="30"/>
      <c r="HM3995" s="30"/>
      <c r="HN3995" s="30"/>
      <c r="HO3995" s="30"/>
      <c r="HP3995" s="30"/>
      <c r="HQ3995" s="30"/>
      <c r="HR3995" s="30"/>
      <c r="HS3995" s="30"/>
      <c r="HT3995" s="30"/>
      <c r="HU3995" s="30"/>
      <c r="HV3995" s="30"/>
      <c r="HW3995" s="30"/>
      <c r="HX3995" s="30"/>
      <c r="HY3995" s="30"/>
      <c r="HZ3995" s="30"/>
      <c r="IA3995" s="30"/>
      <c r="IB3995" s="30"/>
      <c r="IC3995" s="30"/>
      <c r="ID3995" s="30"/>
      <c r="IE3995" s="30"/>
      <c r="IF3995" s="30"/>
      <c r="IG3995" s="30"/>
      <c r="IH3995" s="30"/>
    </row>
    <row r="3996" spans="1:242" s="31" customFormat="1" x14ac:dyDescent="0.3">
      <c r="A3996" s="75">
        <v>42653</v>
      </c>
      <c r="B3996" s="26" t="s">
        <v>2712</v>
      </c>
      <c r="C3996" s="26" t="s">
        <v>12</v>
      </c>
      <c r="D3996" s="26" t="s">
        <v>20</v>
      </c>
      <c r="E3996" s="41"/>
      <c r="F3996" s="41">
        <v>2000</v>
      </c>
      <c r="G3996" s="19">
        <f t="shared" si="62"/>
        <v>11490060.0813</v>
      </c>
      <c r="H3996" s="26" t="s">
        <v>933</v>
      </c>
      <c r="I3996" s="27" t="s">
        <v>531</v>
      </c>
      <c r="J3996" s="27" t="s">
        <v>1823</v>
      </c>
      <c r="K3996" s="26" t="s">
        <v>377</v>
      </c>
      <c r="L3996" s="27" t="s">
        <v>2600</v>
      </c>
      <c r="M3996" s="26">
        <v>3986</v>
      </c>
      <c r="N3996" s="30"/>
      <c r="O3996" s="30"/>
      <c r="P3996" s="30"/>
      <c r="Q3996" s="30"/>
      <c r="R3996" s="30"/>
      <c r="S3996" s="30"/>
      <c r="T3996" s="30"/>
      <c r="U3996" s="30"/>
      <c r="V3996" s="30"/>
      <c r="W3996" s="30"/>
      <c r="X3996" s="30"/>
      <c r="Y3996" s="30"/>
      <c r="Z3996" s="30"/>
      <c r="AA3996" s="30"/>
      <c r="AB3996" s="30"/>
      <c r="AC3996" s="30"/>
      <c r="AD3996" s="30"/>
      <c r="AE3996" s="30"/>
      <c r="AF3996" s="30"/>
      <c r="AG3996" s="30"/>
      <c r="AH3996" s="30"/>
      <c r="AI3996" s="30"/>
      <c r="AJ3996" s="30"/>
      <c r="AK3996" s="30"/>
      <c r="AL3996" s="30"/>
      <c r="AM3996" s="30"/>
      <c r="AN3996" s="30"/>
      <c r="AO3996" s="30"/>
      <c r="AP3996" s="30"/>
      <c r="AQ3996" s="30"/>
      <c r="AR3996" s="30"/>
      <c r="AS3996" s="30"/>
      <c r="AT3996" s="30"/>
      <c r="AU3996" s="30"/>
      <c r="AV3996" s="30"/>
      <c r="AW3996" s="30"/>
      <c r="AX3996" s="30"/>
      <c r="AY3996" s="30"/>
      <c r="AZ3996" s="30"/>
      <c r="BA3996" s="30"/>
      <c r="BB3996" s="30"/>
      <c r="BC3996" s="30"/>
      <c r="BD3996" s="30"/>
      <c r="BE3996" s="30"/>
      <c r="BF3996" s="30"/>
      <c r="BG3996" s="30"/>
      <c r="BH3996" s="30"/>
      <c r="BI3996" s="30"/>
      <c r="BJ3996" s="30"/>
      <c r="BK3996" s="30"/>
      <c r="BL3996" s="30"/>
      <c r="BM3996" s="30"/>
      <c r="BN3996" s="30"/>
      <c r="BO3996" s="30"/>
      <c r="BP3996" s="30"/>
      <c r="BQ3996" s="30"/>
      <c r="BR3996" s="30"/>
      <c r="BS3996" s="30"/>
      <c r="BT3996" s="30"/>
      <c r="BU3996" s="30"/>
      <c r="BV3996" s="30"/>
      <c r="BW3996" s="30"/>
      <c r="BX3996" s="30"/>
      <c r="BY3996" s="30"/>
      <c r="BZ3996" s="30"/>
      <c r="CA3996" s="30"/>
      <c r="CB3996" s="30"/>
      <c r="CC3996" s="30"/>
      <c r="CD3996" s="30"/>
      <c r="CE3996" s="30"/>
      <c r="CF3996" s="30"/>
      <c r="CG3996" s="30"/>
      <c r="CH3996" s="30"/>
      <c r="CI3996" s="30"/>
      <c r="CJ3996" s="30"/>
      <c r="CK3996" s="30"/>
      <c r="CL3996" s="30"/>
      <c r="CM3996" s="30"/>
      <c r="CN3996" s="30"/>
      <c r="CO3996" s="30"/>
      <c r="CP3996" s="30"/>
      <c r="CQ3996" s="30"/>
      <c r="CR3996" s="30"/>
      <c r="CS3996" s="30"/>
      <c r="CT3996" s="30"/>
      <c r="CU3996" s="30"/>
      <c r="CV3996" s="30"/>
      <c r="CW3996" s="30"/>
      <c r="CX3996" s="30"/>
      <c r="CY3996" s="30"/>
      <c r="CZ3996" s="30"/>
      <c r="DA3996" s="30"/>
      <c r="DB3996" s="30"/>
      <c r="DC3996" s="30"/>
      <c r="DD3996" s="30"/>
      <c r="DE3996" s="30"/>
      <c r="DF3996" s="30"/>
      <c r="DG3996" s="30"/>
      <c r="DH3996" s="30"/>
      <c r="DI3996" s="30"/>
      <c r="DJ3996" s="30"/>
      <c r="DK3996" s="30"/>
      <c r="DL3996" s="30"/>
      <c r="DM3996" s="30"/>
      <c r="DN3996" s="30"/>
      <c r="DO3996" s="30"/>
      <c r="DP3996" s="30"/>
      <c r="DQ3996" s="30"/>
      <c r="DR3996" s="30"/>
      <c r="DS3996" s="30"/>
      <c r="DT3996" s="30"/>
      <c r="DU3996" s="30"/>
      <c r="DV3996" s="30"/>
      <c r="DW3996" s="30"/>
      <c r="DX3996" s="30"/>
      <c r="DY3996" s="30"/>
      <c r="DZ3996" s="30"/>
      <c r="EA3996" s="30"/>
      <c r="EB3996" s="30"/>
      <c r="EC3996" s="30"/>
      <c r="ED3996" s="30"/>
      <c r="EE3996" s="30"/>
      <c r="EF3996" s="30"/>
      <c r="EG3996" s="30"/>
      <c r="EH3996" s="30"/>
      <c r="EI3996" s="30"/>
      <c r="EJ3996" s="30"/>
      <c r="EK3996" s="30"/>
      <c r="EL3996" s="30"/>
      <c r="EM3996" s="30"/>
      <c r="EN3996" s="30"/>
      <c r="EO3996" s="30"/>
      <c r="EP3996" s="30"/>
      <c r="EQ3996" s="30"/>
      <c r="ER3996" s="30"/>
      <c r="ES3996" s="30"/>
      <c r="ET3996" s="30"/>
      <c r="EU3996" s="30"/>
      <c r="EV3996" s="30"/>
      <c r="EW3996" s="30"/>
      <c r="EX3996" s="30"/>
      <c r="EY3996" s="30"/>
      <c r="EZ3996" s="30"/>
      <c r="FA3996" s="30"/>
      <c r="FB3996" s="30"/>
      <c r="FC3996" s="30"/>
      <c r="FD3996" s="30"/>
      <c r="FE3996" s="30"/>
      <c r="FF3996" s="30"/>
      <c r="FG3996" s="30"/>
      <c r="FH3996" s="30"/>
      <c r="FI3996" s="30"/>
      <c r="FJ3996" s="30"/>
      <c r="FK3996" s="30"/>
      <c r="FL3996" s="30"/>
      <c r="FM3996" s="30"/>
      <c r="FN3996" s="30"/>
      <c r="FO3996" s="30"/>
      <c r="FP3996" s="30"/>
      <c r="FQ3996" s="30"/>
      <c r="FR3996" s="30"/>
      <c r="FS3996" s="30"/>
      <c r="FT3996" s="30"/>
      <c r="FU3996" s="30"/>
      <c r="FV3996" s="30"/>
      <c r="FW3996" s="30"/>
      <c r="FX3996" s="30"/>
      <c r="FY3996" s="30"/>
      <c r="FZ3996" s="30"/>
      <c r="GA3996" s="30"/>
      <c r="GB3996" s="30"/>
      <c r="GC3996" s="30"/>
      <c r="GD3996" s="30"/>
      <c r="GE3996" s="30"/>
      <c r="GF3996" s="30"/>
      <c r="GG3996" s="30"/>
      <c r="GH3996" s="30"/>
      <c r="GI3996" s="30"/>
      <c r="GJ3996" s="30"/>
      <c r="GK3996" s="30"/>
      <c r="GL3996" s="30"/>
      <c r="GM3996" s="30"/>
      <c r="GN3996" s="30"/>
      <c r="GO3996" s="30"/>
      <c r="GP3996" s="30"/>
      <c r="GQ3996" s="30"/>
      <c r="GR3996" s="30"/>
      <c r="GS3996" s="30"/>
      <c r="GT3996" s="30"/>
      <c r="GU3996" s="30"/>
      <c r="GV3996" s="30"/>
      <c r="GW3996" s="30"/>
      <c r="GX3996" s="30"/>
      <c r="GY3996" s="30"/>
      <c r="GZ3996" s="30"/>
      <c r="HA3996" s="30"/>
      <c r="HB3996" s="30"/>
      <c r="HC3996" s="30"/>
      <c r="HD3996" s="30"/>
      <c r="HE3996" s="30"/>
      <c r="HF3996" s="30"/>
      <c r="HG3996" s="30"/>
      <c r="HH3996" s="30"/>
      <c r="HI3996" s="30"/>
      <c r="HJ3996" s="30"/>
      <c r="HK3996" s="30"/>
      <c r="HL3996" s="30"/>
      <c r="HM3996" s="30"/>
      <c r="HN3996" s="30"/>
      <c r="HO3996" s="30"/>
      <c r="HP3996" s="30"/>
      <c r="HQ3996" s="30"/>
      <c r="HR3996" s="30"/>
      <c r="HS3996" s="30"/>
      <c r="HT3996" s="30"/>
      <c r="HU3996" s="30"/>
      <c r="HV3996" s="30"/>
      <c r="HW3996" s="30"/>
      <c r="HX3996" s="30"/>
      <c r="HY3996" s="30"/>
      <c r="HZ3996" s="30"/>
      <c r="IA3996" s="30"/>
      <c r="IB3996" s="30"/>
      <c r="IC3996" s="30"/>
      <c r="ID3996" s="30"/>
      <c r="IE3996" s="30"/>
      <c r="IF3996" s="30"/>
      <c r="IG3996" s="30"/>
      <c r="IH3996" s="30"/>
    </row>
    <row r="3997" spans="1:242" s="31" customFormat="1" ht="13.9" x14ac:dyDescent="0.25">
      <c r="A3997" s="75">
        <v>42653</v>
      </c>
      <c r="B3997" s="26" t="s">
        <v>2713</v>
      </c>
      <c r="C3997" s="27" t="s">
        <v>1509</v>
      </c>
      <c r="D3997" s="26" t="s">
        <v>20</v>
      </c>
      <c r="E3997" s="41"/>
      <c r="F3997" s="41">
        <v>70000</v>
      </c>
      <c r="G3997" s="19">
        <f t="shared" si="62"/>
        <v>11420060.0813</v>
      </c>
      <c r="H3997" s="26" t="s">
        <v>933</v>
      </c>
      <c r="I3997" s="82" t="s">
        <v>2714</v>
      </c>
      <c r="J3997" s="27" t="s">
        <v>1823</v>
      </c>
      <c r="K3997" s="26" t="s">
        <v>377</v>
      </c>
      <c r="L3997" s="26" t="s">
        <v>1824</v>
      </c>
      <c r="M3997" s="26">
        <v>3987</v>
      </c>
      <c r="N3997" s="30"/>
      <c r="O3997" s="30"/>
      <c r="P3997" s="30"/>
      <c r="Q3997" s="30"/>
      <c r="R3997" s="30"/>
      <c r="S3997" s="30"/>
      <c r="T3997" s="30"/>
      <c r="U3997" s="30"/>
      <c r="V3997" s="30"/>
      <c r="W3997" s="30"/>
      <c r="X3997" s="30"/>
      <c r="Y3997" s="30"/>
      <c r="Z3997" s="30"/>
      <c r="AA3997" s="30"/>
      <c r="AB3997" s="30"/>
      <c r="AC3997" s="30"/>
      <c r="AD3997" s="30"/>
      <c r="AE3997" s="30"/>
      <c r="AF3997" s="30"/>
      <c r="AG3997" s="30"/>
      <c r="AH3997" s="30"/>
      <c r="AI3997" s="30"/>
      <c r="AJ3997" s="30"/>
      <c r="AK3997" s="30"/>
      <c r="AL3997" s="30"/>
      <c r="AM3997" s="30"/>
      <c r="AN3997" s="30"/>
      <c r="AO3997" s="30"/>
      <c r="AP3997" s="30"/>
      <c r="AQ3997" s="30"/>
      <c r="AR3997" s="30"/>
      <c r="AS3997" s="30"/>
      <c r="AT3997" s="30"/>
      <c r="AU3997" s="30"/>
      <c r="AV3997" s="30"/>
      <c r="AW3997" s="30"/>
      <c r="AX3997" s="30"/>
      <c r="AY3997" s="30"/>
      <c r="AZ3997" s="30"/>
      <c r="BA3997" s="30"/>
      <c r="BB3997" s="30"/>
      <c r="BC3997" s="30"/>
      <c r="BD3997" s="30"/>
      <c r="BE3997" s="30"/>
      <c r="BF3997" s="30"/>
      <c r="BG3997" s="30"/>
      <c r="BH3997" s="30"/>
      <c r="BI3997" s="30"/>
      <c r="BJ3997" s="30"/>
      <c r="BK3997" s="30"/>
      <c r="BL3997" s="30"/>
      <c r="BM3997" s="30"/>
      <c r="BN3997" s="30"/>
      <c r="BO3997" s="30"/>
      <c r="BP3997" s="30"/>
      <c r="BQ3997" s="30"/>
      <c r="BR3997" s="30"/>
      <c r="BS3997" s="30"/>
      <c r="BT3997" s="30"/>
      <c r="BU3997" s="30"/>
      <c r="BV3997" s="30"/>
      <c r="BW3997" s="30"/>
      <c r="BX3997" s="30"/>
      <c r="BY3997" s="30"/>
      <c r="BZ3997" s="30"/>
      <c r="CA3997" s="30"/>
      <c r="CB3997" s="30"/>
      <c r="CC3997" s="30"/>
      <c r="CD3997" s="30"/>
      <c r="CE3997" s="30"/>
      <c r="CF3997" s="30"/>
      <c r="CG3997" s="30"/>
      <c r="CH3997" s="30"/>
      <c r="CI3997" s="30"/>
      <c r="CJ3997" s="30"/>
      <c r="CK3997" s="30"/>
      <c r="CL3997" s="30"/>
      <c r="CM3997" s="30"/>
      <c r="CN3997" s="30"/>
      <c r="CO3997" s="30"/>
      <c r="CP3997" s="30"/>
      <c r="CQ3997" s="30"/>
      <c r="CR3997" s="30"/>
      <c r="CS3997" s="30"/>
      <c r="CT3997" s="30"/>
      <c r="CU3997" s="30"/>
      <c r="CV3997" s="30"/>
      <c r="CW3997" s="30"/>
      <c r="CX3997" s="30"/>
      <c r="CY3997" s="30"/>
      <c r="CZ3997" s="30"/>
      <c r="DA3997" s="30"/>
      <c r="DB3997" s="30"/>
      <c r="DC3997" s="30"/>
      <c r="DD3997" s="30"/>
      <c r="DE3997" s="30"/>
      <c r="DF3997" s="30"/>
      <c r="DG3997" s="30"/>
      <c r="DH3997" s="30"/>
      <c r="DI3997" s="30"/>
      <c r="DJ3997" s="30"/>
      <c r="DK3997" s="30"/>
      <c r="DL3997" s="30"/>
      <c r="DM3997" s="30"/>
      <c r="DN3997" s="30"/>
      <c r="DO3997" s="30"/>
      <c r="DP3997" s="30"/>
      <c r="DQ3997" s="30"/>
      <c r="DR3997" s="30"/>
      <c r="DS3997" s="30"/>
      <c r="DT3997" s="30"/>
      <c r="DU3997" s="30"/>
      <c r="DV3997" s="30"/>
      <c r="DW3997" s="30"/>
      <c r="DX3997" s="30"/>
      <c r="DY3997" s="30"/>
      <c r="DZ3997" s="30"/>
      <c r="EA3997" s="30"/>
      <c r="EB3997" s="30"/>
      <c r="EC3997" s="30"/>
      <c r="ED3997" s="30"/>
      <c r="EE3997" s="30"/>
      <c r="EF3997" s="30"/>
      <c r="EG3997" s="30"/>
      <c r="EH3997" s="30"/>
      <c r="EI3997" s="30"/>
      <c r="EJ3997" s="30"/>
      <c r="EK3997" s="30"/>
      <c r="EL3997" s="30"/>
      <c r="EM3997" s="30"/>
      <c r="EN3997" s="30"/>
      <c r="EO3997" s="30"/>
      <c r="EP3997" s="30"/>
      <c r="EQ3997" s="30"/>
      <c r="ER3997" s="30"/>
      <c r="ES3997" s="30"/>
      <c r="ET3997" s="30"/>
      <c r="EU3997" s="30"/>
      <c r="EV3997" s="30"/>
      <c r="EW3997" s="30"/>
      <c r="EX3997" s="30"/>
      <c r="EY3997" s="30"/>
      <c r="EZ3997" s="30"/>
      <c r="FA3997" s="30"/>
      <c r="FB3997" s="30"/>
      <c r="FC3997" s="30"/>
      <c r="FD3997" s="30"/>
      <c r="FE3997" s="30"/>
      <c r="FF3997" s="30"/>
      <c r="FG3997" s="30"/>
      <c r="FH3997" s="30"/>
      <c r="FI3997" s="30"/>
      <c r="FJ3997" s="30"/>
      <c r="FK3997" s="30"/>
      <c r="FL3997" s="30"/>
      <c r="FM3997" s="30"/>
      <c r="FN3997" s="30"/>
      <c r="FO3997" s="30"/>
      <c r="FP3997" s="30"/>
      <c r="FQ3997" s="30"/>
      <c r="FR3997" s="30"/>
      <c r="FS3997" s="30"/>
      <c r="FT3997" s="30"/>
      <c r="FU3997" s="30"/>
      <c r="FV3997" s="30"/>
      <c r="FW3997" s="30"/>
      <c r="FX3997" s="30"/>
      <c r="FY3997" s="30"/>
      <c r="FZ3997" s="30"/>
      <c r="GA3997" s="30"/>
      <c r="GB3997" s="30"/>
      <c r="GC3997" s="30"/>
      <c r="GD3997" s="30"/>
      <c r="GE3997" s="30"/>
      <c r="GF3997" s="30"/>
      <c r="GG3997" s="30"/>
      <c r="GH3997" s="30"/>
      <c r="GI3997" s="30"/>
      <c r="GJ3997" s="30"/>
      <c r="GK3997" s="30"/>
      <c r="GL3997" s="30"/>
      <c r="GM3997" s="30"/>
      <c r="GN3997" s="30"/>
      <c r="GO3997" s="30"/>
      <c r="GP3997" s="30"/>
      <c r="GQ3997" s="30"/>
      <c r="GR3997" s="30"/>
      <c r="GS3997" s="30"/>
      <c r="GT3997" s="30"/>
      <c r="GU3997" s="30"/>
      <c r="GV3997" s="30"/>
      <c r="GW3997" s="30"/>
      <c r="GX3997" s="30"/>
      <c r="GY3997" s="30"/>
      <c r="GZ3997" s="30"/>
      <c r="HA3997" s="30"/>
      <c r="HB3997" s="30"/>
      <c r="HC3997" s="30"/>
      <c r="HD3997" s="30"/>
      <c r="HE3997" s="30"/>
      <c r="HF3997" s="30"/>
      <c r="HG3997" s="30"/>
      <c r="HH3997" s="30"/>
      <c r="HI3997" s="30"/>
      <c r="HJ3997" s="30"/>
      <c r="HK3997" s="30"/>
      <c r="HL3997" s="30"/>
      <c r="HM3997" s="30"/>
      <c r="HN3997" s="30"/>
      <c r="HO3997" s="30"/>
      <c r="HP3997" s="30"/>
      <c r="HQ3997" s="30"/>
      <c r="HR3997" s="30"/>
      <c r="HS3997" s="30"/>
      <c r="HT3997" s="30"/>
      <c r="HU3997" s="30"/>
      <c r="HV3997" s="30"/>
      <c r="HW3997" s="30"/>
      <c r="HX3997" s="30"/>
      <c r="HY3997" s="30"/>
      <c r="HZ3997" s="30"/>
      <c r="IA3997" s="30"/>
      <c r="IB3997" s="30"/>
      <c r="IC3997" s="30"/>
      <c r="ID3997" s="30"/>
      <c r="IE3997" s="30"/>
      <c r="IF3997" s="30"/>
      <c r="IG3997" s="30"/>
      <c r="IH3997" s="30"/>
    </row>
    <row r="3998" spans="1:242" s="31" customFormat="1" x14ac:dyDescent="0.3">
      <c r="A3998" s="75">
        <v>42653</v>
      </c>
      <c r="B3998" s="26" t="s">
        <v>944</v>
      </c>
      <c r="C3998" s="26" t="s">
        <v>12</v>
      </c>
      <c r="D3998" s="26" t="s">
        <v>821</v>
      </c>
      <c r="E3998" s="41"/>
      <c r="F3998" s="41">
        <v>1000</v>
      </c>
      <c r="G3998" s="19">
        <f t="shared" si="62"/>
        <v>11419060.0813</v>
      </c>
      <c r="H3998" s="26" t="s">
        <v>1697</v>
      </c>
      <c r="I3998" s="26" t="s">
        <v>531</v>
      </c>
      <c r="J3998" s="78" t="s">
        <v>1823</v>
      </c>
      <c r="K3998" s="26" t="s">
        <v>377</v>
      </c>
      <c r="L3998" s="26" t="s">
        <v>2600</v>
      </c>
      <c r="M3998" s="26">
        <v>3988</v>
      </c>
      <c r="N3998" s="30"/>
      <c r="O3998" s="30"/>
      <c r="P3998" s="30"/>
      <c r="Q3998" s="30"/>
      <c r="R3998" s="30"/>
      <c r="S3998" s="30"/>
      <c r="T3998" s="30"/>
      <c r="U3998" s="30"/>
      <c r="V3998" s="30"/>
      <c r="W3998" s="30"/>
      <c r="X3998" s="30"/>
      <c r="Y3998" s="30"/>
      <c r="Z3998" s="30"/>
      <c r="AA3998" s="30"/>
      <c r="AB3998" s="30"/>
      <c r="AC3998" s="30"/>
      <c r="AD3998" s="30"/>
      <c r="AE3998" s="30"/>
      <c r="AF3998" s="30"/>
      <c r="AG3998" s="30"/>
      <c r="AH3998" s="30"/>
      <c r="AI3998" s="30"/>
      <c r="AJ3998" s="30"/>
      <c r="AK3998" s="30"/>
      <c r="AL3998" s="30"/>
      <c r="AM3998" s="30"/>
      <c r="AN3998" s="30"/>
      <c r="AO3998" s="30"/>
      <c r="AP3998" s="30"/>
      <c r="AQ3998" s="30"/>
      <c r="AR3998" s="30"/>
      <c r="AS3998" s="30"/>
      <c r="AT3998" s="30"/>
      <c r="AU3998" s="30"/>
      <c r="AV3998" s="30"/>
      <c r="AW3998" s="30"/>
      <c r="AX3998" s="30"/>
      <c r="AY3998" s="30"/>
      <c r="AZ3998" s="30"/>
      <c r="BA3998" s="30"/>
      <c r="BB3998" s="30"/>
      <c r="BC3998" s="30"/>
      <c r="BD3998" s="30"/>
      <c r="BE3998" s="30"/>
      <c r="BF3998" s="30"/>
      <c r="BG3998" s="30"/>
      <c r="BH3998" s="30"/>
      <c r="BI3998" s="30"/>
      <c r="BJ3998" s="30"/>
      <c r="BK3998" s="30"/>
      <c r="BL3998" s="30"/>
      <c r="BM3998" s="30"/>
      <c r="BN3998" s="30"/>
      <c r="BO3998" s="30"/>
      <c r="BP3998" s="30"/>
      <c r="BQ3998" s="30"/>
      <c r="BR3998" s="30"/>
      <c r="BS3998" s="30"/>
      <c r="BT3998" s="30"/>
      <c r="BU3998" s="30"/>
      <c r="BV3998" s="30"/>
      <c r="BW3998" s="30"/>
      <c r="BX3998" s="30"/>
      <c r="BY3998" s="30"/>
      <c r="BZ3998" s="30"/>
      <c r="CA3998" s="30"/>
      <c r="CB3998" s="30"/>
      <c r="CC3998" s="30"/>
      <c r="CD3998" s="30"/>
      <c r="CE3998" s="30"/>
      <c r="CF3998" s="30"/>
      <c r="CG3998" s="30"/>
      <c r="CH3998" s="30"/>
      <c r="CI3998" s="30"/>
      <c r="CJ3998" s="30"/>
      <c r="CK3998" s="30"/>
      <c r="CL3998" s="30"/>
      <c r="CM3998" s="30"/>
      <c r="CN3998" s="30"/>
      <c r="CO3998" s="30"/>
      <c r="CP3998" s="30"/>
      <c r="CQ3998" s="30"/>
      <c r="CR3998" s="30"/>
      <c r="CS3998" s="30"/>
      <c r="CT3998" s="30"/>
      <c r="CU3998" s="30"/>
      <c r="CV3998" s="30"/>
      <c r="CW3998" s="30"/>
      <c r="CX3998" s="30"/>
      <c r="CY3998" s="30"/>
      <c r="CZ3998" s="30"/>
      <c r="DA3998" s="30"/>
      <c r="DB3998" s="30"/>
      <c r="DC3998" s="30"/>
      <c r="DD3998" s="30"/>
      <c r="DE3998" s="30"/>
      <c r="DF3998" s="30"/>
      <c r="DG3998" s="30"/>
      <c r="DH3998" s="30"/>
      <c r="DI3998" s="30"/>
      <c r="DJ3998" s="30"/>
      <c r="DK3998" s="30"/>
      <c r="DL3998" s="30"/>
      <c r="DM3998" s="30"/>
      <c r="DN3998" s="30"/>
      <c r="DO3998" s="30"/>
      <c r="DP3998" s="30"/>
      <c r="DQ3998" s="30"/>
      <c r="DR3998" s="30"/>
      <c r="DS3998" s="30"/>
      <c r="DT3998" s="30"/>
      <c r="DU3998" s="30"/>
      <c r="DV3998" s="30"/>
      <c r="DW3998" s="30"/>
      <c r="DX3998" s="30"/>
      <c r="DY3998" s="30"/>
      <c r="DZ3998" s="30"/>
      <c r="EA3998" s="30"/>
      <c r="EB3998" s="30"/>
      <c r="EC3998" s="30"/>
      <c r="ED3998" s="30"/>
      <c r="EE3998" s="30"/>
      <c r="EF3998" s="30"/>
      <c r="EG3998" s="30"/>
      <c r="EH3998" s="30"/>
      <c r="EI3998" s="30"/>
      <c r="EJ3998" s="30"/>
      <c r="EK3998" s="30"/>
      <c r="EL3998" s="30"/>
      <c r="EM3998" s="30"/>
      <c r="EN3998" s="30"/>
      <c r="EO3998" s="30"/>
      <c r="EP3998" s="30"/>
      <c r="EQ3998" s="30"/>
      <c r="ER3998" s="30"/>
      <c r="ES3998" s="30"/>
      <c r="ET3998" s="30"/>
      <c r="EU3998" s="30"/>
      <c r="EV3998" s="30"/>
      <c r="EW3998" s="30"/>
      <c r="EX3998" s="30"/>
      <c r="EY3998" s="30"/>
      <c r="EZ3998" s="30"/>
      <c r="FA3998" s="30"/>
      <c r="FB3998" s="30"/>
      <c r="FC3998" s="30"/>
      <c r="FD3998" s="30"/>
      <c r="FE3998" s="30"/>
      <c r="FF3998" s="30"/>
      <c r="FG3998" s="30"/>
      <c r="FH3998" s="30"/>
      <c r="FI3998" s="30"/>
      <c r="FJ3998" s="30"/>
      <c r="FK3998" s="30"/>
      <c r="FL3998" s="30"/>
      <c r="FM3998" s="30"/>
      <c r="FN3998" s="30"/>
      <c r="FO3998" s="30"/>
      <c r="FP3998" s="30"/>
      <c r="FQ3998" s="30"/>
      <c r="FR3998" s="30"/>
      <c r="FS3998" s="30"/>
      <c r="FT3998" s="30"/>
      <c r="FU3998" s="30"/>
      <c r="FV3998" s="30"/>
      <c r="FW3998" s="30"/>
      <c r="FX3998" s="30"/>
      <c r="FY3998" s="30"/>
      <c r="FZ3998" s="30"/>
      <c r="GA3998" s="30"/>
      <c r="GB3998" s="30"/>
      <c r="GC3998" s="30"/>
      <c r="GD3998" s="30"/>
      <c r="GE3998" s="30"/>
      <c r="GF3998" s="30"/>
      <c r="GG3998" s="30"/>
      <c r="GH3998" s="30"/>
      <c r="GI3998" s="30"/>
      <c r="GJ3998" s="30"/>
      <c r="GK3998" s="30"/>
      <c r="GL3998" s="30"/>
      <c r="GM3998" s="30"/>
      <c r="GN3998" s="30"/>
      <c r="GO3998" s="30"/>
      <c r="GP3998" s="30"/>
      <c r="GQ3998" s="30"/>
      <c r="GR3998" s="30"/>
      <c r="GS3998" s="30"/>
      <c r="GT3998" s="30"/>
      <c r="GU3998" s="30"/>
      <c r="GV3998" s="30"/>
      <c r="GW3998" s="30"/>
      <c r="GX3998" s="30"/>
      <c r="GY3998" s="30"/>
      <c r="GZ3998" s="30"/>
      <c r="HA3998" s="30"/>
      <c r="HB3998" s="30"/>
      <c r="HC3998" s="30"/>
      <c r="HD3998" s="30"/>
      <c r="HE3998" s="30"/>
      <c r="HF3998" s="30"/>
      <c r="HG3998" s="30"/>
      <c r="HH3998" s="30"/>
      <c r="HI3998" s="30"/>
      <c r="HJ3998" s="30"/>
      <c r="HK3998" s="30"/>
      <c r="HL3998" s="30"/>
      <c r="HM3998" s="30"/>
      <c r="HN3998" s="30"/>
      <c r="HO3998" s="30"/>
      <c r="HP3998" s="30"/>
      <c r="HQ3998" s="30"/>
      <c r="HR3998" s="30"/>
      <c r="HS3998" s="30"/>
      <c r="HT3998" s="30"/>
      <c r="HU3998" s="30"/>
      <c r="HV3998" s="30"/>
      <c r="HW3998" s="30"/>
      <c r="HX3998" s="30"/>
      <c r="HY3998" s="30"/>
      <c r="HZ3998" s="30"/>
      <c r="IA3998" s="30"/>
      <c r="IB3998" s="30"/>
      <c r="IC3998" s="30"/>
      <c r="ID3998" s="30"/>
      <c r="IE3998" s="30"/>
      <c r="IF3998" s="30"/>
      <c r="IG3998" s="30"/>
      <c r="IH3998" s="30"/>
    </row>
    <row r="3999" spans="1:242" s="31" customFormat="1" x14ac:dyDescent="0.3">
      <c r="A3999" s="75">
        <v>42653</v>
      </c>
      <c r="B3999" s="26" t="s">
        <v>1479</v>
      </c>
      <c r="C3999" s="26" t="s">
        <v>12</v>
      </c>
      <c r="D3999" s="26" t="s">
        <v>821</v>
      </c>
      <c r="E3999" s="41"/>
      <c r="F3999" s="41">
        <v>1000</v>
      </c>
      <c r="G3999" s="19">
        <f t="shared" si="62"/>
        <v>11418060.0813</v>
      </c>
      <c r="H3999" s="26" t="s">
        <v>1697</v>
      </c>
      <c r="I3999" s="26" t="s">
        <v>531</v>
      </c>
      <c r="J3999" s="78" t="s">
        <v>1823</v>
      </c>
      <c r="K3999" s="26" t="s">
        <v>377</v>
      </c>
      <c r="L3999" s="26" t="s">
        <v>2600</v>
      </c>
      <c r="M3999" s="26">
        <v>3989</v>
      </c>
      <c r="N3999" s="30"/>
      <c r="O3999" s="30"/>
      <c r="P3999" s="30"/>
      <c r="Q3999" s="30"/>
      <c r="R3999" s="30"/>
      <c r="S3999" s="30"/>
      <c r="T3999" s="30"/>
      <c r="U3999" s="30"/>
      <c r="V3999" s="30"/>
      <c r="W3999" s="30"/>
      <c r="X3999" s="30"/>
      <c r="Y3999" s="30"/>
      <c r="Z3999" s="30"/>
      <c r="AA3999" s="30"/>
      <c r="AB3999" s="30"/>
      <c r="AC3999" s="30"/>
      <c r="AD3999" s="30"/>
      <c r="AE3999" s="30"/>
      <c r="AF3999" s="30"/>
      <c r="AG3999" s="30"/>
      <c r="AH3999" s="30"/>
      <c r="AI3999" s="30"/>
      <c r="AJ3999" s="30"/>
      <c r="AK3999" s="30"/>
      <c r="AL3999" s="30"/>
      <c r="AM3999" s="30"/>
      <c r="AN3999" s="30"/>
      <c r="AO3999" s="30"/>
      <c r="AP3999" s="30"/>
      <c r="AQ3999" s="30"/>
      <c r="AR3999" s="30"/>
      <c r="AS3999" s="30"/>
      <c r="AT3999" s="30"/>
      <c r="AU3999" s="30"/>
      <c r="AV3999" s="30"/>
      <c r="AW3999" s="30"/>
      <c r="AX3999" s="30"/>
      <c r="AY3999" s="30"/>
      <c r="AZ3999" s="30"/>
      <c r="BA3999" s="30"/>
      <c r="BB3999" s="30"/>
      <c r="BC3999" s="30"/>
      <c r="BD3999" s="30"/>
      <c r="BE3999" s="30"/>
      <c r="BF3999" s="30"/>
      <c r="BG3999" s="30"/>
      <c r="BH3999" s="30"/>
      <c r="BI3999" s="30"/>
      <c r="BJ3999" s="30"/>
      <c r="BK3999" s="30"/>
      <c r="BL3999" s="30"/>
      <c r="BM3999" s="30"/>
      <c r="BN3999" s="30"/>
      <c r="BO3999" s="30"/>
      <c r="BP3999" s="30"/>
      <c r="BQ3999" s="30"/>
      <c r="BR3999" s="30"/>
      <c r="BS3999" s="30"/>
      <c r="BT3999" s="30"/>
      <c r="BU3999" s="30"/>
      <c r="BV3999" s="30"/>
      <c r="BW3999" s="30"/>
      <c r="BX3999" s="30"/>
      <c r="BY3999" s="30"/>
      <c r="BZ3999" s="30"/>
      <c r="CA3999" s="30"/>
      <c r="CB3999" s="30"/>
      <c r="CC3999" s="30"/>
      <c r="CD3999" s="30"/>
      <c r="CE3999" s="30"/>
      <c r="CF3999" s="30"/>
      <c r="CG3999" s="30"/>
      <c r="CH3999" s="30"/>
      <c r="CI3999" s="30"/>
      <c r="CJ3999" s="30"/>
      <c r="CK3999" s="30"/>
      <c r="CL3999" s="30"/>
      <c r="CM3999" s="30"/>
      <c r="CN3999" s="30"/>
      <c r="CO3999" s="30"/>
      <c r="CP3999" s="30"/>
      <c r="CQ3999" s="30"/>
      <c r="CR3999" s="30"/>
      <c r="CS3999" s="30"/>
      <c r="CT3999" s="30"/>
      <c r="CU3999" s="30"/>
      <c r="CV3999" s="30"/>
      <c r="CW3999" s="30"/>
      <c r="CX3999" s="30"/>
      <c r="CY3999" s="30"/>
      <c r="CZ3999" s="30"/>
      <c r="DA3999" s="30"/>
      <c r="DB3999" s="30"/>
      <c r="DC3999" s="30"/>
      <c r="DD3999" s="30"/>
      <c r="DE3999" s="30"/>
      <c r="DF3999" s="30"/>
      <c r="DG3999" s="30"/>
      <c r="DH3999" s="30"/>
      <c r="DI3999" s="30"/>
      <c r="DJ3999" s="30"/>
      <c r="DK3999" s="30"/>
      <c r="DL3999" s="30"/>
      <c r="DM3999" s="30"/>
      <c r="DN3999" s="30"/>
      <c r="DO3999" s="30"/>
      <c r="DP3999" s="30"/>
      <c r="DQ3999" s="30"/>
      <c r="DR3999" s="30"/>
      <c r="DS3999" s="30"/>
      <c r="DT3999" s="30"/>
      <c r="DU3999" s="30"/>
      <c r="DV3999" s="30"/>
      <c r="DW3999" s="30"/>
      <c r="DX3999" s="30"/>
      <c r="DY3999" s="30"/>
      <c r="DZ3999" s="30"/>
      <c r="EA3999" s="30"/>
      <c r="EB3999" s="30"/>
      <c r="EC3999" s="30"/>
      <c r="ED3999" s="30"/>
      <c r="EE3999" s="30"/>
      <c r="EF3999" s="30"/>
      <c r="EG3999" s="30"/>
      <c r="EH3999" s="30"/>
      <c r="EI3999" s="30"/>
      <c r="EJ3999" s="30"/>
      <c r="EK3999" s="30"/>
      <c r="EL3999" s="30"/>
      <c r="EM3999" s="30"/>
      <c r="EN3999" s="30"/>
      <c r="EO3999" s="30"/>
      <c r="EP3999" s="30"/>
      <c r="EQ3999" s="30"/>
      <c r="ER3999" s="30"/>
      <c r="ES3999" s="30"/>
      <c r="ET3999" s="30"/>
      <c r="EU3999" s="30"/>
      <c r="EV3999" s="30"/>
      <c r="EW3999" s="30"/>
      <c r="EX3999" s="30"/>
      <c r="EY3999" s="30"/>
      <c r="EZ3999" s="30"/>
      <c r="FA3999" s="30"/>
      <c r="FB3999" s="30"/>
      <c r="FC3999" s="30"/>
      <c r="FD3999" s="30"/>
      <c r="FE3999" s="30"/>
      <c r="FF3999" s="30"/>
      <c r="FG3999" s="30"/>
      <c r="FH3999" s="30"/>
      <c r="FI3999" s="30"/>
      <c r="FJ3999" s="30"/>
      <c r="FK3999" s="30"/>
      <c r="FL3999" s="30"/>
      <c r="FM3999" s="30"/>
      <c r="FN3999" s="30"/>
      <c r="FO3999" s="30"/>
      <c r="FP3999" s="30"/>
      <c r="FQ3999" s="30"/>
      <c r="FR3999" s="30"/>
      <c r="FS3999" s="30"/>
      <c r="FT3999" s="30"/>
      <c r="FU3999" s="30"/>
      <c r="FV3999" s="30"/>
      <c r="FW3999" s="30"/>
      <c r="FX3999" s="30"/>
      <c r="FY3999" s="30"/>
      <c r="FZ3999" s="30"/>
      <c r="GA3999" s="30"/>
      <c r="GB3999" s="30"/>
      <c r="GC3999" s="30"/>
      <c r="GD3999" s="30"/>
      <c r="GE3999" s="30"/>
      <c r="GF3999" s="30"/>
      <c r="GG3999" s="30"/>
      <c r="GH3999" s="30"/>
      <c r="GI3999" s="30"/>
      <c r="GJ3999" s="30"/>
      <c r="GK3999" s="30"/>
      <c r="GL3999" s="30"/>
      <c r="GM3999" s="30"/>
      <c r="GN3999" s="30"/>
      <c r="GO3999" s="30"/>
      <c r="GP3999" s="30"/>
      <c r="GQ3999" s="30"/>
      <c r="GR3999" s="30"/>
      <c r="GS3999" s="30"/>
      <c r="GT3999" s="30"/>
      <c r="GU3999" s="30"/>
      <c r="GV3999" s="30"/>
      <c r="GW3999" s="30"/>
      <c r="GX3999" s="30"/>
      <c r="GY3999" s="30"/>
      <c r="GZ3999" s="30"/>
      <c r="HA3999" s="30"/>
      <c r="HB3999" s="30"/>
      <c r="HC3999" s="30"/>
      <c r="HD3999" s="30"/>
      <c r="HE3999" s="30"/>
      <c r="HF3999" s="30"/>
      <c r="HG3999" s="30"/>
      <c r="HH3999" s="30"/>
      <c r="HI3999" s="30"/>
      <c r="HJ3999" s="30"/>
      <c r="HK3999" s="30"/>
      <c r="HL3999" s="30"/>
      <c r="HM3999" s="30"/>
      <c r="HN3999" s="30"/>
      <c r="HO3999" s="30"/>
      <c r="HP3999" s="30"/>
      <c r="HQ3999" s="30"/>
      <c r="HR3999" s="30"/>
      <c r="HS3999" s="30"/>
      <c r="HT3999" s="30"/>
      <c r="HU3999" s="30"/>
      <c r="HV3999" s="30"/>
      <c r="HW3999" s="30"/>
      <c r="HX3999" s="30"/>
      <c r="HY3999" s="30"/>
      <c r="HZ3999" s="30"/>
      <c r="IA3999" s="30"/>
      <c r="IB3999" s="30"/>
      <c r="IC3999" s="30"/>
      <c r="ID3999" s="30"/>
      <c r="IE3999" s="30"/>
      <c r="IF3999" s="30"/>
      <c r="IG3999" s="30"/>
      <c r="IH3999" s="30"/>
    </row>
    <row r="4000" spans="1:242" s="31" customFormat="1" x14ac:dyDescent="0.3">
      <c r="A4000" s="75">
        <v>42653</v>
      </c>
      <c r="B4000" s="26" t="s">
        <v>2715</v>
      </c>
      <c r="C4000" s="26" t="s">
        <v>12</v>
      </c>
      <c r="D4000" s="26" t="s">
        <v>18</v>
      </c>
      <c r="E4000" s="41"/>
      <c r="F4000" s="41">
        <v>500</v>
      </c>
      <c r="G4000" s="19">
        <f t="shared" si="62"/>
        <v>11417560.0813</v>
      </c>
      <c r="H4000" s="26" t="s">
        <v>1772</v>
      </c>
      <c r="I4000" s="26" t="s">
        <v>531</v>
      </c>
      <c r="J4000" s="26" t="s">
        <v>3033</v>
      </c>
      <c r="K4000" s="26" t="s">
        <v>377</v>
      </c>
      <c r="L4000" s="26" t="s">
        <v>2600</v>
      </c>
      <c r="M4000" s="26">
        <v>3990</v>
      </c>
    </row>
    <row r="4001" spans="1:13" s="31" customFormat="1" x14ac:dyDescent="0.3">
      <c r="A4001" s="75">
        <v>42653</v>
      </c>
      <c r="B4001" s="26" t="s">
        <v>2716</v>
      </c>
      <c r="C4001" s="26" t="s">
        <v>17</v>
      </c>
      <c r="D4001" s="26" t="s">
        <v>18</v>
      </c>
      <c r="E4001" s="41"/>
      <c r="F4001" s="41">
        <v>90000</v>
      </c>
      <c r="G4001" s="19">
        <f t="shared" si="62"/>
        <v>11327560.0813</v>
      </c>
      <c r="H4001" s="26" t="s">
        <v>1772</v>
      </c>
      <c r="I4001" s="26" t="s">
        <v>2717</v>
      </c>
      <c r="J4001" s="26" t="s">
        <v>3033</v>
      </c>
      <c r="K4001" s="26" t="s">
        <v>377</v>
      </c>
      <c r="L4001" s="26" t="s">
        <v>1824</v>
      </c>
      <c r="M4001" s="31">
        <v>3991</v>
      </c>
    </row>
    <row r="4002" spans="1:13" s="31" customFormat="1" x14ac:dyDescent="0.3">
      <c r="A4002" s="75">
        <v>42653</v>
      </c>
      <c r="B4002" s="26" t="s">
        <v>3082</v>
      </c>
      <c r="C4002" s="26" t="s">
        <v>12</v>
      </c>
      <c r="D4002" s="26" t="s">
        <v>18</v>
      </c>
      <c r="E4002" s="41"/>
      <c r="F4002" s="41">
        <v>250</v>
      </c>
      <c r="G4002" s="19">
        <f t="shared" si="62"/>
        <v>11327310.0813</v>
      </c>
      <c r="H4002" s="26" t="s">
        <v>1772</v>
      </c>
      <c r="I4002" s="26" t="s">
        <v>531</v>
      </c>
      <c r="J4002" s="26" t="s">
        <v>3033</v>
      </c>
      <c r="K4002" s="26" t="s">
        <v>377</v>
      </c>
      <c r="L4002" s="26" t="s">
        <v>2600</v>
      </c>
      <c r="M4002" s="31">
        <v>3992</v>
      </c>
    </row>
    <row r="4003" spans="1:13" s="31" customFormat="1" x14ac:dyDescent="0.3">
      <c r="A4003" s="75">
        <v>42653</v>
      </c>
      <c r="B4003" s="26" t="s">
        <v>2718</v>
      </c>
      <c r="C4003" s="26" t="s">
        <v>12</v>
      </c>
      <c r="D4003" s="26" t="s">
        <v>18</v>
      </c>
      <c r="E4003" s="41"/>
      <c r="F4003" s="41">
        <v>250</v>
      </c>
      <c r="G4003" s="19">
        <f t="shared" si="62"/>
        <v>11327060.0813</v>
      </c>
      <c r="H4003" s="26" t="s">
        <v>1772</v>
      </c>
      <c r="I4003" s="26" t="s">
        <v>531</v>
      </c>
      <c r="J4003" s="26" t="s">
        <v>3033</v>
      </c>
      <c r="K4003" s="26" t="s">
        <v>377</v>
      </c>
      <c r="L4003" s="26" t="s">
        <v>2600</v>
      </c>
      <c r="M4003" s="26">
        <v>3993</v>
      </c>
    </row>
    <row r="4004" spans="1:13" s="31" customFormat="1" ht="13.9" x14ac:dyDescent="0.25">
      <c r="A4004" s="75">
        <v>42653</v>
      </c>
      <c r="B4004" s="26" t="s">
        <v>2719</v>
      </c>
      <c r="C4004" s="26" t="s">
        <v>12</v>
      </c>
      <c r="D4004" s="26" t="s">
        <v>18</v>
      </c>
      <c r="E4004" s="41"/>
      <c r="F4004" s="41">
        <v>18000</v>
      </c>
      <c r="G4004" s="19">
        <f t="shared" si="62"/>
        <v>11309060.0813</v>
      </c>
      <c r="H4004" s="26" t="s">
        <v>1772</v>
      </c>
      <c r="I4004" s="26">
        <v>35</v>
      </c>
      <c r="J4004" s="26" t="s">
        <v>3033</v>
      </c>
      <c r="K4004" s="26" t="s">
        <v>377</v>
      </c>
      <c r="L4004" s="26" t="s">
        <v>1824</v>
      </c>
      <c r="M4004" s="26">
        <v>3994</v>
      </c>
    </row>
    <row r="4005" spans="1:13" s="31" customFormat="1" x14ac:dyDescent="0.3">
      <c r="A4005" s="75">
        <v>42653</v>
      </c>
      <c r="B4005" s="83" t="s">
        <v>2720</v>
      </c>
      <c r="C4005" s="26" t="s">
        <v>12</v>
      </c>
      <c r="D4005" s="26" t="s">
        <v>18</v>
      </c>
      <c r="E4005" s="41"/>
      <c r="F4005" s="41">
        <v>250</v>
      </c>
      <c r="G4005" s="19">
        <f t="shared" si="62"/>
        <v>11308810.0813</v>
      </c>
      <c r="H4005" s="26" t="s">
        <v>1772</v>
      </c>
      <c r="I4005" s="26" t="s">
        <v>531</v>
      </c>
      <c r="J4005" s="26" t="s">
        <v>3033</v>
      </c>
      <c r="K4005" s="26" t="s">
        <v>377</v>
      </c>
      <c r="L4005" s="26" t="s">
        <v>2600</v>
      </c>
      <c r="M4005" s="26">
        <v>3995</v>
      </c>
    </row>
    <row r="4006" spans="1:13" s="31" customFormat="1" x14ac:dyDescent="0.3">
      <c r="A4006" s="75">
        <v>42653</v>
      </c>
      <c r="B4006" s="26" t="s">
        <v>2721</v>
      </c>
      <c r="C4006" s="26" t="s">
        <v>12</v>
      </c>
      <c r="D4006" s="26" t="s">
        <v>18</v>
      </c>
      <c r="E4006" s="41"/>
      <c r="F4006" s="41">
        <v>250</v>
      </c>
      <c r="G4006" s="19">
        <f t="shared" si="62"/>
        <v>11308560.0813</v>
      </c>
      <c r="H4006" s="26" t="s">
        <v>1772</v>
      </c>
      <c r="I4006" s="26" t="s">
        <v>531</v>
      </c>
      <c r="J4006" s="26" t="s">
        <v>3033</v>
      </c>
      <c r="K4006" s="26" t="s">
        <v>377</v>
      </c>
      <c r="L4006" s="26" t="s">
        <v>2600</v>
      </c>
      <c r="M4006" s="26">
        <v>3996</v>
      </c>
    </row>
    <row r="4007" spans="1:13" s="31" customFormat="1" x14ac:dyDescent="0.3">
      <c r="A4007" s="75">
        <v>42653</v>
      </c>
      <c r="B4007" s="26" t="s">
        <v>2722</v>
      </c>
      <c r="C4007" s="26" t="s">
        <v>12</v>
      </c>
      <c r="D4007" s="26" t="s">
        <v>18</v>
      </c>
      <c r="E4007" s="41"/>
      <c r="F4007" s="41">
        <v>250</v>
      </c>
      <c r="G4007" s="19">
        <f t="shared" si="62"/>
        <v>11308310.0813</v>
      </c>
      <c r="H4007" s="26" t="s">
        <v>1772</v>
      </c>
      <c r="I4007" s="26" t="s">
        <v>531</v>
      </c>
      <c r="J4007" s="26" t="s">
        <v>3033</v>
      </c>
      <c r="K4007" s="26" t="s">
        <v>377</v>
      </c>
      <c r="L4007" s="26" t="s">
        <v>2600</v>
      </c>
      <c r="M4007" s="26">
        <v>3997</v>
      </c>
    </row>
    <row r="4008" spans="1:13" s="31" customFormat="1" x14ac:dyDescent="0.3">
      <c r="A4008" s="75">
        <v>42653</v>
      </c>
      <c r="B4008" s="26" t="s">
        <v>2723</v>
      </c>
      <c r="C4008" s="26" t="s">
        <v>12</v>
      </c>
      <c r="D4008" s="26" t="s">
        <v>18</v>
      </c>
      <c r="E4008" s="41"/>
      <c r="F4008" s="41">
        <v>500</v>
      </c>
      <c r="G4008" s="19">
        <f t="shared" si="62"/>
        <v>11307810.0813</v>
      </c>
      <c r="H4008" s="26" t="s">
        <v>1772</v>
      </c>
      <c r="I4008" s="26" t="s">
        <v>531</v>
      </c>
      <c r="J4008" s="26" t="s">
        <v>3033</v>
      </c>
      <c r="K4008" s="26" t="s">
        <v>377</v>
      </c>
      <c r="L4008" s="26" t="s">
        <v>2600</v>
      </c>
      <c r="M4008" s="26">
        <v>3998</v>
      </c>
    </row>
    <row r="4009" spans="1:13" s="31" customFormat="1" x14ac:dyDescent="0.3">
      <c r="A4009" s="75">
        <v>42653</v>
      </c>
      <c r="B4009" s="26" t="s">
        <v>2324</v>
      </c>
      <c r="C4009" s="26" t="s">
        <v>12</v>
      </c>
      <c r="D4009" s="26" t="s">
        <v>20</v>
      </c>
      <c r="E4009" s="41"/>
      <c r="F4009" s="41">
        <v>2000</v>
      </c>
      <c r="G4009" s="19">
        <f t="shared" si="62"/>
        <v>11305810.0813</v>
      </c>
      <c r="H4009" s="26" t="s">
        <v>3053</v>
      </c>
      <c r="I4009" s="26" t="s">
        <v>531</v>
      </c>
      <c r="J4009" s="26" t="s">
        <v>1823</v>
      </c>
      <c r="K4009" s="26" t="s">
        <v>377</v>
      </c>
      <c r="L4009" s="26" t="s">
        <v>2600</v>
      </c>
      <c r="M4009" s="31">
        <v>3999</v>
      </c>
    </row>
    <row r="4010" spans="1:13" s="31" customFormat="1" x14ac:dyDescent="0.3">
      <c r="A4010" s="75">
        <v>42653</v>
      </c>
      <c r="B4010" s="26" t="s">
        <v>2644</v>
      </c>
      <c r="C4010" s="31" t="s">
        <v>35</v>
      </c>
      <c r="D4010" s="26" t="s">
        <v>20</v>
      </c>
      <c r="E4010" s="41"/>
      <c r="F4010" s="41">
        <v>1000</v>
      </c>
      <c r="G4010" s="19">
        <f t="shared" si="62"/>
        <v>11304810.0813</v>
      </c>
      <c r="H4010" s="26" t="s">
        <v>3053</v>
      </c>
      <c r="I4010" s="26" t="s">
        <v>531</v>
      </c>
      <c r="J4010" s="26" t="s">
        <v>1823</v>
      </c>
      <c r="K4010" s="26" t="s">
        <v>377</v>
      </c>
      <c r="L4010" s="26" t="s">
        <v>1824</v>
      </c>
      <c r="M4010" s="31">
        <v>4000</v>
      </c>
    </row>
    <row r="4011" spans="1:13" s="31" customFormat="1" ht="13.9" x14ac:dyDescent="0.25">
      <c r="A4011" s="75">
        <v>42653</v>
      </c>
      <c r="B4011" s="26" t="s">
        <v>2724</v>
      </c>
      <c r="C4011" s="28" t="s">
        <v>3032</v>
      </c>
      <c r="D4011" s="31" t="s">
        <v>10</v>
      </c>
      <c r="E4011" s="41"/>
      <c r="F4011" s="41">
        <v>60000</v>
      </c>
      <c r="G4011" s="19">
        <f t="shared" si="62"/>
        <v>11244810.0813</v>
      </c>
      <c r="H4011" s="26" t="s">
        <v>3053</v>
      </c>
      <c r="I4011" s="26" t="s">
        <v>787</v>
      </c>
      <c r="J4011" s="26" t="s">
        <v>1823</v>
      </c>
      <c r="K4011" s="26" t="s">
        <v>377</v>
      </c>
      <c r="L4011" s="26" t="s">
        <v>1824</v>
      </c>
      <c r="M4011" s="26">
        <v>4001</v>
      </c>
    </row>
    <row r="4012" spans="1:13" s="31" customFormat="1" x14ac:dyDescent="0.3">
      <c r="A4012" s="75">
        <v>42653</v>
      </c>
      <c r="B4012" s="26" t="s">
        <v>2725</v>
      </c>
      <c r="C4012" s="26" t="s">
        <v>12</v>
      </c>
      <c r="D4012" s="26" t="s">
        <v>20</v>
      </c>
      <c r="E4012" s="41"/>
      <c r="F4012" s="41">
        <v>450</v>
      </c>
      <c r="G4012" s="19">
        <f t="shared" si="62"/>
        <v>11244360.0813</v>
      </c>
      <c r="H4012" s="97" t="s">
        <v>3419</v>
      </c>
      <c r="I4012" s="26" t="s">
        <v>531</v>
      </c>
      <c r="J4012" s="26" t="s">
        <v>1823</v>
      </c>
      <c r="K4012" s="26" t="s">
        <v>377</v>
      </c>
      <c r="L4012" s="26" t="s">
        <v>2600</v>
      </c>
      <c r="M4012" s="26">
        <v>4002</v>
      </c>
    </row>
    <row r="4013" spans="1:13" s="31" customFormat="1" x14ac:dyDescent="0.3">
      <c r="A4013" s="75">
        <v>42653</v>
      </c>
      <c r="B4013" s="26" t="s">
        <v>2726</v>
      </c>
      <c r="C4013" s="26" t="s">
        <v>22</v>
      </c>
      <c r="D4013" s="26" t="s">
        <v>20</v>
      </c>
      <c r="E4013" s="41"/>
      <c r="F4013" s="41">
        <v>2000</v>
      </c>
      <c r="G4013" s="19">
        <f t="shared" si="62"/>
        <v>11242360.0813</v>
      </c>
      <c r="H4013" s="26" t="s">
        <v>3053</v>
      </c>
      <c r="I4013" s="26" t="s">
        <v>531</v>
      </c>
      <c r="J4013" s="26" t="s">
        <v>1823</v>
      </c>
      <c r="K4013" s="26" t="s">
        <v>377</v>
      </c>
      <c r="L4013" s="26" t="s">
        <v>1824</v>
      </c>
      <c r="M4013" s="26">
        <v>4003</v>
      </c>
    </row>
    <row r="4014" spans="1:13" s="31" customFormat="1" x14ac:dyDescent="0.3">
      <c r="A4014" s="75">
        <v>42653</v>
      </c>
      <c r="B4014" s="37" t="s">
        <v>2727</v>
      </c>
      <c r="C4014" s="26" t="s">
        <v>12</v>
      </c>
      <c r="D4014" s="37" t="s">
        <v>13</v>
      </c>
      <c r="E4014" s="38"/>
      <c r="F4014" s="38">
        <v>1000</v>
      </c>
      <c r="G4014" s="19">
        <f t="shared" si="62"/>
        <v>11241360.0813</v>
      </c>
      <c r="H4014" s="37" t="s">
        <v>267</v>
      </c>
      <c r="I4014" s="37" t="s">
        <v>774</v>
      </c>
      <c r="J4014" s="26" t="s">
        <v>3033</v>
      </c>
      <c r="K4014" s="37"/>
      <c r="L4014" s="26" t="s">
        <v>2600</v>
      </c>
      <c r="M4014" s="26">
        <v>4004</v>
      </c>
    </row>
    <row r="4015" spans="1:13" s="31" customFormat="1" x14ac:dyDescent="0.3">
      <c r="A4015" s="75">
        <v>42653</v>
      </c>
      <c r="B4015" s="37" t="s">
        <v>2728</v>
      </c>
      <c r="C4015" s="26" t="s">
        <v>12</v>
      </c>
      <c r="D4015" s="37" t="s">
        <v>13</v>
      </c>
      <c r="E4015" s="38"/>
      <c r="F4015" s="38">
        <v>2000</v>
      </c>
      <c r="G4015" s="19">
        <f t="shared" si="62"/>
        <v>11239360.0813</v>
      </c>
      <c r="H4015" s="37" t="s">
        <v>267</v>
      </c>
      <c r="I4015" s="37" t="s">
        <v>774</v>
      </c>
      <c r="J4015" s="26" t="s">
        <v>3033</v>
      </c>
      <c r="K4015" s="37"/>
      <c r="L4015" s="26" t="s">
        <v>2600</v>
      </c>
      <c r="M4015" s="26">
        <v>4005</v>
      </c>
    </row>
    <row r="4016" spans="1:13" s="31" customFormat="1" x14ac:dyDescent="0.3">
      <c r="A4016" s="75">
        <v>42653</v>
      </c>
      <c r="B4016" s="37" t="s">
        <v>2729</v>
      </c>
      <c r="C4016" s="26" t="s">
        <v>12</v>
      </c>
      <c r="D4016" s="37" t="s">
        <v>13</v>
      </c>
      <c r="E4016" s="38"/>
      <c r="F4016" s="38">
        <v>1000</v>
      </c>
      <c r="G4016" s="19">
        <f t="shared" si="62"/>
        <v>11238360.0813</v>
      </c>
      <c r="H4016" s="37" t="s">
        <v>267</v>
      </c>
      <c r="I4016" s="37" t="s">
        <v>774</v>
      </c>
      <c r="J4016" s="26" t="s">
        <v>3033</v>
      </c>
      <c r="K4016" s="37"/>
      <c r="L4016" s="26" t="s">
        <v>2600</v>
      </c>
      <c r="M4016" s="26">
        <v>4006</v>
      </c>
    </row>
    <row r="4017" spans="1:13" s="31" customFormat="1" x14ac:dyDescent="0.3">
      <c r="A4017" s="75">
        <v>42653</v>
      </c>
      <c r="B4017" s="26" t="s">
        <v>2730</v>
      </c>
      <c r="C4017" s="26" t="s">
        <v>12</v>
      </c>
      <c r="D4017" s="26" t="s">
        <v>20</v>
      </c>
      <c r="E4017" s="41"/>
      <c r="F4017" s="41">
        <v>1500</v>
      </c>
      <c r="G4017" s="19">
        <f t="shared" si="62"/>
        <v>11236860.0813</v>
      </c>
      <c r="H4017" s="26" t="s">
        <v>3054</v>
      </c>
      <c r="I4017" s="26" t="s">
        <v>531</v>
      </c>
      <c r="J4017" s="26" t="s">
        <v>2611</v>
      </c>
      <c r="K4017" s="26" t="s">
        <v>377</v>
      </c>
      <c r="L4017" s="26" t="s">
        <v>2600</v>
      </c>
      <c r="M4017" s="31">
        <v>4007</v>
      </c>
    </row>
    <row r="4018" spans="1:13" s="31" customFormat="1" x14ac:dyDescent="0.3">
      <c r="A4018" s="75">
        <v>42653</v>
      </c>
      <c r="B4018" s="26" t="s">
        <v>2731</v>
      </c>
      <c r="C4018" s="26" t="s">
        <v>12</v>
      </c>
      <c r="D4018" s="26" t="s">
        <v>20</v>
      </c>
      <c r="E4018" s="41"/>
      <c r="F4018" s="41">
        <v>1500</v>
      </c>
      <c r="G4018" s="19">
        <f t="shared" si="62"/>
        <v>11235360.0813</v>
      </c>
      <c r="H4018" s="26" t="s">
        <v>3054</v>
      </c>
      <c r="I4018" s="26" t="s">
        <v>531</v>
      </c>
      <c r="J4018" s="26" t="s">
        <v>2611</v>
      </c>
      <c r="K4018" s="26" t="s">
        <v>377</v>
      </c>
      <c r="L4018" s="26" t="s">
        <v>2600</v>
      </c>
      <c r="M4018" s="31">
        <v>4008</v>
      </c>
    </row>
    <row r="4019" spans="1:13" s="31" customFormat="1" x14ac:dyDescent="0.3">
      <c r="A4019" s="75">
        <v>42653</v>
      </c>
      <c r="B4019" s="26" t="s">
        <v>2732</v>
      </c>
      <c r="C4019" s="26" t="s">
        <v>12</v>
      </c>
      <c r="D4019" s="26" t="s">
        <v>20</v>
      </c>
      <c r="E4019" s="41"/>
      <c r="F4019" s="41">
        <v>1500</v>
      </c>
      <c r="G4019" s="19">
        <f t="shared" si="62"/>
        <v>11233860.0813</v>
      </c>
      <c r="H4019" s="26" t="s">
        <v>3054</v>
      </c>
      <c r="I4019" s="26" t="s">
        <v>531</v>
      </c>
      <c r="J4019" s="26" t="s">
        <v>2611</v>
      </c>
      <c r="K4019" s="26" t="s">
        <v>377</v>
      </c>
      <c r="L4019" s="26" t="s">
        <v>2600</v>
      </c>
      <c r="M4019" s="26">
        <v>4009</v>
      </c>
    </row>
    <row r="4020" spans="1:13" s="31" customFormat="1" x14ac:dyDescent="0.3">
      <c r="A4020" s="75">
        <v>42653</v>
      </c>
      <c r="B4020" s="26" t="s">
        <v>2733</v>
      </c>
      <c r="C4020" s="26" t="s">
        <v>12</v>
      </c>
      <c r="D4020" s="26" t="s">
        <v>18</v>
      </c>
      <c r="E4020" s="41"/>
      <c r="F4020" s="41">
        <v>20000</v>
      </c>
      <c r="G4020" s="19">
        <f t="shared" si="62"/>
        <v>11213860.0813</v>
      </c>
      <c r="H4020" s="26" t="s">
        <v>795</v>
      </c>
      <c r="I4020" s="26" t="s">
        <v>2734</v>
      </c>
      <c r="J4020" s="26" t="s">
        <v>2611</v>
      </c>
      <c r="K4020" s="26" t="s">
        <v>377</v>
      </c>
      <c r="L4020" s="26" t="s">
        <v>1824</v>
      </c>
      <c r="M4020" s="26">
        <v>4010</v>
      </c>
    </row>
    <row r="4021" spans="1:13" s="31" customFormat="1" x14ac:dyDescent="0.3">
      <c r="A4021" s="75">
        <v>42653</v>
      </c>
      <c r="B4021" s="26" t="s">
        <v>2735</v>
      </c>
      <c r="C4021" s="26" t="s">
        <v>12</v>
      </c>
      <c r="D4021" s="26" t="s">
        <v>18</v>
      </c>
      <c r="E4021" s="41"/>
      <c r="F4021" s="41">
        <v>2000</v>
      </c>
      <c r="G4021" s="19">
        <f t="shared" si="62"/>
        <v>11211860.0813</v>
      </c>
      <c r="H4021" s="26" t="s">
        <v>795</v>
      </c>
      <c r="I4021" s="26" t="s">
        <v>531</v>
      </c>
      <c r="J4021" s="26" t="s">
        <v>2611</v>
      </c>
      <c r="K4021" s="26" t="s">
        <v>377</v>
      </c>
      <c r="L4021" s="26" t="s">
        <v>2600</v>
      </c>
      <c r="M4021" s="26">
        <v>4011</v>
      </c>
    </row>
    <row r="4022" spans="1:13" s="31" customFormat="1" x14ac:dyDescent="0.3">
      <c r="A4022" s="75">
        <v>42653</v>
      </c>
      <c r="B4022" s="26" t="s">
        <v>2736</v>
      </c>
      <c r="C4022" s="26" t="s">
        <v>12</v>
      </c>
      <c r="D4022" s="26" t="s">
        <v>18</v>
      </c>
      <c r="E4022" s="41"/>
      <c r="F4022" s="41">
        <v>500</v>
      </c>
      <c r="G4022" s="19">
        <f t="shared" si="62"/>
        <v>11211360.0813</v>
      </c>
      <c r="H4022" s="26" t="s">
        <v>795</v>
      </c>
      <c r="I4022" s="26" t="s">
        <v>531</v>
      </c>
      <c r="J4022" s="26" t="s">
        <v>2611</v>
      </c>
      <c r="K4022" s="26" t="s">
        <v>377</v>
      </c>
      <c r="L4022" s="26" t="s">
        <v>2600</v>
      </c>
      <c r="M4022" s="26">
        <v>4012</v>
      </c>
    </row>
    <row r="4023" spans="1:13" s="31" customFormat="1" x14ac:dyDescent="0.3">
      <c r="A4023" s="75">
        <v>42653</v>
      </c>
      <c r="B4023" s="26" t="s">
        <v>2737</v>
      </c>
      <c r="C4023" s="26" t="s">
        <v>17</v>
      </c>
      <c r="D4023" s="26" t="s">
        <v>18</v>
      </c>
      <c r="E4023" s="41"/>
      <c r="F4023" s="41">
        <v>5000</v>
      </c>
      <c r="G4023" s="19">
        <f t="shared" si="62"/>
        <v>11206360.0813</v>
      </c>
      <c r="H4023" s="26" t="s">
        <v>795</v>
      </c>
      <c r="I4023" s="26" t="s">
        <v>531</v>
      </c>
      <c r="J4023" s="26" t="s">
        <v>2611</v>
      </c>
      <c r="K4023" s="26" t="s">
        <v>377</v>
      </c>
      <c r="L4023" s="26" t="s">
        <v>1824</v>
      </c>
      <c r="M4023" s="26">
        <v>4013</v>
      </c>
    </row>
    <row r="4024" spans="1:13" s="31" customFormat="1" x14ac:dyDescent="0.3">
      <c r="A4024" s="75">
        <v>42653</v>
      </c>
      <c r="B4024" s="26" t="s">
        <v>2738</v>
      </c>
      <c r="C4024" s="26" t="s">
        <v>12</v>
      </c>
      <c r="D4024" s="26" t="s">
        <v>18</v>
      </c>
      <c r="E4024" s="41"/>
      <c r="F4024" s="41">
        <v>1000</v>
      </c>
      <c r="G4024" s="19">
        <f t="shared" si="62"/>
        <v>11205360.0813</v>
      </c>
      <c r="H4024" s="26" t="s">
        <v>903</v>
      </c>
      <c r="I4024" s="26" t="s">
        <v>531</v>
      </c>
      <c r="J4024" s="26" t="s">
        <v>3033</v>
      </c>
      <c r="K4024" s="26" t="s">
        <v>377</v>
      </c>
      <c r="L4024" s="26" t="s">
        <v>2600</v>
      </c>
      <c r="M4024" s="26">
        <v>4014</v>
      </c>
    </row>
    <row r="4025" spans="1:13" s="31" customFormat="1" x14ac:dyDescent="0.3">
      <c r="A4025" s="75">
        <v>42653</v>
      </c>
      <c r="B4025" s="26" t="s">
        <v>2739</v>
      </c>
      <c r="C4025" s="26" t="s">
        <v>12</v>
      </c>
      <c r="D4025" s="26" t="s">
        <v>18</v>
      </c>
      <c r="E4025" s="41"/>
      <c r="F4025" s="41">
        <v>1500</v>
      </c>
      <c r="G4025" s="19">
        <f t="shared" si="62"/>
        <v>11203860.0813</v>
      </c>
      <c r="H4025" s="26" t="s">
        <v>903</v>
      </c>
      <c r="I4025" s="26" t="s">
        <v>531</v>
      </c>
      <c r="J4025" s="26" t="s">
        <v>3033</v>
      </c>
      <c r="K4025" s="26" t="s">
        <v>377</v>
      </c>
      <c r="L4025" s="26" t="s">
        <v>2600</v>
      </c>
      <c r="M4025" s="31">
        <v>4015</v>
      </c>
    </row>
    <row r="4026" spans="1:13" s="31" customFormat="1" ht="13.9" x14ac:dyDescent="0.25">
      <c r="A4026" s="75">
        <v>42654</v>
      </c>
      <c r="B4026" s="26" t="s">
        <v>3043</v>
      </c>
      <c r="C4026" s="26" t="s">
        <v>17</v>
      </c>
      <c r="D4026" s="26" t="s">
        <v>20</v>
      </c>
      <c r="E4026" s="41"/>
      <c r="F4026" s="41">
        <v>25000</v>
      </c>
      <c r="G4026" s="19">
        <f t="shared" si="62"/>
        <v>11178860.0813</v>
      </c>
      <c r="H4026" s="36" t="s">
        <v>26</v>
      </c>
      <c r="I4026" s="26">
        <v>215</v>
      </c>
      <c r="J4026" s="26" t="s">
        <v>1823</v>
      </c>
      <c r="K4026" s="26" t="s">
        <v>377</v>
      </c>
      <c r="L4026" s="77" t="s">
        <v>1824</v>
      </c>
      <c r="M4026" s="31">
        <v>4016</v>
      </c>
    </row>
    <row r="4027" spans="1:13" s="31" customFormat="1" x14ac:dyDescent="0.3">
      <c r="A4027" s="75">
        <v>42654</v>
      </c>
      <c r="B4027" s="26" t="s">
        <v>2740</v>
      </c>
      <c r="C4027" s="26" t="s">
        <v>22</v>
      </c>
      <c r="D4027" s="26" t="s">
        <v>10</v>
      </c>
      <c r="E4027" s="41"/>
      <c r="F4027" s="41">
        <v>47500</v>
      </c>
      <c r="G4027" s="19">
        <f t="shared" si="62"/>
        <v>11131360.0813</v>
      </c>
      <c r="H4027" s="36" t="s">
        <v>26</v>
      </c>
      <c r="I4027" s="26">
        <v>56</v>
      </c>
      <c r="J4027" s="26" t="s">
        <v>3033</v>
      </c>
      <c r="K4027" s="26" t="s">
        <v>377</v>
      </c>
      <c r="L4027" s="77" t="s">
        <v>1824</v>
      </c>
      <c r="M4027" s="26">
        <v>4017</v>
      </c>
    </row>
    <row r="4028" spans="1:13" s="31" customFormat="1" x14ac:dyDescent="0.3">
      <c r="A4028" s="75">
        <v>42654</v>
      </c>
      <c r="B4028" s="26" t="s">
        <v>3044</v>
      </c>
      <c r="C4028" s="26" t="s">
        <v>12</v>
      </c>
      <c r="D4028" s="26" t="s">
        <v>20</v>
      </c>
      <c r="E4028" s="41"/>
      <c r="F4028" s="41">
        <v>2000</v>
      </c>
      <c r="G4028" s="19">
        <f t="shared" si="62"/>
        <v>11129360.0813</v>
      </c>
      <c r="H4028" s="26" t="s">
        <v>933</v>
      </c>
      <c r="I4028" s="27" t="s">
        <v>531</v>
      </c>
      <c r="J4028" s="27" t="s">
        <v>1823</v>
      </c>
      <c r="K4028" s="26" t="s">
        <v>377</v>
      </c>
      <c r="L4028" s="27" t="s">
        <v>2600</v>
      </c>
      <c r="M4028" s="26">
        <v>4018</v>
      </c>
    </row>
    <row r="4029" spans="1:13" s="31" customFormat="1" x14ac:dyDescent="0.3">
      <c r="A4029" s="75">
        <v>42654</v>
      </c>
      <c r="B4029" s="26" t="s">
        <v>944</v>
      </c>
      <c r="C4029" s="26" t="s">
        <v>12</v>
      </c>
      <c r="D4029" s="26" t="s">
        <v>821</v>
      </c>
      <c r="E4029" s="41"/>
      <c r="F4029" s="41">
        <v>1000</v>
      </c>
      <c r="G4029" s="19">
        <f t="shared" si="62"/>
        <v>11128360.0813</v>
      </c>
      <c r="H4029" s="26" t="s">
        <v>1697</v>
      </c>
      <c r="I4029" s="26" t="s">
        <v>531</v>
      </c>
      <c r="J4029" s="78" t="s">
        <v>1823</v>
      </c>
      <c r="K4029" s="26" t="s">
        <v>377</v>
      </c>
      <c r="L4029" s="26" t="s">
        <v>2600</v>
      </c>
      <c r="M4029" s="26">
        <v>4019</v>
      </c>
    </row>
    <row r="4030" spans="1:13" s="31" customFormat="1" x14ac:dyDescent="0.3">
      <c r="A4030" s="75">
        <v>42654</v>
      </c>
      <c r="B4030" s="26" t="s">
        <v>2741</v>
      </c>
      <c r="C4030" s="26" t="s">
        <v>12</v>
      </c>
      <c r="D4030" s="26" t="s">
        <v>821</v>
      </c>
      <c r="E4030" s="41"/>
      <c r="F4030" s="41">
        <v>1000</v>
      </c>
      <c r="G4030" s="19">
        <f t="shared" si="62"/>
        <v>11127360.0813</v>
      </c>
      <c r="H4030" s="26" t="s">
        <v>1697</v>
      </c>
      <c r="I4030" s="26" t="s">
        <v>531</v>
      </c>
      <c r="J4030" s="78" t="s">
        <v>1823</v>
      </c>
      <c r="K4030" s="26" t="s">
        <v>377</v>
      </c>
      <c r="L4030" s="26" t="s">
        <v>2600</v>
      </c>
      <c r="M4030" s="26">
        <v>4020</v>
      </c>
    </row>
    <row r="4031" spans="1:13" s="31" customFormat="1" x14ac:dyDescent="0.3">
      <c r="A4031" s="75">
        <v>42654</v>
      </c>
      <c r="B4031" s="26" t="s">
        <v>2742</v>
      </c>
      <c r="C4031" s="26" t="s">
        <v>12</v>
      </c>
      <c r="D4031" s="26" t="s">
        <v>821</v>
      </c>
      <c r="E4031" s="41"/>
      <c r="F4031" s="41">
        <v>1000</v>
      </c>
      <c r="G4031" s="19">
        <f t="shared" si="62"/>
        <v>11126360.0813</v>
      </c>
      <c r="H4031" s="26" t="s">
        <v>1697</v>
      </c>
      <c r="I4031" s="26" t="s">
        <v>531</v>
      </c>
      <c r="J4031" s="78" t="s">
        <v>1823</v>
      </c>
      <c r="K4031" s="26" t="s">
        <v>377</v>
      </c>
      <c r="L4031" s="26" t="s">
        <v>2600</v>
      </c>
      <c r="M4031" s="26">
        <v>4021</v>
      </c>
    </row>
    <row r="4032" spans="1:13" s="31" customFormat="1" x14ac:dyDescent="0.3">
      <c r="A4032" s="75">
        <v>42654</v>
      </c>
      <c r="B4032" s="26" t="s">
        <v>1479</v>
      </c>
      <c r="C4032" s="26" t="s">
        <v>12</v>
      </c>
      <c r="D4032" s="26" t="s">
        <v>821</v>
      </c>
      <c r="E4032" s="41"/>
      <c r="F4032" s="41">
        <v>1000</v>
      </c>
      <c r="G4032" s="19">
        <f t="shared" si="62"/>
        <v>11125360.0813</v>
      </c>
      <c r="H4032" s="26" t="s">
        <v>1697</v>
      </c>
      <c r="I4032" s="26" t="s">
        <v>531</v>
      </c>
      <c r="J4032" s="78" t="s">
        <v>1823</v>
      </c>
      <c r="K4032" s="26" t="s">
        <v>377</v>
      </c>
      <c r="L4032" s="26" t="s">
        <v>2600</v>
      </c>
      <c r="M4032" s="26">
        <v>4022</v>
      </c>
    </row>
    <row r="4033" spans="1:13" s="31" customFormat="1" x14ac:dyDescent="0.3">
      <c r="A4033" s="75">
        <v>42654</v>
      </c>
      <c r="B4033" s="26" t="s">
        <v>2743</v>
      </c>
      <c r="C4033" s="26" t="s">
        <v>12</v>
      </c>
      <c r="D4033" s="26" t="s">
        <v>18</v>
      </c>
      <c r="E4033" s="41"/>
      <c r="F4033" s="41">
        <v>500</v>
      </c>
      <c r="G4033" s="19">
        <f t="shared" si="62"/>
        <v>11124860.0813</v>
      </c>
      <c r="H4033" s="26" t="s">
        <v>1772</v>
      </c>
      <c r="I4033" s="26" t="s">
        <v>531</v>
      </c>
      <c r="J4033" s="26" t="s">
        <v>3033</v>
      </c>
      <c r="K4033" s="26" t="s">
        <v>377</v>
      </c>
      <c r="L4033" s="26" t="s">
        <v>2600</v>
      </c>
      <c r="M4033" s="31">
        <v>4023</v>
      </c>
    </row>
    <row r="4034" spans="1:13" s="31" customFormat="1" x14ac:dyDescent="0.3">
      <c r="A4034" s="75">
        <v>42654</v>
      </c>
      <c r="B4034" s="26" t="s">
        <v>2744</v>
      </c>
      <c r="C4034" s="26" t="s">
        <v>12</v>
      </c>
      <c r="D4034" s="26" t="s">
        <v>18</v>
      </c>
      <c r="E4034" s="41"/>
      <c r="F4034" s="41">
        <v>500</v>
      </c>
      <c r="G4034" s="19">
        <f t="shared" si="62"/>
        <v>11124360.0813</v>
      </c>
      <c r="H4034" s="26" t="s">
        <v>1772</v>
      </c>
      <c r="I4034" s="26" t="s">
        <v>531</v>
      </c>
      <c r="J4034" s="26" t="s">
        <v>3033</v>
      </c>
      <c r="K4034" s="26" t="s">
        <v>377</v>
      </c>
      <c r="L4034" s="26" t="s">
        <v>2600</v>
      </c>
      <c r="M4034" s="31">
        <v>4024</v>
      </c>
    </row>
    <row r="4035" spans="1:13" s="31" customFormat="1" x14ac:dyDescent="0.3">
      <c r="A4035" s="75">
        <v>42654</v>
      </c>
      <c r="B4035" s="26" t="s">
        <v>2745</v>
      </c>
      <c r="C4035" s="26" t="s">
        <v>12</v>
      </c>
      <c r="D4035" s="26" t="s">
        <v>18</v>
      </c>
      <c r="E4035" s="41"/>
      <c r="F4035" s="41">
        <v>500</v>
      </c>
      <c r="G4035" s="19">
        <f t="shared" si="62"/>
        <v>11123860.0813</v>
      </c>
      <c r="H4035" s="26" t="s">
        <v>1772</v>
      </c>
      <c r="I4035" s="26" t="s">
        <v>531</v>
      </c>
      <c r="J4035" s="26" t="s">
        <v>3033</v>
      </c>
      <c r="K4035" s="26" t="s">
        <v>377</v>
      </c>
      <c r="L4035" s="26" t="s">
        <v>2600</v>
      </c>
      <c r="M4035" s="26">
        <v>4025</v>
      </c>
    </row>
    <row r="4036" spans="1:13" s="31" customFormat="1" x14ac:dyDescent="0.3">
      <c r="A4036" s="75">
        <v>42654</v>
      </c>
      <c r="B4036" s="26" t="s">
        <v>2746</v>
      </c>
      <c r="C4036" s="26" t="s">
        <v>12</v>
      </c>
      <c r="D4036" s="26" t="s">
        <v>18</v>
      </c>
      <c r="E4036" s="41"/>
      <c r="F4036" s="41">
        <v>1000</v>
      </c>
      <c r="G4036" s="19">
        <f t="shared" si="62"/>
        <v>11122860.0813</v>
      </c>
      <c r="H4036" s="26" t="s">
        <v>1772</v>
      </c>
      <c r="I4036" s="26" t="s">
        <v>531</v>
      </c>
      <c r="J4036" s="26" t="s">
        <v>3033</v>
      </c>
      <c r="K4036" s="26" t="s">
        <v>377</v>
      </c>
      <c r="L4036" s="26" t="s">
        <v>2600</v>
      </c>
      <c r="M4036" s="26">
        <v>4026</v>
      </c>
    </row>
    <row r="4037" spans="1:13" s="31" customFormat="1" x14ac:dyDescent="0.3">
      <c r="A4037" s="75">
        <v>42654</v>
      </c>
      <c r="B4037" s="26" t="s">
        <v>2324</v>
      </c>
      <c r="C4037" s="26" t="s">
        <v>12</v>
      </c>
      <c r="D4037" s="26" t="s">
        <v>20</v>
      </c>
      <c r="E4037" s="41"/>
      <c r="F4037" s="41">
        <v>2000</v>
      </c>
      <c r="G4037" s="19">
        <f t="shared" si="62"/>
        <v>11120860.0813</v>
      </c>
      <c r="H4037" s="26" t="s">
        <v>3053</v>
      </c>
      <c r="I4037" s="26" t="s">
        <v>531</v>
      </c>
      <c r="J4037" s="26" t="s">
        <v>1823</v>
      </c>
      <c r="K4037" s="26" t="s">
        <v>377</v>
      </c>
      <c r="L4037" s="26" t="s">
        <v>2600</v>
      </c>
      <c r="M4037" s="26">
        <v>4027</v>
      </c>
    </row>
    <row r="4038" spans="1:13" s="31" customFormat="1" x14ac:dyDescent="0.3">
      <c r="A4038" s="75">
        <v>42654</v>
      </c>
      <c r="B4038" s="26" t="s">
        <v>2644</v>
      </c>
      <c r="C4038" s="31" t="s">
        <v>35</v>
      </c>
      <c r="D4038" s="26" t="s">
        <v>20</v>
      </c>
      <c r="E4038" s="41"/>
      <c r="F4038" s="41">
        <v>1000</v>
      </c>
      <c r="G4038" s="19">
        <f t="shared" si="62"/>
        <v>11119860.0813</v>
      </c>
      <c r="H4038" s="26" t="s">
        <v>3053</v>
      </c>
      <c r="I4038" s="26" t="s">
        <v>531</v>
      </c>
      <c r="J4038" s="26" t="s">
        <v>1823</v>
      </c>
      <c r="K4038" s="26" t="s">
        <v>377</v>
      </c>
      <c r="L4038" s="26" t="s">
        <v>1824</v>
      </c>
      <c r="M4038" s="26">
        <v>4028</v>
      </c>
    </row>
    <row r="4039" spans="1:13" s="31" customFormat="1" x14ac:dyDescent="0.3">
      <c r="A4039" s="75">
        <v>42654</v>
      </c>
      <c r="B4039" s="26" t="s">
        <v>2747</v>
      </c>
      <c r="C4039" s="26" t="s">
        <v>12</v>
      </c>
      <c r="D4039" s="26" t="s">
        <v>20</v>
      </c>
      <c r="E4039" s="41"/>
      <c r="F4039" s="41">
        <v>450</v>
      </c>
      <c r="G4039" s="19">
        <f t="shared" si="62"/>
        <v>11119410.0813</v>
      </c>
      <c r="H4039" s="97" t="s">
        <v>3419</v>
      </c>
      <c r="I4039" s="26" t="s">
        <v>531</v>
      </c>
      <c r="J4039" s="26" t="s">
        <v>1823</v>
      </c>
      <c r="K4039" s="26" t="s">
        <v>377</v>
      </c>
      <c r="L4039" s="26" t="s">
        <v>2600</v>
      </c>
      <c r="M4039" s="26">
        <v>4029</v>
      </c>
    </row>
    <row r="4040" spans="1:13" s="31" customFormat="1" x14ac:dyDescent="0.3">
      <c r="A4040" s="75">
        <v>42654</v>
      </c>
      <c r="B4040" s="26" t="s">
        <v>2748</v>
      </c>
      <c r="C4040" s="26" t="s">
        <v>12</v>
      </c>
      <c r="D4040" s="26" t="s">
        <v>20</v>
      </c>
      <c r="E4040" s="41"/>
      <c r="F4040" s="41">
        <v>1500</v>
      </c>
      <c r="G4040" s="19">
        <f t="shared" si="62"/>
        <v>11117910.0813</v>
      </c>
      <c r="H4040" s="26" t="s">
        <v>3054</v>
      </c>
      <c r="I4040" s="26" t="s">
        <v>531</v>
      </c>
      <c r="J4040" s="26" t="s">
        <v>2611</v>
      </c>
      <c r="K4040" s="26" t="s">
        <v>377</v>
      </c>
      <c r="L4040" s="26" t="s">
        <v>2600</v>
      </c>
      <c r="M4040" s="26">
        <v>4030</v>
      </c>
    </row>
    <row r="4041" spans="1:13" s="31" customFormat="1" x14ac:dyDescent="0.3">
      <c r="A4041" s="75">
        <v>42654</v>
      </c>
      <c r="B4041" s="26" t="s">
        <v>2749</v>
      </c>
      <c r="C4041" s="26" t="s">
        <v>12</v>
      </c>
      <c r="D4041" s="26" t="s">
        <v>20</v>
      </c>
      <c r="E4041" s="41"/>
      <c r="F4041" s="41">
        <v>1500</v>
      </c>
      <c r="G4041" s="19">
        <f t="shared" si="62"/>
        <v>11116410.0813</v>
      </c>
      <c r="H4041" s="26" t="s">
        <v>3054</v>
      </c>
      <c r="I4041" s="26" t="s">
        <v>531</v>
      </c>
      <c r="J4041" s="26" t="s">
        <v>2611</v>
      </c>
      <c r="K4041" s="26" t="s">
        <v>377</v>
      </c>
      <c r="L4041" s="26" t="s">
        <v>2600</v>
      </c>
      <c r="M4041" s="31">
        <v>4031</v>
      </c>
    </row>
    <row r="4042" spans="1:13" s="31" customFormat="1" x14ac:dyDescent="0.3">
      <c r="A4042" s="75">
        <v>42654</v>
      </c>
      <c r="B4042" s="26" t="s">
        <v>2750</v>
      </c>
      <c r="C4042" s="26" t="s">
        <v>12</v>
      </c>
      <c r="D4042" s="26" t="s">
        <v>20</v>
      </c>
      <c r="E4042" s="41"/>
      <c r="F4042" s="41">
        <v>2000</v>
      </c>
      <c r="G4042" s="19">
        <f t="shared" si="62"/>
        <v>11114410.0813</v>
      </c>
      <c r="H4042" s="26" t="s">
        <v>3054</v>
      </c>
      <c r="I4042" s="26" t="s">
        <v>531</v>
      </c>
      <c r="J4042" s="26" t="s">
        <v>2611</v>
      </c>
      <c r="K4042" s="26" t="s">
        <v>377</v>
      </c>
      <c r="L4042" s="26" t="s">
        <v>2600</v>
      </c>
      <c r="M4042" s="31">
        <v>4032</v>
      </c>
    </row>
    <row r="4043" spans="1:13" s="31" customFormat="1" x14ac:dyDescent="0.3">
      <c r="A4043" s="75">
        <v>42654</v>
      </c>
      <c r="B4043" s="26" t="s">
        <v>3045</v>
      </c>
      <c r="C4043" s="26" t="s">
        <v>22</v>
      </c>
      <c r="D4043" s="26" t="s">
        <v>20</v>
      </c>
      <c r="E4043" s="41"/>
      <c r="F4043" s="41">
        <v>500</v>
      </c>
      <c r="G4043" s="19">
        <f t="shared" si="62"/>
        <v>11113910.0813</v>
      </c>
      <c r="H4043" s="26" t="s">
        <v>3054</v>
      </c>
      <c r="I4043" s="26" t="s">
        <v>531</v>
      </c>
      <c r="J4043" s="26" t="s">
        <v>2611</v>
      </c>
      <c r="K4043" s="26" t="s">
        <v>377</v>
      </c>
      <c r="L4043" s="26" t="s">
        <v>1824</v>
      </c>
      <c r="M4043" s="26">
        <v>4033</v>
      </c>
    </row>
    <row r="4044" spans="1:13" s="31" customFormat="1" x14ac:dyDescent="0.3">
      <c r="A4044" s="75">
        <v>42654</v>
      </c>
      <c r="B4044" s="26" t="s">
        <v>2751</v>
      </c>
      <c r="C4044" s="26" t="s">
        <v>12</v>
      </c>
      <c r="D4044" s="26" t="s">
        <v>20</v>
      </c>
      <c r="E4044" s="41"/>
      <c r="F4044" s="41">
        <v>1500</v>
      </c>
      <c r="G4044" s="19">
        <f t="shared" si="62"/>
        <v>11112410.0813</v>
      </c>
      <c r="H4044" s="26" t="s">
        <v>3054</v>
      </c>
      <c r="I4044" s="26" t="s">
        <v>531</v>
      </c>
      <c r="J4044" s="26" t="s">
        <v>2611</v>
      </c>
      <c r="K4044" s="26" t="s">
        <v>377</v>
      </c>
      <c r="L4044" s="26" t="s">
        <v>2600</v>
      </c>
      <c r="M4044" s="26">
        <v>4034</v>
      </c>
    </row>
    <row r="4045" spans="1:13" s="31" customFormat="1" x14ac:dyDescent="0.3">
      <c r="A4045" s="75">
        <v>42654</v>
      </c>
      <c r="B4045" s="26" t="s">
        <v>2752</v>
      </c>
      <c r="C4045" s="26" t="s">
        <v>12</v>
      </c>
      <c r="D4045" s="26" t="s">
        <v>18</v>
      </c>
      <c r="E4045" s="41"/>
      <c r="F4045" s="41">
        <v>500</v>
      </c>
      <c r="G4045" s="19">
        <f t="shared" ref="G4045:G4108" si="63">+G4044+E4045-F4045</f>
        <v>11111910.0813</v>
      </c>
      <c r="H4045" s="26" t="s">
        <v>795</v>
      </c>
      <c r="I4045" s="26" t="s">
        <v>531</v>
      </c>
      <c r="J4045" s="26" t="s">
        <v>2611</v>
      </c>
      <c r="K4045" s="26" t="s">
        <v>377</v>
      </c>
      <c r="L4045" s="26" t="s">
        <v>2600</v>
      </c>
      <c r="M4045" s="26">
        <v>4035</v>
      </c>
    </row>
    <row r="4046" spans="1:13" s="31" customFormat="1" x14ac:dyDescent="0.3">
      <c r="A4046" s="75">
        <v>42654</v>
      </c>
      <c r="B4046" s="26" t="s">
        <v>2753</v>
      </c>
      <c r="C4046" s="26" t="s">
        <v>12</v>
      </c>
      <c r="D4046" s="26" t="s">
        <v>18</v>
      </c>
      <c r="E4046" s="41"/>
      <c r="F4046" s="41">
        <v>1500</v>
      </c>
      <c r="G4046" s="19">
        <f t="shared" si="63"/>
        <v>11110410.0813</v>
      </c>
      <c r="H4046" s="26" t="s">
        <v>795</v>
      </c>
      <c r="I4046" s="26" t="s">
        <v>531</v>
      </c>
      <c r="J4046" s="26" t="s">
        <v>2611</v>
      </c>
      <c r="K4046" s="26" t="s">
        <v>377</v>
      </c>
      <c r="L4046" s="26" t="s">
        <v>2600</v>
      </c>
      <c r="M4046" s="26">
        <v>4036</v>
      </c>
    </row>
    <row r="4047" spans="1:13" s="31" customFormat="1" x14ac:dyDescent="0.3">
      <c r="A4047" s="75">
        <v>42654</v>
      </c>
      <c r="B4047" s="26" t="s">
        <v>2754</v>
      </c>
      <c r="C4047" s="26" t="s">
        <v>12</v>
      </c>
      <c r="D4047" s="26" t="s">
        <v>18</v>
      </c>
      <c r="E4047" s="41"/>
      <c r="F4047" s="41">
        <v>500</v>
      </c>
      <c r="G4047" s="19">
        <f t="shared" si="63"/>
        <v>11109910.0813</v>
      </c>
      <c r="H4047" s="26" t="s">
        <v>795</v>
      </c>
      <c r="I4047" s="26" t="s">
        <v>531</v>
      </c>
      <c r="J4047" s="26" t="s">
        <v>2611</v>
      </c>
      <c r="K4047" s="26" t="s">
        <v>377</v>
      </c>
      <c r="L4047" s="26" t="s">
        <v>2600</v>
      </c>
      <c r="M4047" s="26">
        <v>4037</v>
      </c>
    </row>
    <row r="4048" spans="1:13" s="31" customFormat="1" x14ac:dyDescent="0.3">
      <c r="A4048" s="75">
        <v>42654</v>
      </c>
      <c r="B4048" s="26" t="s">
        <v>2755</v>
      </c>
      <c r="C4048" s="26" t="s">
        <v>12</v>
      </c>
      <c r="D4048" s="26" t="s">
        <v>18</v>
      </c>
      <c r="E4048" s="41"/>
      <c r="F4048" s="41">
        <v>500</v>
      </c>
      <c r="G4048" s="19">
        <f t="shared" si="63"/>
        <v>11109410.0813</v>
      </c>
      <c r="H4048" s="26" t="s">
        <v>795</v>
      </c>
      <c r="I4048" s="26" t="s">
        <v>531</v>
      </c>
      <c r="J4048" s="26" t="s">
        <v>2611</v>
      </c>
      <c r="K4048" s="26" t="s">
        <v>377</v>
      </c>
      <c r="L4048" s="26" t="s">
        <v>2600</v>
      </c>
      <c r="M4048" s="26">
        <v>4038</v>
      </c>
    </row>
    <row r="4049" spans="1:13" s="31" customFormat="1" x14ac:dyDescent="0.3">
      <c r="A4049" s="75">
        <v>42654</v>
      </c>
      <c r="B4049" s="26" t="s">
        <v>2756</v>
      </c>
      <c r="C4049" s="26" t="s">
        <v>12</v>
      </c>
      <c r="D4049" s="26" t="s">
        <v>18</v>
      </c>
      <c r="E4049" s="41"/>
      <c r="F4049" s="41">
        <v>1000</v>
      </c>
      <c r="G4049" s="19">
        <f t="shared" si="63"/>
        <v>11108410.0813</v>
      </c>
      <c r="H4049" s="26" t="s">
        <v>795</v>
      </c>
      <c r="I4049" s="26" t="s">
        <v>531</v>
      </c>
      <c r="J4049" s="26" t="s">
        <v>2611</v>
      </c>
      <c r="K4049" s="26" t="s">
        <v>377</v>
      </c>
      <c r="L4049" s="26" t="s">
        <v>2600</v>
      </c>
      <c r="M4049" s="31">
        <v>4039</v>
      </c>
    </row>
    <row r="4050" spans="1:13" s="31" customFormat="1" x14ac:dyDescent="0.3">
      <c r="A4050" s="75">
        <v>42654</v>
      </c>
      <c r="B4050" s="26" t="s">
        <v>2757</v>
      </c>
      <c r="C4050" s="26" t="s">
        <v>12</v>
      </c>
      <c r="D4050" s="26" t="s">
        <v>18</v>
      </c>
      <c r="E4050" s="41"/>
      <c r="F4050" s="41">
        <v>1000</v>
      </c>
      <c r="G4050" s="19">
        <f t="shared" si="63"/>
        <v>11107410.0813</v>
      </c>
      <c r="H4050" s="26" t="s">
        <v>795</v>
      </c>
      <c r="I4050" s="26" t="s">
        <v>531</v>
      </c>
      <c r="J4050" s="26" t="s">
        <v>2611</v>
      </c>
      <c r="K4050" s="26" t="s">
        <v>377</v>
      </c>
      <c r="L4050" s="26" t="s">
        <v>2600</v>
      </c>
      <c r="M4050" s="31">
        <v>4040</v>
      </c>
    </row>
    <row r="4051" spans="1:13" s="31" customFormat="1" x14ac:dyDescent="0.3">
      <c r="A4051" s="75">
        <v>42654</v>
      </c>
      <c r="B4051" s="26" t="s">
        <v>2737</v>
      </c>
      <c r="C4051" s="26" t="s">
        <v>17</v>
      </c>
      <c r="D4051" s="26" t="s">
        <v>18</v>
      </c>
      <c r="E4051" s="41"/>
      <c r="F4051" s="41">
        <v>5000</v>
      </c>
      <c r="G4051" s="19">
        <f t="shared" si="63"/>
        <v>11102410.0813</v>
      </c>
      <c r="H4051" s="26" t="s">
        <v>795</v>
      </c>
      <c r="I4051" s="26" t="s">
        <v>531</v>
      </c>
      <c r="J4051" s="26" t="s">
        <v>2611</v>
      </c>
      <c r="K4051" s="26" t="s">
        <v>377</v>
      </c>
      <c r="L4051" s="26" t="s">
        <v>1824</v>
      </c>
      <c r="M4051" s="26">
        <v>4041</v>
      </c>
    </row>
    <row r="4052" spans="1:13" s="31" customFormat="1" ht="13.9" x14ac:dyDescent="0.25">
      <c r="A4052" s="75">
        <v>42655</v>
      </c>
      <c r="B4052" s="26" t="s">
        <v>2758</v>
      </c>
      <c r="C4052" s="27" t="s">
        <v>16</v>
      </c>
      <c r="D4052" s="28" t="s">
        <v>10</v>
      </c>
      <c r="E4052" s="41"/>
      <c r="F4052" s="41">
        <v>5750</v>
      </c>
      <c r="G4052" s="19">
        <f t="shared" si="63"/>
        <v>11096660.0813</v>
      </c>
      <c r="H4052" s="36" t="s">
        <v>26</v>
      </c>
      <c r="I4052" s="26" t="s">
        <v>2759</v>
      </c>
      <c r="J4052" s="26" t="s">
        <v>1099</v>
      </c>
      <c r="K4052" s="26" t="s">
        <v>377</v>
      </c>
      <c r="L4052" s="77" t="s">
        <v>1824</v>
      </c>
      <c r="M4052" s="26">
        <v>4042</v>
      </c>
    </row>
    <row r="4053" spans="1:13" s="31" customFormat="1" x14ac:dyDescent="0.3">
      <c r="A4053" s="75">
        <v>42655</v>
      </c>
      <c r="B4053" s="84" t="s">
        <v>2760</v>
      </c>
      <c r="C4053" s="36" t="s">
        <v>1153</v>
      </c>
      <c r="D4053" s="84" t="s">
        <v>20</v>
      </c>
      <c r="E4053" s="19"/>
      <c r="F4053" s="19">
        <v>10000</v>
      </c>
      <c r="G4053" s="19">
        <f t="shared" si="63"/>
        <v>11086660.0813</v>
      </c>
      <c r="H4053" s="85" t="s">
        <v>2761</v>
      </c>
      <c r="I4053" s="85" t="s">
        <v>531</v>
      </c>
      <c r="J4053" s="85" t="s">
        <v>1823</v>
      </c>
      <c r="K4053" s="26" t="s">
        <v>377</v>
      </c>
      <c r="L4053" s="85" t="s">
        <v>1824</v>
      </c>
      <c r="M4053" s="26">
        <v>4043</v>
      </c>
    </row>
    <row r="4054" spans="1:13" s="31" customFormat="1" x14ac:dyDescent="0.3">
      <c r="A4054" s="75">
        <v>42655</v>
      </c>
      <c r="B4054" s="84" t="s">
        <v>2762</v>
      </c>
      <c r="C4054" s="36" t="s">
        <v>1153</v>
      </c>
      <c r="D4054" s="84" t="s">
        <v>20</v>
      </c>
      <c r="E4054" s="19"/>
      <c r="F4054" s="19">
        <v>5000</v>
      </c>
      <c r="G4054" s="19">
        <f t="shared" si="63"/>
        <v>11081660.0813</v>
      </c>
      <c r="H4054" s="85" t="s">
        <v>2761</v>
      </c>
      <c r="I4054" s="85" t="s">
        <v>531</v>
      </c>
      <c r="J4054" s="85" t="s">
        <v>1823</v>
      </c>
      <c r="K4054" s="26" t="s">
        <v>377</v>
      </c>
      <c r="L4054" s="85" t="s">
        <v>1824</v>
      </c>
      <c r="M4054" s="26">
        <v>4044</v>
      </c>
    </row>
    <row r="4055" spans="1:13" s="31" customFormat="1" x14ac:dyDescent="0.3">
      <c r="A4055" s="75">
        <v>42655</v>
      </c>
      <c r="B4055" s="33" t="s">
        <v>2763</v>
      </c>
      <c r="C4055" s="26" t="s">
        <v>12</v>
      </c>
      <c r="D4055" s="26" t="s">
        <v>20</v>
      </c>
      <c r="E4055" s="41"/>
      <c r="F4055" s="41">
        <v>1000</v>
      </c>
      <c r="G4055" s="19">
        <f t="shared" si="63"/>
        <v>11080660.0813</v>
      </c>
      <c r="H4055" s="26" t="s">
        <v>933</v>
      </c>
      <c r="I4055" s="27" t="s">
        <v>531</v>
      </c>
      <c r="J4055" s="27" t="s">
        <v>1823</v>
      </c>
      <c r="K4055" s="26" t="s">
        <v>377</v>
      </c>
      <c r="L4055" s="27" t="s">
        <v>2600</v>
      </c>
      <c r="M4055" s="26">
        <v>4045</v>
      </c>
    </row>
    <row r="4056" spans="1:13" s="31" customFormat="1" x14ac:dyDescent="0.3">
      <c r="A4056" s="75">
        <v>42655</v>
      </c>
      <c r="B4056" s="33" t="s">
        <v>2764</v>
      </c>
      <c r="C4056" s="26" t="s">
        <v>12</v>
      </c>
      <c r="D4056" s="26" t="s">
        <v>20</v>
      </c>
      <c r="E4056" s="41"/>
      <c r="F4056" s="41">
        <v>1500</v>
      </c>
      <c r="G4056" s="19">
        <f t="shared" si="63"/>
        <v>11079160.0813</v>
      </c>
      <c r="H4056" s="26" t="s">
        <v>933</v>
      </c>
      <c r="I4056" s="27" t="s">
        <v>531</v>
      </c>
      <c r="J4056" s="27" t="s">
        <v>1823</v>
      </c>
      <c r="K4056" s="26" t="s">
        <v>377</v>
      </c>
      <c r="L4056" s="27" t="s">
        <v>2600</v>
      </c>
      <c r="M4056" s="26">
        <v>4046</v>
      </c>
    </row>
    <row r="4057" spans="1:13" s="31" customFormat="1" x14ac:dyDescent="0.3">
      <c r="A4057" s="75">
        <v>42655</v>
      </c>
      <c r="B4057" s="26" t="s">
        <v>944</v>
      </c>
      <c r="C4057" s="26" t="s">
        <v>12</v>
      </c>
      <c r="D4057" s="26" t="s">
        <v>821</v>
      </c>
      <c r="E4057" s="41"/>
      <c r="F4057" s="41">
        <v>1000</v>
      </c>
      <c r="G4057" s="19">
        <f t="shared" si="63"/>
        <v>11078160.0813</v>
      </c>
      <c r="H4057" s="26" t="s">
        <v>1697</v>
      </c>
      <c r="I4057" s="26" t="s">
        <v>531</v>
      </c>
      <c r="J4057" s="78" t="s">
        <v>1823</v>
      </c>
      <c r="K4057" s="26" t="s">
        <v>377</v>
      </c>
      <c r="L4057" s="26" t="s">
        <v>2600</v>
      </c>
      <c r="M4057" s="31">
        <v>4047</v>
      </c>
    </row>
    <row r="4058" spans="1:13" s="31" customFormat="1" x14ac:dyDescent="0.3">
      <c r="A4058" s="75">
        <v>42655</v>
      </c>
      <c r="B4058" s="26" t="s">
        <v>1479</v>
      </c>
      <c r="C4058" s="26" t="s">
        <v>12</v>
      </c>
      <c r="D4058" s="26" t="s">
        <v>821</v>
      </c>
      <c r="E4058" s="41"/>
      <c r="F4058" s="41">
        <v>1000</v>
      </c>
      <c r="G4058" s="19">
        <f t="shared" si="63"/>
        <v>11077160.0813</v>
      </c>
      <c r="H4058" s="26" t="s">
        <v>1697</v>
      </c>
      <c r="I4058" s="26" t="s">
        <v>531</v>
      </c>
      <c r="J4058" s="78" t="s">
        <v>1823</v>
      </c>
      <c r="K4058" s="26" t="s">
        <v>377</v>
      </c>
      <c r="L4058" s="26" t="s">
        <v>2600</v>
      </c>
      <c r="M4058" s="31">
        <v>4048</v>
      </c>
    </row>
    <row r="4059" spans="1:13" s="31" customFormat="1" x14ac:dyDescent="0.3">
      <c r="A4059" s="75">
        <v>42655</v>
      </c>
      <c r="B4059" s="26" t="s">
        <v>2765</v>
      </c>
      <c r="C4059" s="26" t="s">
        <v>12</v>
      </c>
      <c r="D4059" s="26" t="s">
        <v>18</v>
      </c>
      <c r="E4059" s="41"/>
      <c r="F4059" s="41">
        <v>2000</v>
      </c>
      <c r="G4059" s="19">
        <f t="shared" si="63"/>
        <v>11075160.0813</v>
      </c>
      <c r="H4059" s="26" t="s">
        <v>1772</v>
      </c>
      <c r="I4059" s="26" t="s">
        <v>531</v>
      </c>
      <c r="J4059" s="26" t="s">
        <v>3033</v>
      </c>
      <c r="K4059" s="26" t="s">
        <v>377</v>
      </c>
      <c r="L4059" s="26" t="s">
        <v>2600</v>
      </c>
      <c r="M4059" s="26">
        <v>4049</v>
      </c>
    </row>
    <row r="4060" spans="1:13" s="31" customFormat="1" x14ac:dyDescent="0.3">
      <c r="A4060" s="75">
        <v>42655</v>
      </c>
      <c r="B4060" s="26" t="s">
        <v>2324</v>
      </c>
      <c r="C4060" s="26" t="s">
        <v>12</v>
      </c>
      <c r="D4060" s="26" t="s">
        <v>20</v>
      </c>
      <c r="E4060" s="41"/>
      <c r="F4060" s="41">
        <v>2000</v>
      </c>
      <c r="G4060" s="19">
        <f t="shared" si="63"/>
        <v>11073160.0813</v>
      </c>
      <c r="H4060" s="26" t="s">
        <v>3053</v>
      </c>
      <c r="I4060" s="26" t="s">
        <v>531</v>
      </c>
      <c r="J4060" s="26" t="s">
        <v>1823</v>
      </c>
      <c r="K4060" s="26" t="s">
        <v>377</v>
      </c>
      <c r="L4060" s="26" t="s">
        <v>2600</v>
      </c>
      <c r="M4060" s="26">
        <v>4050</v>
      </c>
    </row>
    <row r="4061" spans="1:13" s="31" customFormat="1" x14ac:dyDescent="0.3">
      <c r="A4061" s="75">
        <v>42655</v>
      </c>
      <c r="B4061" s="26" t="s">
        <v>2644</v>
      </c>
      <c r="C4061" s="31" t="s">
        <v>35</v>
      </c>
      <c r="D4061" s="26" t="s">
        <v>20</v>
      </c>
      <c r="E4061" s="41"/>
      <c r="F4061" s="41">
        <v>1000</v>
      </c>
      <c r="G4061" s="19">
        <f t="shared" si="63"/>
        <v>11072160.0813</v>
      </c>
      <c r="H4061" s="26" t="s">
        <v>3053</v>
      </c>
      <c r="I4061" s="26" t="s">
        <v>531</v>
      </c>
      <c r="J4061" s="26" t="s">
        <v>1823</v>
      </c>
      <c r="K4061" s="26" t="s">
        <v>377</v>
      </c>
      <c r="L4061" s="26" t="s">
        <v>1824</v>
      </c>
      <c r="M4061" s="26">
        <v>4051</v>
      </c>
    </row>
    <row r="4062" spans="1:13" s="31" customFormat="1" x14ac:dyDescent="0.3">
      <c r="A4062" s="75">
        <v>42655</v>
      </c>
      <c r="B4062" s="37" t="s">
        <v>2766</v>
      </c>
      <c r="C4062" s="26" t="s">
        <v>12</v>
      </c>
      <c r="D4062" s="37" t="s">
        <v>13</v>
      </c>
      <c r="E4062" s="38"/>
      <c r="F4062" s="38">
        <v>2000</v>
      </c>
      <c r="G4062" s="19">
        <f t="shared" si="63"/>
        <v>11070160.0813</v>
      </c>
      <c r="H4062" s="37" t="s">
        <v>267</v>
      </c>
      <c r="I4062" s="37" t="s">
        <v>774</v>
      </c>
      <c r="J4062" s="26" t="s">
        <v>3033</v>
      </c>
      <c r="K4062" s="37"/>
      <c r="L4062" s="26" t="s">
        <v>2600</v>
      </c>
      <c r="M4062" s="26">
        <v>4052</v>
      </c>
    </row>
    <row r="4063" spans="1:13" s="31" customFormat="1" x14ac:dyDescent="0.3">
      <c r="A4063" s="75">
        <v>42655</v>
      </c>
      <c r="B4063" s="26" t="s">
        <v>2767</v>
      </c>
      <c r="C4063" s="26" t="s">
        <v>12</v>
      </c>
      <c r="D4063" s="26" t="s">
        <v>20</v>
      </c>
      <c r="E4063" s="41"/>
      <c r="F4063" s="41">
        <v>1000</v>
      </c>
      <c r="G4063" s="19">
        <f t="shared" si="63"/>
        <v>11069160.0813</v>
      </c>
      <c r="H4063" s="26" t="s">
        <v>3054</v>
      </c>
      <c r="I4063" s="26" t="s">
        <v>531</v>
      </c>
      <c r="J4063" s="26" t="s">
        <v>2611</v>
      </c>
      <c r="K4063" s="26" t="s">
        <v>377</v>
      </c>
      <c r="L4063" s="26" t="s">
        <v>2600</v>
      </c>
      <c r="M4063" s="26">
        <v>4053</v>
      </c>
    </row>
    <row r="4064" spans="1:13" s="31" customFormat="1" x14ac:dyDescent="0.3">
      <c r="A4064" s="75">
        <v>42655</v>
      </c>
      <c r="B4064" s="26" t="s">
        <v>2768</v>
      </c>
      <c r="C4064" s="26" t="s">
        <v>12</v>
      </c>
      <c r="D4064" s="26" t="s">
        <v>20</v>
      </c>
      <c r="E4064" s="41"/>
      <c r="F4064" s="41">
        <v>1000</v>
      </c>
      <c r="G4064" s="19">
        <f t="shared" si="63"/>
        <v>11068160.0813</v>
      </c>
      <c r="H4064" s="26" t="s">
        <v>3054</v>
      </c>
      <c r="I4064" s="26" t="s">
        <v>531</v>
      </c>
      <c r="J4064" s="26" t="s">
        <v>2611</v>
      </c>
      <c r="K4064" s="26" t="s">
        <v>377</v>
      </c>
      <c r="L4064" s="26" t="s">
        <v>2600</v>
      </c>
      <c r="M4064" s="26">
        <v>4054</v>
      </c>
    </row>
    <row r="4065" spans="1:13" s="31" customFormat="1" x14ac:dyDescent="0.3">
      <c r="A4065" s="75">
        <v>42655</v>
      </c>
      <c r="B4065" s="26" t="s">
        <v>2769</v>
      </c>
      <c r="C4065" s="26" t="s">
        <v>12</v>
      </c>
      <c r="D4065" s="26" t="s">
        <v>20</v>
      </c>
      <c r="E4065" s="41"/>
      <c r="F4065" s="41">
        <v>1500</v>
      </c>
      <c r="G4065" s="19">
        <f t="shared" si="63"/>
        <v>11066660.0813</v>
      </c>
      <c r="H4065" s="26" t="s">
        <v>3054</v>
      </c>
      <c r="I4065" s="26" t="s">
        <v>531</v>
      </c>
      <c r="J4065" s="26" t="s">
        <v>2611</v>
      </c>
      <c r="K4065" s="26" t="s">
        <v>377</v>
      </c>
      <c r="L4065" s="26" t="s">
        <v>2600</v>
      </c>
      <c r="M4065" s="31">
        <v>4055</v>
      </c>
    </row>
    <row r="4066" spans="1:13" s="31" customFormat="1" x14ac:dyDescent="0.3">
      <c r="A4066" s="75">
        <v>42655</v>
      </c>
      <c r="B4066" s="26" t="s">
        <v>2770</v>
      </c>
      <c r="C4066" s="26" t="s">
        <v>12</v>
      </c>
      <c r="D4066" s="26" t="s">
        <v>18</v>
      </c>
      <c r="E4066" s="41"/>
      <c r="F4066" s="41">
        <v>2000</v>
      </c>
      <c r="G4066" s="19">
        <f t="shared" si="63"/>
        <v>11064660.0813</v>
      </c>
      <c r="H4066" s="26" t="s">
        <v>795</v>
      </c>
      <c r="I4066" s="26" t="s">
        <v>531</v>
      </c>
      <c r="J4066" s="26" t="s">
        <v>2611</v>
      </c>
      <c r="K4066" s="26" t="s">
        <v>377</v>
      </c>
      <c r="L4066" s="26" t="s">
        <v>2600</v>
      </c>
      <c r="M4066" s="31">
        <v>4056</v>
      </c>
    </row>
    <row r="4067" spans="1:13" s="31" customFormat="1" x14ac:dyDescent="0.3">
      <c r="A4067" s="75">
        <v>42655</v>
      </c>
      <c r="B4067" s="26" t="s">
        <v>2771</v>
      </c>
      <c r="C4067" s="26" t="s">
        <v>12</v>
      </c>
      <c r="D4067" s="26" t="s">
        <v>18</v>
      </c>
      <c r="E4067" s="41"/>
      <c r="F4067" s="41">
        <v>1000</v>
      </c>
      <c r="G4067" s="19">
        <f t="shared" si="63"/>
        <v>11063660.0813</v>
      </c>
      <c r="H4067" s="26" t="s">
        <v>795</v>
      </c>
      <c r="I4067" s="26" t="s">
        <v>531</v>
      </c>
      <c r="J4067" s="26" t="s">
        <v>2611</v>
      </c>
      <c r="K4067" s="26" t="s">
        <v>377</v>
      </c>
      <c r="L4067" s="26" t="s">
        <v>2600</v>
      </c>
      <c r="M4067" s="26">
        <v>4057</v>
      </c>
    </row>
    <row r="4068" spans="1:13" s="31" customFormat="1" x14ac:dyDescent="0.3">
      <c r="A4068" s="75">
        <v>42655</v>
      </c>
      <c r="B4068" s="26" t="s">
        <v>2737</v>
      </c>
      <c r="C4068" s="26" t="s">
        <v>17</v>
      </c>
      <c r="D4068" s="26" t="s">
        <v>18</v>
      </c>
      <c r="E4068" s="41"/>
      <c r="F4068" s="41">
        <v>5000</v>
      </c>
      <c r="G4068" s="19">
        <f t="shared" si="63"/>
        <v>11058660.0813</v>
      </c>
      <c r="H4068" s="26" t="s">
        <v>795</v>
      </c>
      <c r="I4068" s="26" t="s">
        <v>531</v>
      </c>
      <c r="J4068" s="26" t="s">
        <v>2611</v>
      </c>
      <c r="K4068" s="26" t="s">
        <v>377</v>
      </c>
      <c r="L4068" s="26" t="s">
        <v>1824</v>
      </c>
      <c r="M4068" s="26">
        <v>4058</v>
      </c>
    </row>
    <row r="4069" spans="1:13" s="31" customFormat="1" x14ac:dyDescent="0.3">
      <c r="A4069" s="75">
        <v>42656</v>
      </c>
      <c r="B4069" s="35" t="s">
        <v>2772</v>
      </c>
      <c r="C4069" s="26" t="s">
        <v>12</v>
      </c>
      <c r="D4069" s="26" t="s">
        <v>20</v>
      </c>
      <c r="E4069" s="41"/>
      <c r="F4069" s="41">
        <v>3000</v>
      </c>
      <c r="G4069" s="19">
        <f t="shared" si="63"/>
        <v>11055660.0813</v>
      </c>
      <c r="H4069" s="26" t="s">
        <v>933</v>
      </c>
      <c r="I4069" s="27" t="s">
        <v>531</v>
      </c>
      <c r="J4069" s="27" t="s">
        <v>1823</v>
      </c>
      <c r="K4069" s="26" t="s">
        <v>377</v>
      </c>
      <c r="L4069" s="27" t="s">
        <v>2600</v>
      </c>
      <c r="M4069" s="26">
        <v>4059</v>
      </c>
    </row>
    <row r="4070" spans="1:13" s="31" customFormat="1" x14ac:dyDescent="0.3">
      <c r="A4070" s="75">
        <v>42656</v>
      </c>
      <c r="B4070" s="27" t="s">
        <v>2773</v>
      </c>
      <c r="C4070" s="26" t="s">
        <v>12</v>
      </c>
      <c r="D4070" s="26" t="s">
        <v>20</v>
      </c>
      <c r="E4070" s="41"/>
      <c r="F4070" s="41">
        <v>2500</v>
      </c>
      <c r="G4070" s="19">
        <f t="shared" si="63"/>
        <v>11053160.0813</v>
      </c>
      <c r="H4070" s="26" t="s">
        <v>933</v>
      </c>
      <c r="I4070" s="27" t="s">
        <v>531</v>
      </c>
      <c r="J4070" s="27" t="s">
        <v>1823</v>
      </c>
      <c r="K4070" s="26" t="s">
        <v>377</v>
      </c>
      <c r="L4070" s="27" t="s">
        <v>2600</v>
      </c>
      <c r="M4070" s="26">
        <v>4060</v>
      </c>
    </row>
    <row r="4071" spans="1:13" s="31" customFormat="1" x14ac:dyDescent="0.3">
      <c r="A4071" s="75">
        <v>42656</v>
      </c>
      <c r="B4071" s="27" t="s">
        <v>2774</v>
      </c>
      <c r="C4071" s="26" t="s">
        <v>12</v>
      </c>
      <c r="D4071" s="26" t="s">
        <v>20</v>
      </c>
      <c r="E4071" s="41"/>
      <c r="F4071" s="41">
        <v>2000</v>
      </c>
      <c r="G4071" s="19">
        <f t="shared" si="63"/>
        <v>11051160.0813</v>
      </c>
      <c r="H4071" s="26" t="s">
        <v>933</v>
      </c>
      <c r="I4071" s="27" t="s">
        <v>531</v>
      </c>
      <c r="J4071" s="27" t="s">
        <v>1823</v>
      </c>
      <c r="K4071" s="26" t="s">
        <v>377</v>
      </c>
      <c r="L4071" s="27" t="s">
        <v>2600</v>
      </c>
      <c r="M4071" s="26">
        <v>4061</v>
      </c>
    </row>
    <row r="4072" spans="1:13" s="31" customFormat="1" x14ac:dyDescent="0.3">
      <c r="A4072" s="75">
        <v>42656</v>
      </c>
      <c r="B4072" s="26" t="s">
        <v>944</v>
      </c>
      <c r="C4072" s="26" t="s">
        <v>12</v>
      </c>
      <c r="D4072" s="26" t="s">
        <v>821</v>
      </c>
      <c r="E4072" s="41"/>
      <c r="F4072" s="41">
        <v>1000</v>
      </c>
      <c r="G4072" s="19">
        <f t="shared" si="63"/>
        <v>11050160.0813</v>
      </c>
      <c r="H4072" s="26" t="s">
        <v>1697</v>
      </c>
      <c r="I4072" s="26" t="s">
        <v>531</v>
      </c>
      <c r="J4072" s="78" t="s">
        <v>1823</v>
      </c>
      <c r="K4072" s="26" t="s">
        <v>377</v>
      </c>
      <c r="L4072" s="26" t="s">
        <v>2600</v>
      </c>
      <c r="M4072" s="26">
        <v>4062</v>
      </c>
    </row>
    <row r="4073" spans="1:13" s="31" customFormat="1" x14ac:dyDescent="0.3">
      <c r="A4073" s="75">
        <v>42656</v>
      </c>
      <c r="B4073" s="26" t="s">
        <v>1479</v>
      </c>
      <c r="C4073" s="26" t="s">
        <v>12</v>
      </c>
      <c r="D4073" s="26" t="s">
        <v>821</v>
      </c>
      <c r="E4073" s="41"/>
      <c r="F4073" s="41">
        <v>1000</v>
      </c>
      <c r="G4073" s="19">
        <f t="shared" si="63"/>
        <v>11049160.0813</v>
      </c>
      <c r="H4073" s="26" t="s">
        <v>1697</v>
      </c>
      <c r="I4073" s="26" t="s">
        <v>531</v>
      </c>
      <c r="J4073" s="78" t="s">
        <v>1823</v>
      </c>
      <c r="K4073" s="26" t="s">
        <v>377</v>
      </c>
      <c r="L4073" s="26" t="s">
        <v>2600</v>
      </c>
      <c r="M4073" s="31">
        <v>4063</v>
      </c>
    </row>
    <row r="4074" spans="1:13" s="31" customFormat="1" x14ac:dyDescent="0.3">
      <c r="A4074" s="75">
        <v>42656</v>
      </c>
      <c r="B4074" s="26" t="s">
        <v>2775</v>
      </c>
      <c r="C4074" s="26" t="s">
        <v>12</v>
      </c>
      <c r="D4074" s="26" t="s">
        <v>18</v>
      </c>
      <c r="E4074" s="41"/>
      <c r="F4074" s="41">
        <v>150</v>
      </c>
      <c r="G4074" s="19">
        <f t="shared" si="63"/>
        <v>11049010.0813</v>
      </c>
      <c r="H4074" s="26" t="s">
        <v>1772</v>
      </c>
      <c r="I4074" s="26" t="s">
        <v>531</v>
      </c>
      <c r="J4074" s="26" t="s">
        <v>3033</v>
      </c>
      <c r="K4074" s="26" t="s">
        <v>377</v>
      </c>
      <c r="L4074" s="26" t="s">
        <v>2600</v>
      </c>
      <c r="M4074" s="31">
        <v>4064</v>
      </c>
    </row>
    <row r="4075" spans="1:13" s="31" customFormat="1" x14ac:dyDescent="0.3">
      <c r="A4075" s="75">
        <v>42656</v>
      </c>
      <c r="B4075" s="26" t="s">
        <v>2776</v>
      </c>
      <c r="C4075" s="31" t="s">
        <v>35</v>
      </c>
      <c r="D4075" s="26" t="s">
        <v>18</v>
      </c>
      <c r="E4075" s="41"/>
      <c r="F4075" s="41">
        <v>1000</v>
      </c>
      <c r="G4075" s="19">
        <f t="shared" si="63"/>
        <v>11048010.0813</v>
      </c>
      <c r="H4075" s="26" t="s">
        <v>1772</v>
      </c>
      <c r="I4075" s="26" t="s">
        <v>531</v>
      </c>
      <c r="J4075" s="26" t="s">
        <v>3033</v>
      </c>
      <c r="K4075" s="26" t="s">
        <v>377</v>
      </c>
      <c r="L4075" s="26" t="s">
        <v>1824</v>
      </c>
      <c r="M4075" s="26">
        <v>4065</v>
      </c>
    </row>
    <row r="4076" spans="1:13" s="31" customFormat="1" x14ac:dyDescent="0.3">
      <c r="A4076" s="75">
        <v>42656</v>
      </c>
      <c r="B4076" s="26" t="s">
        <v>2777</v>
      </c>
      <c r="C4076" s="26" t="s">
        <v>12</v>
      </c>
      <c r="D4076" s="26" t="s">
        <v>18</v>
      </c>
      <c r="E4076" s="41"/>
      <c r="F4076" s="41">
        <v>500</v>
      </c>
      <c r="G4076" s="19">
        <f t="shared" si="63"/>
        <v>11047510.0813</v>
      </c>
      <c r="H4076" s="26" t="s">
        <v>1772</v>
      </c>
      <c r="I4076" s="26" t="s">
        <v>531</v>
      </c>
      <c r="J4076" s="26" t="s">
        <v>3033</v>
      </c>
      <c r="K4076" s="26" t="s">
        <v>377</v>
      </c>
      <c r="L4076" s="26" t="s">
        <v>2600</v>
      </c>
      <c r="M4076" s="26">
        <v>4066</v>
      </c>
    </row>
    <row r="4077" spans="1:13" s="31" customFormat="1" x14ac:dyDescent="0.3">
      <c r="A4077" s="75">
        <v>42656</v>
      </c>
      <c r="B4077" s="26" t="s">
        <v>2778</v>
      </c>
      <c r="C4077" s="26" t="s">
        <v>12</v>
      </c>
      <c r="D4077" s="26" t="s">
        <v>18</v>
      </c>
      <c r="E4077" s="41"/>
      <c r="F4077" s="41">
        <v>150</v>
      </c>
      <c r="G4077" s="19">
        <f t="shared" si="63"/>
        <v>11047360.0813</v>
      </c>
      <c r="H4077" s="26" t="s">
        <v>1772</v>
      </c>
      <c r="I4077" s="26" t="s">
        <v>531</v>
      </c>
      <c r="J4077" s="26" t="s">
        <v>3033</v>
      </c>
      <c r="K4077" s="26" t="s">
        <v>377</v>
      </c>
      <c r="L4077" s="26" t="s">
        <v>2600</v>
      </c>
      <c r="M4077" s="26">
        <v>4067</v>
      </c>
    </row>
    <row r="4078" spans="1:13" s="31" customFormat="1" x14ac:dyDescent="0.3">
      <c r="A4078" s="75">
        <v>42656</v>
      </c>
      <c r="B4078" s="26" t="s">
        <v>2324</v>
      </c>
      <c r="C4078" s="26" t="s">
        <v>12</v>
      </c>
      <c r="D4078" s="26" t="s">
        <v>20</v>
      </c>
      <c r="E4078" s="41"/>
      <c r="F4078" s="41">
        <v>2000</v>
      </c>
      <c r="G4078" s="19">
        <f t="shared" si="63"/>
        <v>11045360.0813</v>
      </c>
      <c r="H4078" s="26" t="s">
        <v>3053</v>
      </c>
      <c r="I4078" s="26" t="s">
        <v>531</v>
      </c>
      <c r="J4078" s="26" t="s">
        <v>1823</v>
      </c>
      <c r="K4078" s="26" t="s">
        <v>377</v>
      </c>
      <c r="L4078" s="26" t="s">
        <v>2600</v>
      </c>
      <c r="M4078" s="26">
        <v>4068</v>
      </c>
    </row>
    <row r="4079" spans="1:13" s="31" customFormat="1" x14ac:dyDescent="0.3">
      <c r="A4079" s="75">
        <v>42656</v>
      </c>
      <c r="B4079" s="26" t="s">
        <v>2644</v>
      </c>
      <c r="C4079" s="31" t="s">
        <v>35</v>
      </c>
      <c r="D4079" s="26" t="s">
        <v>20</v>
      </c>
      <c r="E4079" s="41"/>
      <c r="F4079" s="41">
        <v>1000</v>
      </c>
      <c r="G4079" s="19">
        <f t="shared" si="63"/>
        <v>11044360.0813</v>
      </c>
      <c r="H4079" s="26" t="s">
        <v>3053</v>
      </c>
      <c r="I4079" s="26" t="s">
        <v>531</v>
      </c>
      <c r="J4079" s="26" t="s">
        <v>1823</v>
      </c>
      <c r="K4079" s="26" t="s">
        <v>377</v>
      </c>
      <c r="L4079" s="26" t="s">
        <v>1824</v>
      </c>
      <c r="M4079" s="26">
        <v>4069</v>
      </c>
    </row>
    <row r="4080" spans="1:13" s="31" customFormat="1" x14ac:dyDescent="0.3">
      <c r="A4080" s="75">
        <v>42656</v>
      </c>
      <c r="B4080" s="26" t="s">
        <v>2779</v>
      </c>
      <c r="C4080" s="26" t="s">
        <v>12</v>
      </c>
      <c r="D4080" s="26" t="s">
        <v>20</v>
      </c>
      <c r="E4080" s="41"/>
      <c r="F4080" s="41">
        <v>600</v>
      </c>
      <c r="G4080" s="19">
        <f t="shared" si="63"/>
        <v>11043760.0813</v>
      </c>
      <c r="H4080" s="26" t="s">
        <v>3053</v>
      </c>
      <c r="I4080" s="26" t="s">
        <v>531</v>
      </c>
      <c r="J4080" s="26" t="s">
        <v>1823</v>
      </c>
      <c r="K4080" s="26" t="s">
        <v>377</v>
      </c>
      <c r="L4080" s="26" t="s">
        <v>2600</v>
      </c>
      <c r="M4080" s="26">
        <v>4070</v>
      </c>
    </row>
    <row r="4081" spans="1:13" s="31" customFormat="1" x14ac:dyDescent="0.3">
      <c r="A4081" s="75">
        <v>42656</v>
      </c>
      <c r="B4081" s="26" t="s">
        <v>2780</v>
      </c>
      <c r="C4081" s="26" t="s">
        <v>12</v>
      </c>
      <c r="D4081" s="26" t="s">
        <v>20</v>
      </c>
      <c r="E4081" s="41"/>
      <c r="F4081" s="41">
        <v>1500</v>
      </c>
      <c r="G4081" s="19">
        <f t="shared" si="63"/>
        <v>11042260.0813</v>
      </c>
      <c r="H4081" s="26" t="s">
        <v>3054</v>
      </c>
      <c r="I4081" s="26" t="s">
        <v>531</v>
      </c>
      <c r="J4081" s="26" t="s">
        <v>2611</v>
      </c>
      <c r="K4081" s="26" t="s">
        <v>377</v>
      </c>
      <c r="L4081" s="26" t="s">
        <v>2600</v>
      </c>
      <c r="M4081" s="31">
        <v>4071</v>
      </c>
    </row>
    <row r="4082" spans="1:13" s="31" customFormat="1" x14ac:dyDescent="0.3">
      <c r="A4082" s="75">
        <v>42656</v>
      </c>
      <c r="B4082" s="26" t="s">
        <v>2781</v>
      </c>
      <c r="C4082" s="26" t="s">
        <v>12</v>
      </c>
      <c r="D4082" s="26" t="s">
        <v>20</v>
      </c>
      <c r="E4082" s="41"/>
      <c r="F4082" s="41">
        <v>1000</v>
      </c>
      <c r="G4082" s="19">
        <f t="shared" si="63"/>
        <v>11041260.0813</v>
      </c>
      <c r="H4082" s="26" t="s">
        <v>3054</v>
      </c>
      <c r="I4082" s="26" t="s">
        <v>531</v>
      </c>
      <c r="J4082" s="26" t="s">
        <v>2611</v>
      </c>
      <c r="K4082" s="26" t="s">
        <v>377</v>
      </c>
      <c r="L4082" s="26" t="s">
        <v>2600</v>
      </c>
      <c r="M4082" s="31">
        <v>4072</v>
      </c>
    </row>
    <row r="4083" spans="1:13" s="31" customFormat="1" x14ac:dyDescent="0.3">
      <c r="A4083" s="75">
        <v>42656</v>
      </c>
      <c r="B4083" s="26" t="s">
        <v>2782</v>
      </c>
      <c r="C4083" s="26" t="s">
        <v>12</v>
      </c>
      <c r="D4083" s="26" t="s">
        <v>20</v>
      </c>
      <c r="E4083" s="41"/>
      <c r="F4083" s="41">
        <v>1000</v>
      </c>
      <c r="G4083" s="19">
        <f t="shared" si="63"/>
        <v>11040260.0813</v>
      </c>
      <c r="H4083" s="26" t="s">
        <v>3054</v>
      </c>
      <c r="I4083" s="26" t="s">
        <v>531</v>
      </c>
      <c r="J4083" s="26" t="s">
        <v>2611</v>
      </c>
      <c r="K4083" s="26" t="s">
        <v>377</v>
      </c>
      <c r="L4083" s="26" t="s">
        <v>2600</v>
      </c>
      <c r="M4083" s="26">
        <v>4073</v>
      </c>
    </row>
    <row r="4084" spans="1:13" s="31" customFormat="1" x14ac:dyDescent="0.3">
      <c r="A4084" s="75">
        <v>42656</v>
      </c>
      <c r="B4084" s="26" t="s">
        <v>2783</v>
      </c>
      <c r="C4084" s="26" t="s">
        <v>12</v>
      </c>
      <c r="D4084" s="26" t="s">
        <v>20</v>
      </c>
      <c r="E4084" s="41"/>
      <c r="F4084" s="41">
        <v>1000</v>
      </c>
      <c r="G4084" s="19">
        <f t="shared" si="63"/>
        <v>11039260.0813</v>
      </c>
      <c r="H4084" s="26" t="s">
        <v>3054</v>
      </c>
      <c r="I4084" s="26" t="s">
        <v>531</v>
      </c>
      <c r="J4084" s="26" t="s">
        <v>2611</v>
      </c>
      <c r="K4084" s="26" t="s">
        <v>377</v>
      </c>
      <c r="L4084" s="26" t="s">
        <v>2600</v>
      </c>
      <c r="M4084" s="26">
        <v>4074</v>
      </c>
    </row>
    <row r="4085" spans="1:13" s="31" customFormat="1" x14ac:dyDescent="0.3">
      <c r="A4085" s="75">
        <v>42656</v>
      </c>
      <c r="B4085" s="26" t="s">
        <v>2784</v>
      </c>
      <c r="C4085" s="26" t="s">
        <v>12</v>
      </c>
      <c r="D4085" s="26" t="s">
        <v>20</v>
      </c>
      <c r="E4085" s="41"/>
      <c r="F4085" s="41">
        <v>1000</v>
      </c>
      <c r="G4085" s="19">
        <f t="shared" si="63"/>
        <v>11038260.0813</v>
      </c>
      <c r="H4085" s="26" t="s">
        <v>3054</v>
      </c>
      <c r="I4085" s="26" t="s">
        <v>531</v>
      </c>
      <c r="J4085" s="26" t="s">
        <v>2611</v>
      </c>
      <c r="K4085" s="26" t="s">
        <v>377</v>
      </c>
      <c r="L4085" s="26" t="s">
        <v>2600</v>
      </c>
      <c r="M4085" s="26">
        <v>4075</v>
      </c>
    </row>
    <row r="4086" spans="1:13" s="31" customFormat="1" x14ac:dyDescent="0.3">
      <c r="A4086" s="75">
        <v>42656</v>
      </c>
      <c r="B4086" s="26" t="s">
        <v>2785</v>
      </c>
      <c r="C4086" s="26" t="s">
        <v>12</v>
      </c>
      <c r="D4086" s="26" t="s">
        <v>18</v>
      </c>
      <c r="E4086" s="41"/>
      <c r="F4086" s="41">
        <v>1000</v>
      </c>
      <c r="G4086" s="19">
        <f t="shared" si="63"/>
        <v>11037260.0813</v>
      </c>
      <c r="H4086" s="26" t="s">
        <v>795</v>
      </c>
      <c r="I4086" s="26" t="s">
        <v>531</v>
      </c>
      <c r="J4086" s="26" t="s">
        <v>2611</v>
      </c>
      <c r="K4086" s="26" t="s">
        <v>377</v>
      </c>
      <c r="L4086" s="26" t="s">
        <v>2600</v>
      </c>
      <c r="M4086" s="26">
        <v>4076</v>
      </c>
    </row>
    <row r="4087" spans="1:13" s="31" customFormat="1" x14ac:dyDescent="0.3">
      <c r="A4087" s="75">
        <v>42656</v>
      </c>
      <c r="B4087" s="26" t="s">
        <v>2737</v>
      </c>
      <c r="C4087" s="26" t="s">
        <v>17</v>
      </c>
      <c r="D4087" s="26" t="s">
        <v>18</v>
      </c>
      <c r="E4087" s="41"/>
      <c r="F4087" s="41">
        <v>5000</v>
      </c>
      <c r="G4087" s="19">
        <f t="shared" si="63"/>
        <v>11032260.0813</v>
      </c>
      <c r="H4087" s="26" t="s">
        <v>795</v>
      </c>
      <c r="I4087" s="26" t="s">
        <v>531</v>
      </c>
      <c r="J4087" s="26" t="s">
        <v>2611</v>
      </c>
      <c r="K4087" s="26" t="s">
        <v>377</v>
      </c>
      <c r="L4087" s="26" t="s">
        <v>1824</v>
      </c>
      <c r="M4087" s="26">
        <v>4077</v>
      </c>
    </row>
    <row r="4088" spans="1:13" s="31" customFormat="1" x14ac:dyDescent="0.3">
      <c r="A4088" s="75">
        <v>42656</v>
      </c>
      <c r="B4088" s="26" t="s">
        <v>2786</v>
      </c>
      <c r="C4088" s="26" t="s">
        <v>12</v>
      </c>
      <c r="D4088" s="26" t="s">
        <v>18</v>
      </c>
      <c r="E4088" s="41"/>
      <c r="F4088" s="41">
        <v>750</v>
      </c>
      <c r="G4088" s="19">
        <f t="shared" si="63"/>
        <v>11031510.0813</v>
      </c>
      <c r="H4088" s="26" t="s">
        <v>795</v>
      </c>
      <c r="I4088" s="26" t="s">
        <v>531</v>
      </c>
      <c r="J4088" s="26" t="s">
        <v>2611</v>
      </c>
      <c r="K4088" s="26" t="s">
        <v>377</v>
      </c>
      <c r="L4088" s="26" t="s">
        <v>2600</v>
      </c>
      <c r="M4088" s="26">
        <v>4078</v>
      </c>
    </row>
    <row r="4089" spans="1:13" s="31" customFormat="1" x14ac:dyDescent="0.3">
      <c r="A4089" s="75">
        <v>42657</v>
      </c>
      <c r="B4089" s="26" t="s">
        <v>2787</v>
      </c>
      <c r="C4089" s="26" t="s">
        <v>12</v>
      </c>
      <c r="D4089" s="26" t="s">
        <v>13</v>
      </c>
      <c r="E4089" s="41"/>
      <c r="F4089" s="41">
        <v>2000</v>
      </c>
      <c r="G4089" s="19">
        <f t="shared" si="63"/>
        <v>11029510.0813</v>
      </c>
      <c r="H4089" s="36" t="s">
        <v>26</v>
      </c>
      <c r="I4089" s="26" t="s">
        <v>531</v>
      </c>
      <c r="J4089" s="26" t="s">
        <v>3033</v>
      </c>
      <c r="K4089" s="26" t="s">
        <v>377</v>
      </c>
      <c r="L4089" s="26" t="s">
        <v>2193</v>
      </c>
      <c r="M4089" s="31">
        <v>4079</v>
      </c>
    </row>
    <row r="4090" spans="1:13" s="31" customFormat="1" x14ac:dyDescent="0.3">
      <c r="A4090" s="75">
        <v>42657</v>
      </c>
      <c r="B4090" s="26" t="s">
        <v>2788</v>
      </c>
      <c r="C4090" s="27" t="s">
        <v>16</v>
      </c>
      <c r="D4090" s="28" t="s">
        <v>10</v>
      </c>
      <c r="E4090" s="41"/>
      <c r="F4090" s="41">
        <v>4000</v>
      </c>
      <c r="G4090" s="19">
        <f t="shared" si="63"/>
        <v>11025510.0813</v>
      </c>
      <c r="H4090" s="36" t="s">
        <v>26</v>
      </c>
      <c r="I4090" s="26" t="s">
        <v>2789</v>
      </c>
      <c r="J4090" s="26" t="s">
        <v>1099</v>
      </c>
      <c r="K4090" s="26" t="s">
        <v>377</v>
      </c>
      <c r="L4090" s="77" t="s">
        <v>1824</v>
      </c>
      <c r="M4090" s="31">
        <v>4080</v>
      </c>
    </row>
    <row r="4091" spans="1:13" s="31" customFormat="1" ht="13.9" x14ac:dyDescent="0.25">
      <c r="A4091" s="75">
        <v>42657</v>
      </c>
      <c r="B4091" s="26" t="s">
        <v>2251</v>
      </c>
      <c r="C4091" s="27" t="s">
        <v>16</v>
      </c>
      <c r="D4091" s="28" t="s">
        <v>10</v>
      </c>
      <c r="E4091" s="41"/>
      <c r="F4091" s="41">
        <v>5400</v>
      </c>
      <c r="G4091" s="19">
        <f t="shared" si="63"/>
        <v>11020110.0813</v>
      </c>
      <c r="H4091" s="36" t="s">
        <v>26</v>
      </c>
      <c r="I4091" s="26" t="s">
        <v>2790</v>
      </c>
      <c r="J4091" s="26" t="s">
        <v>1099</v>
      </c>
      <c r="K4091" s="26" t="s">
        <v>377</v>
      </c>
      <c r="L4091" s="77" t="s">
        <v>1824</v>
      </c>
      <c r="M4091" s="26">
        <v>4081</v>
      </c>
    </row>
    <row r="4092" spans="1:13" s="31" customFormat="1" x14ac:dyDescent="0.3">
      <c r="A4092" s="75">
        <v>42657</v>
      </c>
      <c r="B4092" s="26" t="s">
        <v>2791</v>
      </c>
      <c r="C4092" s="27" t="s">
        <v>34</v>
      </c>
      <c r="D4092" s="26" t="s">
        <v>821</v>
      </c>
      <c r="E4092" s="41"/>
      <c r="F4092" s="41">
        <v>390000</v>
      </c>
      <c r="G4092" s="19">
        <f t="shared" si="63"/>
        <v>10630110.0813</v>
      </c>
      <c r="H4092" s="36" t="s">
        <v>26</v>
      </c>
      <c r="I4092" s="26">
        <v>221</v>
      </c>
      <c r="J4092" s="26" t="s">
        <v>2611</v>
      </c>
      <c r="K4092" s="26" t="s">
        <v>377</v>
      </c>
      <c r="L4092" s="77" t="s">
        <v>1824</v>
      </c>
      <c r="M4092" s="26">
        <v>4082</v>
      </c>
    </row>
    <row r="4093" spans="1:13" s="31" customFormat="1" x14ac:dyDescent="0.3">
      <c r="A4093" s="75">
        <v>42657</v>
      </c>
      <c r="B4093" s="84" t="s">
        <v>2762</v>
      </c>
      <c r="C4093" s="36" t="s">
        <v>1153</v>
      </c>
      <c r="D4093" s="84" t="s">
        <v>20</v>
      </c>
      <c r="E4093" s="86"/>
      <c r="F4093" s="86">
        <v>2000</v>
      </c>
      <c r="G4093" s="19">
        <f t="shared" si="63"/>
        <v>10628110.0813</v>
      </c>
      <c r="H4093" s="85" t="s">
        <v>2761</v>
      </c>
      <c r="I4093" s="85" t="s">
        <v>531</v>
      </c>
      <c r="J4093" s="85" t="s">
        <v>1823</v>
      </c>
      <c r="K4093" s="26" t="s">
        <v>377</v>
      </c>
      <c r="L4093" s="85" t="s">
        <v>1824</v>
      </c>
      <c r="M4093" s="26">
        <v>4083</v>
      </c>
    </row>
    <row r="4094" spans="1:13" s="31" customFormat="1" x14ac:dyDescent="0.3">
      <c r="A4094" s="75">
        <v>42657</v>
      </c>
      <c r="B4094" s="84" t="s">
        <v>2792</v>
      </c>
      <c r="C4094" s="36" t="s">
        <v>1153</v>
      </c>
      <c r="D4094" s="84" t="s">
        <v>20</v>
      </c>
      <c r="E4094" s="19"/>
      <c r="F4094" s="19">
        <v>20000</v>
      </c>
      <c r="G4094" s="19">
        <f t="shared" si="63"/>
        <v>10608110.0813</v>
      </c>
      <c r="H4094" s="85" t="s">
        <v>2761</v>
      </c>
      <c r="I4094" s="85" t="s">
        <v>531</v>
      </c>
      <c r="J4094" s="85" t="s">
        <v>1823</v>
      </c>
      <c r="K4094" s="26" t="s">
        <v>377</v>
      </c>
      <c r="L4094" s="85" t="s">
        <v>1824</v>
      </c>
      <c r="M4094" s="26">
        <v>4084</v>
      </c>
    </row>
    <row r="4095" spans="1:13" s="31" customFormat="1" x14ac:dyDescent="0.3">
      <c r="A4095" s="75">
        <v>42657</v>
      </c>
      <c r="B4095" s="27" t="s">
        <v>2793</v>
      </c>
      <c r="C4095" s="26" t="s">
        <v>12</v>
      </c>
      <c r="D4095" s="26" t="s">
        <v>20</v>
      </c>
      <c r="E4095" s="41"/>
      <c r="F4095" s="41">
        <v>3500</v>
      </c>
      <c r="G4095" s="19">
        <f t="shared" si="63"/>
        <v>10604610.0813</v>
      </c>
      <c r="H4095" s="26" t="s">
        <v>933</v>
      </c>
      <c r="I4095" s="27" t="s">
        <v>531</v>
      </c>
      <c r="J4095" s="27" t="s">
        <v>1823</v>
      </c>
      <c r="K4095" s="26" t="s">
        <v>377</v>
      </c>
      <c r="L4095" s="27" t="s">
        <v>2600</v>
      </c>
      <c r="M4095" s="26">
        <v>4085</v>
      </c>
    </row>
    <row r="4096" spans="1:13" s="31" customFormat="1" x14ac:dyDescent="0.3">
      <c r="A4096" s="75">
        <v>42657</v>
      </c>
      <c r="B4096" s="27" t="s">
        <v>2794</v>
      </c>
      <c r="C4096" s="26" t="s">
        <v>12</v>
      </c>
      <c r="D4096" s="26" t="s">
        <v>20</v>
      </c>
      <c r="E4096" s="41"/>
      <c r="F4096" s="41">
        <v>1000</v>
      </c>
      <c r="G4096" s="19">
        <f t="shared" si="63"/>
        <v>10603610.0813</v>
      </c>
      <c r="H4096" s="26" t="s">
        <v>933</v>
      </c>
      <c r="I4096" s="27" t="s">
        <v>531</v>
      </c>
      <c r="J4096" s="27" t="s">
        <v>1823</v>
      </c>
      <c r="K4096" s="26" t="s">
        <v>377</v>
      </c>
      <c r="L4096" s="27" t="s">
        <v>2600</v>
      </c>
      <c r="M4096" s="26">
        <v>4086</v>
      </c>
    </row>
    <row r="4097" spans="1:13" s="31" customFormat="1" x14ac:dyDescent="0.3">
      <c r="A4097" s="75">
        <v>42657</v>
      </c>
      <c r="B4097" s="27" t="s">
        <v>2795</v>
      </c>
      <c r="C4097" s="26" t="s">
        <v>12</v>
      </c>
      <c r="D4097" s="26" t="s">
        <v>20</v>
      </c>
      <c r="E4097" s="41"/>
      <c r="F4097" s="41">
        <v>3500</v>
      </c>
      <c r="G4097" s="19">
        <f t="shared" si="63"/>
        <v>10600110.0813</v>
      </c>
      <c r="H4097" s="26" t="s">
        <v>933</v>
      </c>
      <c r="I4097" s="27" t="s">
        <v>531</v>
      </c>
      <c r="J4097" s="27" t="s">
        <v>1823</v>
      </c>
      <c r="K4097" s="26" t="s">
        <v>377</v>
      </c>
      <c r="L4097" s="27" t="s">
        <v>2600</v>
      </c>
      <c r="M4097" s="31">
        <v>4087</v>
      </c>
    </row>
    <row r="4098" spans="1:13" s="31" customFormat="1" x14ac:dyDescent="0.3">
      <c r="A4098" s="75">
        <v>42657</v>
      </c>
      <c r="B4098" s="27" t="s">
        <v>2796</v>
      </c>
      <c r="C4098" s="26" t="s">
        <v>12</v>
      </c>
      <c r="D4098" s="26" t="s">
        <v>20</v>
      </c>
      <c r="E4098" s="41"/>
      <c r="F4098" s="41">
        <v>1000</v>
      </c>
      <c r="G4098" s="19">
        <f t="shared" si="63"/>
        <v>10599110.0813</v>
      </c>
      <c r="H4098" s="26" t="s">
        <v>933</v>
      </c>
      <c r="I4098" s="27" t="s">
        <v>531</v>
      </c>
      <c r="J4098" s="27" t="s">
        <v>1823</v>
      </c>
      <c r="K4098" s="26" t="s">
        <v>377</v>
      </c>
      <c r="L4098" s="27" t="s">
        <v>2600</v>
      </c>
      <c r="M4098" s="31">
        <v>4088</v>
      </c>
    </row>
    <row r="4099" spans="1:13" s="31" customFormat="1" x14ac:dyDescent="0.3">
      <c r="A4099" s="75">
        <v>42657</v>
      </c>
      <c r="B4099" s="26" t="s">
        <v>944</v>
      </c>
      <c r="C4099" s="26" t="s">
        <v>12</v>
      </c>
      <c r="D4099" s="26" t="s">
        <v>821</v>
      </c>
      <c r="E4099" s="41"/>
      <c r="F4099" s="41">
        <v>1000</v>
      </c>
      <c r="G4099" s="19">
        <f t="shared" si="63"/>
        <v>10598110.0813</v>
      </c>
      <c r="H4099" s="26" t="s">
        <v>1697</v>
      </c>
      <c r="I4099" s="26" t="s">
        <v>531</v>
      </c>
      <c r="J4099" s="78" t="s">
        <v>1823</v>
      </c>
      <c r="K4099" s="26" t="s">
        <v>377</v>
      </c>
      <c r="L4099" s="26" t="s">
        <v>2600</v>
      </c>
      <c r="M4099" s="26">
        <v>4089</v>
      </c>
    </row>
    <row r="4100" spans="1:13" s="31" customFormat="1" x14ac:dyDescent="0.3">
      <c r="A4100" s="75">
        <v>42657</v>
      </c>
      <c r="B4100" s="26" t="s">
        <v>1479</v>
      </c>
      <c r="C4100" s="26" t="s">
        <v>12</v>
      </c>
      <c r="D4100" s="26" t="s">
        <v>821</v>
      </c>
      <c r="E4100" s="41"/>
      <c r="F4100" s="41">
        <v>1000</v>
      </c>
      <c r="G4100" s="19">
        <f t="shared" si="63"/>
        <v>10597110.0813</v>
      </c>
      <c r="H4100" s="26" t="s">
        <v>1697</v>
      </c>
      <c r="I4100" s="26" t="s">
        <v>531</v>
      </c>
      <c r="J4100" s="78" t="s">
        <v>1823</v>
      </c>
      <c r="K4100" s="26" t="s">
        <v>377</v>
      </c>
      <c r="L4100" s="26" t="s">
        <v>2600</v>
      </c>
      <c r="M4100" s="26">
        <v>4090</v>
      </c>
    </row>
    <row r="4101" spans="1:13" s="31" customFormat="1" x14ac:dyDescent="0.3">
      <c r="A4101" s="75">
        <v>42657</v>
      </c>
      <c r="B4101" s="26" t="s">
        <v>2775</v>
      </c>
      <c r="C4101" s="26" t="s">
        <v>12</v>
      </c>
      <c r="D4101" s="26" t="s">
        <v>18</v>
      </c>
      <c r="E4101" s="41"/>
      <c r="F4101" s="41">
        <v>150</v>
      </c>
      <c r="G4101" s="19">
        <f t="shared" si="63"/>
        <v>10596960.0813</v>
      </c>
      <c r="H4101" s="26" t="s">
        <v>1772</v>
      </c>
      <c r="I4101" s="26" t="s">
        <v>531</v>
      </c>
      <c r="J4101" s="26" t="s">
        <v>3033</v>
      </c>
      <c r="K4101" s="26" t="s">
        <v>377</v>
      </c>
      <c r="L4101" s="26" t="s">
        <v>2600</v>
      </c>
      <c r="M4101" s="26">
        <v>4091</v>
      </c>
    </row>
    <row r="4102" spans="1:13" s="31" customFormat="1" x14ac:dyDescent="0.3">
      <c r="A4102" s="75">
        <v>42657</v>
      </c>
      <c r="B4102" s="26" t="s">
        <v>2776</v>
      </c>
      <c r="C4102" s="31" t="s">
        <v>35</v>
      </c>
      <c r="D4102" s="26" t="s">
        <v>18</v>
      </c>
      <c r="E4102" s="41"/>
      <c r="F4102" s="41">
        <v>1000</v>
      </c>
      <c r="G4102" s="19">
        <f t="shared" si="63"/>
        <v>10595960.0813</v>
      </c>
      <c r="H4102" s="26" t="s">
        <v>1772</v>
      </c>
      <c r="I4102" s="26" t="s">
        <v>531</v>
      </c>
      <c r="J4102" s="26" t="s">
        <v>3033</v>
      </c>
      <c r="K4102" s="26" t="s">
        <v>377</v>
      </c>
      <c r="L4102" s="26" t="s">
        <v>1824</v>
      </c>
      <c r="M4102" s="26">
        <v>4092</v>
      </c>
    </row>
    <row r="4103" spans="1:13" s="31" customFormat="1" x14ac:dyDescent="0.3">
      <c r="A4103" s="75">
        <v>42657</v>
      </c>
      <c r="B4103" s="26" t="s">
        <v>2797</v>
      </c>
      <c r="C4103" s="26" t="s">
        <v>12</v>
      </c>
      <c r="D4103" s="26" t="s">
        <v>18</v>
      </c>
      <c r="E4103" s="41"/>
      <c r="F4103" s="41">
        <v>700</v>
      </c>
      <c r="G4103" s="19">
        <f t="shared" si="63"/>
        <v>10595260.0813</v>
      </c>
      <c r="H4103" s="26" t="s">
        <v>1772</v>
      </c>
      <c r="I4103" s="26" t="s">
        <v>531</v>
      </c>
      <c r="J4103" s="26" t="s">
        <v>3033</v>
      </c>
      <c r="K4103" s="26" t="s">
        <v>377</v>
      </c>
      <c r="L4103" s="26" t="s">
        <v>2600</v>
      </c>
      <c r="M4103" s="26">
        <v>4093</v>
      </c>
    </row>
    <row r="4104" spans="1:13" s="31" customFormat="1" x14ac:dyDescent="0.3">
      <c r="A4104" s="75">
        <v>42657</v>
      </c>
      <c r="B4104" s="26" t="s">
        <v>2798</v>
      </c>
      <c r="C4104" s="26" t="s">
        <v>12</v>
      </c>
      <c r="D4104" s="26" t="s">
        <v>18</v>
      </c>
      <c r="E4104" s="41"/>
      <c r="F4104" s="41">
        <v>1000</v>
      </c>
      <c r="G4104" s="19">
        <f t="shared" si="63"/>
        <v>10594260.0813</v>
      </c>
      <c r="H4104" s="26" t="s">
        <v>1772</v>
      </c>
      <c r="I4104" s="26" t="s">
        <v>531</v>
      </c>
      <c r="J4104" s="26" t="s">
        <v>3033</v>
      </c>
      <c r="K4104" s="26" t="s">
        <v>377</v>
      </c>
      <c r="L4104" s="26" t="s">
        <v>2600</v>
      </c>
      <c r="M4104" s="26">
        <v>4094</v>
      </c>
    </row>
    <row r="4105" spans="1:13" s="31" customFormat="1" x14ac:dyDescent="0.3">
      <c r="A4105" s="75">
        <v>42657</v>
      </c>
      <c r="B4105" s="26" t="s">
        <v>2799</v>
      </c>
      <c r="C4105" s="26" t="s">
        <v>12</v>
      </c>
      <c r="D4105" s="26" t="s">
        <v>18</v>
      </c>
      <c r="E4105" s="41"/>
      <c r="F4105" s="41">
        <v>1000</v>
      </c>
      <c r="G4105" s="19">
        <f t="shared" si="63"/>
        <v>10593260.0813</v>
      </c>
      <c r="H4105" s="26" t="s">
        <v>1772</v>
      </c>
      <c r="I4105" s="26" t="s">
        <v>531</v>
      </c>
      <c r="J4105" s="26" t="s">
        <v>3033</v>
      </c>
      <c r="K4105" s="26" t="s">
        <v>377</v>
      </c>
      <c r="L4105" s="26" t="s">
        <v>2600</v>
      </c>
      <c r="M4105" s="31">
        <v>4095</v>
      </c>
    </row>
    <row r="4106" spans="1:13" s="31" customFormat="1" x14ac:dyDescent="0.3">
      <c r="A4106" s="75">
        <v>42657</v>
      </c>
      <c r="B4106" s="26" t="s">
        <v>2800</v>
      </c>
      <c r="C4106" s="33" t="s">
        <v>3871</v>
      </c>
      <c r="D4106" s="26" t="s">
        <v>18</v>
      </c>
      <c r="E4106" s="41"/>
      <c r="F4106" s="41">
        <v>2000</v>
      </c>
      <c r="G4106" s="19">
        <f t="shared" si="63"/>
        <v>10591260.0813</v>
      </c>
      <c r="H4106" s="26" t="s">
        <v>1772</v>
      </c>
      <c r="I4106" s="26" t="s">
        <v>531</v>
      </c>
      <c r="J4106" s="26" t="s">
        <v>3033</v>
      </c>
      <c r="K4106" s="26" t="s">
        <v>377</v>
      </c>
      <c r="L4106" s="26" t="s">
        <v>1824</v>
      </c>
      <c r="M4106" s="31">
        <v>4096</v>
      </c>
    </row>
    <row r="4107" spans="1:13" s="31" customFormat="1" x14ac:dyDescent="0.3">
      <c r="A4107" s="75">
        <v>42657</v>
      </c>
      <c r="B4107" s="26" t="s">
        <v>2801</v>
      </c>
      <c r="C4107" s="26" t="s">
        <v>12</v>
      </c>
      <c r="D4107" s="26" t="s">
        <v>18</v>
      </c>
      <c r="E4107" s="41"/>
      <c r="F4107" s="41">
        <v>700</v>
      </c>
      <c r="G4107" s="19">
        <f t="shared" si="63"/>
        <v>10590560.0813</v>
      </c>
      <c r="H4107" s="26" t="s">
        <v>1772</v>
      </c>
      <c r="I4107" s="26" t="s">
        <v>531</v>
      </c>
      <c r="J4107" s="26" t="s">
        <v>3033</v>
      </c>
      <c r="K4107" s="26" t="s">
        <v>377</v>
      </c>
      <c r="L4107" s="26" t="s">
        <v>2600</v>
      </c>
      <c r="M4107" s="26">
        <v>4097</v>
      </c>
    </row>
    <row r="4108" spans="1:13" s="31" customFormat="1" x14ac:dyDescent="0.3">
      <c r="A4108" s="75">
        <v>42657</v>
      </c>
      <c r="B4108" s="26" t="s">
        <v>2778</v>
      </c>
      <c r="C4108" s="26" t="s">
        <v>12</v>
      </c>
      <c r="D4108" s="26" t="s">
        <v>18</v>
      </c>
      <c r="E4108" s="41"/>
      <c r="F4108" s="41">
        <v>150</v>
      </c>
      <c r="G4108" s="19">
        <f t="shared" si="63"/>
        <v>10590410.0813</v>
      </c>
      <c r="H4108" s="26" t="s">
        <v>1772</v>
      </c>
      <c r="I4108" s="26" t="s">
        <v>531</v>
      </c>
      <c r="J4108" s="26" t="s">
        <v>3033</v>
      </c>
      <c r="K4108" s="26" t="s">
        <v>377</v>
      </c>
      <c r="L4108" s="26" t="s">
        <v>2600</v>
      </c>
      <c r="M4108" s="26">
        <v>4098</v>
      </c>
    </row>
    <row r="4109" spans="1:13" s="31" customFormat="1" x14ac:dyDescent="0.3">
      <c r="A4109" s="75">
        <v>42657</v>
      </c>
      <c r="B4109" s="26" t="s">
        <v>2324</v>
      </c>
      <c r="C4109" s="26" t="s">
        <v>12</v>
      </c>
      <c r="D4109" s="26" t="s">
        <v>20</v>
      </c>
      <c r="E4109" s="41"/>
      <c r="F4109" s="41">
        <v>2000</v>
      </c>
      <c r="G4109" s="19">
        <f t="shared" ref="G4109:G4172" si="64">+G4108+E4109-F4109</f>
        <v>10588410.0813</v>
      </c>
      <c r="H4109" s="26" t="s">
        <v>3053</v>
      </c>
      <c r="I4109" s="26" t="s">
        <v>531</v>
      </c>
      <c r="J4109" s="26" t="s">
        <v>1823</v>
      </c>
      <c r="K4109" s="26" t="s">
        <v>377</v>
      </c>
      <c r="L4109" s="26" t="s">
        <v>2600</v>
      </c>
      <c r="M4109" s="26">
        <v>4099</v>
      </c>
    </row>
    <row r="4110" spans="1:13" s="31" customFormat="1" x14ac:dyDescent="0.3">
      <c r="A4110" s="75">
        <v>42657</v>
      </c>
      <c r="B4110" s="26" t="s">
        <v>2644</v>
      </c>
      <c r="C4110" s="31" t="s">
        <v>35</v>
      </c>
      <c r="D4110" s="26" t="s">
        <v>20</v>
      </c>
      <c r="E4110" s="41"/>
      <c r="F4110" s="41">
        <v>1000</v>
      </c>
      <c r="G4110" s="19">
        <f t="shared" si="64"/>
        <v>10587410.0813</v>
      </c>
      <c r="H4110" s="26" t="s">
        <v>3053</v>
      </c>
      <c r="I4110" s="26" t="s">
        <v>531</v>
      </c>
      <c r="J4110" s="26" t="s">
        <v>1823</v>
      </c>
      <c r="K4110" s="26" t="s">
        <v>377</v>
      </c>
      <c r="L4110" s="26" t="s">
        <v>1824</v>
      </c>
      <c r="M4110" s="26">
        <v>4100</v>
      </c>
    </row>
    <row r="4111" spans="1:13" s="31" customFormat="1" ht="13.9" x14ac:dyDescent="0.25">
      <c r="A4111" s="75">
        <v>42657</v>
      </c>
      <c r="B4111" s="26" t="s">
        <v>3046</v>
      </c>
      <c r="C4111" s="26" t="s">
        <v>22</v>
      </c>
      <c r="D4111" s="26" t="s">
        <v>20</v>
      </c>
      <c r="E4111" s="41"/>
      <c r="F4111" s="41">
        <v>500</v>
      </c>
      <c r="G4111" s="19">
        <f t="shared" si="64"/>
        <v>10586910.0813</v>
      </c>
      <c r="H4111" s="26" t="s">
        <v>3053</v>
      </c>
      <c r="I4111" s="26" t="s">
        <v>229</v>
      </c>
      <c r="J4111" s="26" t="s">
        <v>1823</v>
      </c>
      <c r="K4111" s="26" t="s">
        <v>377</v>
      </c>
      <c r="L4111" s="26" t="s">
        <v>1824</v>
      </c>
      <c r="M4111" s="26">
        <v>4101</v>
      </c>
    </row>
    <row r="4112" spans="1:13" s="31" customFormat="1" x14ac:dyDescent="0.3">
      <c r="A4112" s="75">
        <v>42657</v>
      </c>
      <c r="B4112" s="26" t="s">
        <v>2802</v>
      </c>
      <c r="C4112" s="26" t="s">
        <v>12</v>
      </c>
      <c r="D4112" s="26" t="s">
        <v>20</v>
      </c>
      <c r="E4112" s="41"/>
      <c r="F4112" s="41">
        <v>300</v>
      </c>
      <c r="G4112" s="19">
        <f t="shared" si="64"/>
        <v>10586610.0813</v>
      </c>
      <c r="H4112" s="26" t="s">
        <v>3053</v>
      </c>
      <c r="I4112" s="26" t="s">
        <v>531</v>
      </c>
      <c r="J4112" s="26" t="s">
        <v>1823</v>
      </c>
      <c r="K4112" s="26" t="s">
        <v>377</v>
      </c>
      <c r="L4112" s="26" t="s">
        <v>2600</v>
      </c>
      <c r="M4112" s="26">
        <v>4102</v>
      </c>
    </row>
    <row r="4113" spans="1:13" s="31" customFormat="1" x14ac:dyDescent="0.3">
      <c r="A4113" s="75">
        <v>42657</v>
      </c>
      <c r="B4113" s="26" t="s">
        <v>2803</v>
      </c>
      <c r="C4113" s="26" t="s">
        <v>12</v>
      </c>
      <c r="D4113" s="26" t="s">
        <v>18</v>
      </c>
      <c r="E4113" s="41"/>
      <c r="F4113" s="41">
        <v>1000</v>
      </c>
      <c r="G4113" s="19">
        <f t="shared" si="64"/>
        <v>10585610.0813</v>
      </c>
      <c r="H4113" s="26" t="s">
        <v>795</v>
      </c>
      <c r="I4113" s="26" t="s">
        <v>531</v>
      </c>
      <c r="J4113" s="26" t="s">
        <v>2611</v>
      </c>
      <c r="K4113" s="26" t="s">
        <v>377</v>
      </c>
      <c r="L4113" s="26" t="s">
        <v>2600</v>
      </c>
      <c r="M4113" s="31">
        <v>4103</v>
      </c>
    </row>
    <row r="4114" spans="1:13" s="31" customFormat="1" x14ac:dyDescent="0.3">
      <c r="A4114" s="75">
        <v>42657</v>
      </c>
      <c r="B4114" s="26" t="s">
        <v>2737</v>
      </c>
      <c r="C4114" s="26" t="s">
        <v>17</v>
      </c>
      <c r="D4114" s="26" t="s">
        <v>18</v>
      </c>
      <c r="E4114" s="41"/>
      <c r="F4114" s="41">
        <v>5000</v>
      </c>
      <c r="G4114" s="19">
        <f t="shared" si="64"/>
        <v>10580610.0813</v>
      </c>
      <c r="H4114" s="26" t="s">
        <v>795</v>
      </c>
      <c r="I4114" s="26" t="s">
        <v>531</v>
      </c>
      <c r="J4114" s="26" t="s">
        <v>2611</v>
      </c>
      <c r="K4114" s="26" t="s">
        <v>377</v>
      </c>
      <c r="L4114" s="26" t="s">
        <v>1824</v>
      </c>
      <c r="M4114" s="31">
        <v>4104</v>
      </c>
    </row>
    <row r="4115" spans="1:13" s="31" customFormat="1" x14ac:dyDescent="0.3">
      <c r="A4115" s="75">
        <v>42657</v>
      </c>
      <c r="B4115" s="26" t="s">
        <v>2804</v>
      </c>
      <c r="C4115" s="26" t="s">
        <v>12</v>
      </c>
      <c r="D4115" s="26" t="s">
        <v>18</v>
      </c>
      <c r="E4115" s="41"/>
      <c r="F4115" s="41">
        <v>1250</v>
      </c>
      <c r="G4115" s="19">
        <f t="shared" si="64"/>
        <v>10579360.0813</v>
      </c>
      <c r="H4115" s="26" t="s">
        <v>795</v>
      </c>
      <c r="I4115" s="26" t="s">
        <v>531</v>
      </c>
      <c r="J4115" s="26" t="s">
        <v>2611</v>
      </c>
      <c r="K4115" s="26" t="s">
        <v>377</v>
      </c>
      <c r="L4115" s="26" t="s">
        <v>2600</v>
      </c>
      <c r="M4115" s="26">
        <v>4105</v>
      </c>
    </row>
    <row r="4116" spans="1:13" s="31" customFormat="1" x14ac:dyDescent="0.3">
      <c r="A4116" s="75">
        <v>42657</v>
      </c>
      <c r="B4116" s="26" t="s">
        <v>2805</v>
      </c>
      <c r="C4116" s="27" t="s">
        <v>1509</v>
      </c>
      <c r="D4116" s="37" t="s">
        <v>1254</v>
      </c>
      <c r="E4116" s="41"/>
      <c r="F4116" s="41">
        <v>105000</v>
      </c>
      <c r="G4116" s="19">
        <f t="shared" si="64"/>
        <v>10474360.0813</v>
      </c>
      <c r="H4116" s="26" t="s">
        <v>903</v>
      </c>
      <c r="I4116" s="26" t="s">
        <v>2806</v>
      </c>
      <c r="J4116" s="26" t="s">
        <v>1099</v>
      </c>
      <c r="K4116" s="26" t="s">
        <v>377</v>
      </c>
      <c r="L4116" s="26" t="s">
        <v>1824</v>
      </c>
      <c r="M4116" s="26">
        <v>4106</v>
      </c>
    </row>
    <row r="4117" spans="1:13" s="31" customFormat="1" x14ac:dyDescent="0.3">
      <c r="A4117" s="75">
        <v>42657</v>
      </c>
      <c r="B4117" s="26" t="s">
        <v>2807</v>
      </c>
      <c r="C4117" s="26" t="s">
        <v>12</v>
      </c>
      <c r="D4117" s="26" t="s">
        <v>18</v>
      </c>
      <c r="E4117" s="41"/>
      <c r="F4117" s="41">
        <v>2000</v>
      </c>
      <c r="G4117" s="19">
        <f t="shared" si="64"/>
        <v>10472360.0813</v>
      </c>
      <c r="H4117" s="26" t="s">
        <v>903</v>
      </c>
      <c r="I4117" s="26" t="s">
        <v>531</v>
      </c>
      <c r="J4117" s="26" t="s">
        <v>3033</v>
      </c>
      <c r="K4117" s="26" t="s">
        <v>377</v>
      </c>
      <c r="L4117" s="26" t="s">
        <v>2600</v>
      </c>
      <c r="M4117" s="26">
        <v>4107</v>
      </c>
    </row>
    <row r="4118" spans="1:13" s="31" customFormat="1" ht="13.9" x14ac:dyDescent="0.25">
      <c r="A4118" s="87">
        <v>42658</v>
      </c>
      <c r="B4118" s="84" t="s">
        <v>2808</v>
      </c>
      <c r="C4118" s="26" t="s">
        <v>17</v>
      </c>
      <c r="D4118" s="84" t="s">
        <v>20</v>
      </c>
      <c r="E4118" s="86"/>
      <c r="F4118" s="86">
        <v>45000</v>
      </c>
      <c r="G4118" s="19">
        <f t="shared" si="64"/>
        <v>10427360.0813</v>
      </c>
      <c r="H4118" s="85" t="s">
        <v>2761</v>
      </c>
      <c r="I4118" s="88">
        <v>15</v>
      </c>
      <c r="J4118" s="85" t="s">
        <v>1823</v>
      </c>
      <c r="K4118" s="85" t="s">
        <v>377</v>
      </c>
      <c r="L4118" s="85" t="s">
        <v>1824</v>
      </c>
      <c r="M4118" s="26">
        <v>4108</v>
      </c>
    </row>
    <row r="4119" spans="1:13" s="31" customFormat="1" x14ac:dyDescent="0.3">
      <c r="A4119" s="75">
        <v>42658</v>
      </c>
      <c r="B4119" s="27" t="s">
        <v>2809</v>
      </c>
      <c r="C4119" s="26" t="s">
        <v>17</v>
      </c>
      <c r="D4119" s="26" t="s">
        <v>20</v>
      </c>
      <c r="E4119" s="41"/>
      <c r="F4119" s="41">
        <v>45000</v>
      </c>
      <c r="G4119" s="19">
        <f t="shared" si="64"/>
        <v>10382360.0813</v>
      </c>
      <c r="H4119" s="26" t="s">
        <v>933</v>
      </c>
      <c r="I4119" s="82">
        <v>14</v>
      </c>
      <c r="J4119" s="27" t="s">
        <v>1823</v>
      </c>
      <c r="K4119" s="26" t="s">
        <v>377</v>
      </c>
      <c r="L4119" s="27" t="s">
        <v>1824</v>
      </c>
      <c r="M4119" s="26">
        <v>4109</v>
      </c>
    </row>
    <row r="4120" spans="1:13" s="79" customFormat="1" x14ac:dyDescent="0.3">
      <c r="A4120" s="75">
        <v>42658</v>
      </c>
      <c r="B4120" s="36" t="s">
        <v>2810</v>
      </c>
      <c r="C4120" s="26" t="s">
        <v>12</v>
      </c>
      <c r="D4120" s="26" t="s">
        <v>20</v>
      </c>
      <c r="E4120" s="19"/>
      <c r="F4120" s="42">
        <v>2000</v>
      </c>
      <c r="G4120" s="19">
        <f t="shared" si="64"/>
        <v>10380360.0813</v>
      </c>
      <c r="H4120" s="26" t="s">
        <v>933</v>
      </c>
      <c r="I4120" s="27" t="s">
        <v>531</v>
      </c>
      <c r="J4120" s="27" t="s">
        <v>1823</v>
      </c>
      <c r="K4120" s="26" t="s">
        <v>377</v>
      </c>
      <c r="L4120" s="27" t="s">
        <v>2600</v>
      </c>
      <c r="M4120" s="26">
        <v>4110</v>
      </c>
    </row>
    <row r="4121" spans="1:13" s="31" customFormat="1" x14ac:dyDescent="0.3">
      <c r="A4121" s="75">
        <v>42658</v>
      </c>
      <c r="B4121" s="27" t="s">
        <v>3047</v>
      </c>
      <c r="C4121" s="26" t="s">
        <v>12</v>
      </c>
      <c r="D4121" s="26" t="s">
        <v>20</v>
      </c>
      <c r="E4121" s="41"/>
      <c r="F4121" s="42">
        <v>2000</v>
      </c>
      <c r="G4121" s="19">
        <f t="shared" si="64"/>
        <v>10378360.0813</v>
      </c>
      <c r="H4121" s="26" t="s">
        <v>933</v>
      </c>
      <c r="I4121" s="27" t="s">
        <v>531</v>
      </c>
      <c r="J4121" s="27" t="s">
        <v>1823</v>
      </c>
      <c r="K4121" s="26" t="s">
        <v>377</v>
      </c>
      <c r="L4121" s="27" t="s">
        <v>2600</v>
      </c>
      <c r="M4121" s="31">
        <v>4111</v>
      </c>
    </row>
    <row r="4122" spans="1:13" s="31" customFormat="1" x14ac:dyDescent="0.3">
      <c r="A4122" s="75">
        <v>42658</v>
      </c>
      <c r="B4122" s="27" t="s">
        <v>2811</v>
      </c>
      <c r="C4122" s="26" t="s">
        <v>12</v>
      </c>
      <c r="D4122" s="26" t="s">
        <v>20</v>
      </c>
      <c r="E4122" s="41"/>
      <c r="F4122" s="42">
        <v>2000</v>
      </c>
      <c r="G4122" s="19">
        <f t="shared" si="64"/>
        <v>10376360.0813</v>
      </c>
      <c r="H4122" s="26" t="s">
        <v>933</v>
      </c>
      <c r="I4122" s="27" t="s">
        <v>531</v>
      </c>
      <c r="J4122" s="27" t="s">
        <v>1823</v>
      </c>
      <c r="K4122" s="26" t="s">
        <v>377</v>
      </c>
      <c r="L4122" s="27" t="s">
        <v>2600</v>
      </c>
      <c r="M4122" s="31">
        <v>4112</v>
      </c>
    </row>
    <row r="4123" spans="1:13" s="31" customFormat="1" x14ac:dyDescent="0.3">
      <c r="A4123" s="75">
        <v>42658</v>
      </c>
      <c r="B4123" s="27" t="s">
        <v>2812</v>
      </c>
      <c r="C4123" s="26" t="s">
        <v>17</v>
      </c>
      <c r="D4123" s="26" t="s">
        <v>20</v>
      </c>
      <c r="E4123" s="41"/>
      <c r="F4123" s="42">
        <v>30000</v>
      </c>
      <c r="G4123" s="19">
        <f t="shared" si="64"/>
        <v>10346360.0813</v>
      </c>
      <c r="H4123" s="26" t="s">
        <v>933</v>
      </c>
      <c r="I4123" s="20" t="s">
        <v>229</v>
      </c>
      <c r="J4123" s="27" t="s">
        <v>1823</v>
      </c>
      <c r="K4123" s="26" t="s">
        <v>377</v>
      </c>
      <c r="L4123" s="26" t="s">
        <v>1824</v>
      </c>
      <c r="M4123" s="26">
        <v>4113</v>
      </c>
    </row>
    <row r="4124" spans="1:13" s="31" customFormat="1" x14ac:dyDescent="0.3">
      <c r="A4124" s="75">
        <v>42658</v>
      </c>
      <c r="B4124" s="27" t="s">
        <v>2813</v>
      </c>
      <c r="C4124" s="26" t="s">
        <v>12</v>
      </c>
      <c r="D4124" s="26" t="s">
        <v>20</v>
      </c>
      <c r="E4124" s="41"/>
      <c r="F4124" s="42">
        <v>2000</v>
      </c>
      <c r="G4124" s="19">
        <f t="shared" si="64"/>
        <v>10344360.0813</v>
      </c>
      <c r="H4124" s="26" t="s">
        <v>933</v>
      </c>
      <c r="I4124" s="27" t="s">
        <v>531</v>
      </c>
      <c r="J4124" s="27" t="s">
        <v>1823</v>
      </c>
      <c r="K4124" s="26" t="s">
        <v>377</v>
      </c>
      <c r="L4124" s="27" t="s">
        <v>2600</v>
      </c>
      <c r="M4124" s="26">
        <v>4114</v>
      </c>
    </row>
    <row r="4125" spans="1:13" s="31" customFormat="1" x14ac:dyDescent="0.3">
      <c r="A4125" s="75">
        <v>42658</v>
      </c>
      <c r="B4125" s="27" t="s">
        <v>2814</v>
      </c>
      <c r="C4125" s="26" t="s">
        <v>12</v>
      </c>
      <c r="D4125" s="26" t="s">
        <v>20</v>
      </c>
      <c r="E4125" s="41"/>
      <c r="F4125" s="42">
        <v>2000</v>
      </c>
      <c r="G4125" s="19">
        <f t="shared" si="64"/>
        <v>10342360.0813</v>
      </c>
      <c r="H4125" s="26" t="s">
        <v>933</v>
      </c>
      <c r="I4125" s="27" t="s">
        <v>531</v>
      </c>
      <c r="J4125" s="27" t="s">
        <v>1823</v>
      </c>
      <c r="K4125" s="26" t="s">
        <v>377</v>
      </c>
      <c r="L4125" s="27" t="s">
        <v>2600</v>
      </c>
      <c r="M4125" s="26">
        <v>4115</v>
      </c>
    </row>
    <row r="4126" spans="1:13" s="31" customFormat="1" x14ac:dyDescent="0.3">
      <c r="A4126" s="75">
        <v>42658</v>
      </c>
      <c r="B4126" s="27" t="s">
        <v>2815</v>
      </c>
      <c r="C4126" s="26" t="s">
        <v>12</v>
      </c>
      <c r="D4126" s="26" t="s">
        <v>20</v>
      </c>
      <c r="E4126" s="41"/>
      <c r="F4126" s="42">
        <v>1000</v>
      </c>
      <c r="G4126" s="19">
        <f t="shared" si="64"/>
        <v>10341360.0813</v>
      </c>
      <c r="H4126" s="26" t="s">
        <v>933</v>
      </c>
      <c r="I4126" s="27" t="s">
        <v>531</v>
      </c>
      <c r="J4126" s="27" t="s">
        <v>1823</v>
      </c>
      <c r="K4126" s="26" t="s">
        <v>377</v>
      </c>
      <c r="L4126" s="27" t="s">
        <v>2600</v>
      </c>
      <c r="M4126" s="26">
        <v>4116</v>
      </c>
    </row>
    <row r="4127" spans="1:13" s="31" customFormat="1" x14ac:dyDescent="0.3">
      <c r="A4127" s="75">
        <v>42658</v>
      </c>
      <c r="B4127" s="27" t="s">
        <v>3048</v>
      </c>
      <c r="C4127" s="36" t="s">
        <v>1153</v>
      </c>
      <c r="D4127" s="26" t="s">
        <v>20</v>
      </c>
      <c r="E4127" s="41"/>
      <c r="F4127" s="42">
        <v>2000</v>
      </c>
      <c r="G4127" s="19">
        <f t="shared" si="64"/>
        <v>10339360.0813</v>
      </c>
      <c r="H4127" s="26" t="s">
        <v>933</v>
      </c>
      <c r="I4127" s="82" t="s">
        <v>2816</v>
      </c>
      <c r="J4127" s="27" t="s">
        <v>1823</v>
      </c>
      <c r="K4127" s="26" t="s">
        <v>377</v>
      </c>
      <c r="L4127" s="26" t="s">
        <v>1824</v>
      </c>
      <c r="M4127" s="26">
        <v>4117</v>
      </c>
    </row>
    <row r="4128" spans="1:13" s="31" customFormat="1" x14ac:dyDescent="0.3">
      <c r="A4128" s="75">
        <v>42658</v>
      </c>
      <c r="B4128" s="27" t="s">
        <v>2817</v>
      </c>
      <c r="C4128" s="36" t="s">
        <v>1153</v>
      </c>
      <c r="D4128" s="26" t="s">
        <v>20</v>
      </c>
      <c r="E4128" s="41"/>
      <c r="F4128" s="42">
        <v>23000</v>
      </c>
      <c r="G4128" s="19">
        <f t="shared" si="64"/>
        <v>10316360.0813</v>
      </c>
      <c r="H4128" s="26" t="s">
        <v>933</v>
      </c>
      <c r="I4128" s="82" t="s">
        <v>531</v>
      </c>
      <c r="J4128" s="27" t="s">
        <v>1823</v>
      </c>
      <c r="K4128" s="26" t="s">
        <v>377</v>
      </c>
      <c r="L4128" s="26" t="s">
        <v>2600</v>
      </c>
      <c r="M4128" s="26">
        <v>4118</v>
      </c>
    </row>
    <row r="4129" spans="1:13" s="31" customFormat="1" x14ac:dyDescent="0.3">
      <c r="A4129" s="75">
        <v>42658</v>
      </c>
      <c r="B4129" s="27" t="s">
        <v>2818</v>
      </c>
      <c r="C4129" s="26" t="s">
        <v>12</v>
      </c>
      <c r="D4129" s="26" t="s">
        <v>20</v>
      </c>
      <c r="E4129" s="41"/>
      <c r="F4129" s="42">
        <v>2000</v>
      </c>
      <c r="G4129" s="19">
        <f t="shared" si="64"/>
        <v>10314360.0813</v>
      </c>
      <c r="H4129" s="26" t="s">
        <v>933</v>
      </c>
      <c r="I4129" s="27" t="s">
        <v>531</v>
      </c>
      <c r="J4129" s="27" t="s">
        <v>1823</v>
      </c>
      <c r="K4129" s="26" t="s">
        <v>377</v>
      </c>
      <c r="L4129" s="27" t="s">
        <v>2600</v>
      </c>
      <c r="M4129" s="31">
        <v>4119</v>
      </c>
    </row>
    <row r="4130" spans="1:13" s="31" customFormat="1" x14ac:dyDescent="0.3">
      <c r="A4130" s="75">
        <v>42658</v>
      </c>
      <c r="B4130" s="26" t="s">
        <v>2819</v>
      </c>
      <c r="C4130" s="26" t="s">
        <v>12</v>
      </c>
      <c r="D4130" s="26" t="s">
        <v>18</v>
      </c>
      <c r="E4130" s="41"/>
      <c r="F4130" s="41">
        <v>1000</v>
      </c>
      <c r="G4130" s="19">
        <f t="shared" si="64"/>
        <v>10313360.0813</v>
      </c>
      <c r="H4130" s="26" t="s">
        <v>1772</v>
      </c>
      <c r="I4130" s="26" t="s">
        <v>531</v>
      </c>
      <c r="J4130" s="26" t="s">
        <v>3033</v>
      </c>
      <c r="K4130" s="26" t="s">
        <v>377</v>
      </c>
      <c r="L4130" s="26" t="s">
        <v>2600</v>
      </c>
      <c r="M4130" s="31">
        <v>4120</v>
      </c>
    </row>
    <row r="4131" spans="1:13" s="31" customFormat="1" x14ac:dyDescent="0.3">
      <c r="A4131" s="75">
        <v>42658</v>
      </c>
      <c r="B4131" s="26" t="s">
        <v>2820</v>
      </c>
      <c r="C4131" s="26" t="s">
        <v>17</v>
      </c>
      <c r="D4131" s="26" t="s">
        <v>18</v>
      </c>
      <c r="E4131" s="41"/>
      <c r="F4131" s="41">
        <v>70000</v>
      </c>
      <c r="G4131" s="19">
        <f t="shared" si="64"/>
        <v>10243360.0813</v>
      </c>
      <c r="H4131" s="26" t="s">
        <v>1772</v>
      </c>
      <c r="I4131" s="26" t="s">
        <v>531</v>
      </c>
      <c r="J4131" s="26" t="s">
        <v>3033</v>
      </c>
      <c r="K4131" s="26" t="s">
        <v>377</v>
      </c>
      <c r="L4131" s="26" t="s">
        <v>1824</v>
      </c>
      <c r="M4131" s="26">
        <v>4121</v>
      </c>
    </row>
    <row r="4132" spans="1:13" s="31" customFormat="1" x14ac:dyDescent="0.3">
      <c r="A4132" s="75">
        <v>42658</v>
      </c>
      <c r="B4132" s="37" t="s">
        <v>2821</v>
      </c>
      <c r="C4132" s="26" t="s">
        <v>12</v>
      </c>
      <c r="D4132" s="37" t="s">
        <v>1254</v>
      </c>
      <c r="E4132" s="38"/>
      <c r="F4132" s="38">
        <v>500</v>
      </c>
      <c r="G4132" s="19">
        <f t="shared" si="64"/>
        <v>10242860.0813</v>
      </c>
      <c r="H4132" s="37" t="s">
        <v>267</v>
      </c>
      <c r="I4132" s="37" t="s">
        <v>774</v>
      </c>
      <c r="J4132" s="26" t="s">
        <v>1099</v>
      </c>
      <c r="K4132" s="37"/>
      <c r="L4132" s="26" t="s">
        <v>2600</v>
      </c>
      <c r="M4132" s="26">
        <v>4122</v>
      </c>
    </row>
    <row r="4133" spans="1:13" s="31" customFormat="1" x14ac:dyDescent="0.3">
      <c r="A4133" s="75">
        <v>42658</v>
      </c>
      <c r="B4133" s="37" t="s">
        <v>2822</v>
      </c>
      <c r="C4133" s="26" t="s">
        <v>12</v>
      </c>
      <c r="D4133" s="37" t="s">
        <v>1254</v>
      </c>
      <c r="E4133" s="38"/>
      <c r="F4133" s="38">
        <v>1000</v>
      </c>
      <c r="G4133" s="19">
        <f t="shared" si="64"/>
        <v>10241860.0813</v>
      </c>
      <c r="H4133" s="37" t="s">
        <v>267</v>
      </c>
      <c r="I4133" s="37" t="s">
        <v>774</v>
      </c>
      <c r="J4133" s="26" t="s">
        <v>1099</v>
      </c>
      <c r="K4133" s="37"/>
      <c r="L4133" s="26" t="s">
        <v>2600</v>
      </c>
      <c r="M4133" s="26">
        <v>4123</v>
      </c>
    </row>
    <row r="4134" spans="1:13" s="31" customFormat="1" x14ac:dyDescent="0.3">
      <c r="A4134" s="75">
        <v>42658</v>
      </c>
      <c r="B4134" s="26" t="s">
        <v>2803</v>
      </c>
      <c r="C4134" s="26" t="s">
        <v>12</v>
      </c>
      <c r="D4134" s="26" t="s">
        <v>18</v>
      </c>
      <c r="E4134" s="41"/>
      <c r="F4134" s="41">
        <v>1000</v>
      </c>
      <c r="G4134" s="19">
        <f t="shared" si="64"/>
        <v>10240860.0813</v>
      </c>
      <c r="H4134" s="26" t="s">
        <v>795</v>
      </c>
      <c r="I4134" s="26" t="s">
        <v>531</v>
      </c>
      <c r="J4134" s="26" t="s">
        <v>2611</v>
      </c>
      <c r="K4134" s="26" t="s">
        <v>377</v>
      </c>
      <c r="L4134" s="26" t="s">
        <v>2600</v>
      </c>
      <c r="M4134" s="26">
        <v>4124</v>
      </c>
    </row>
    <row r="4135" spans="1:13" s="31" customFormat="1" x14ac:dyDescent="0.3">
      <c r="A4135" s="75">
        <v>42658</v>
      </c>
      <c r="B4135" s="26" t="s">
        <v>2737</v>
      </c>
      <c r="C4135" s="26" t="s">
        <v>17</v>
      </c>
      <c r="D4135" s="26" t="s">
        <v>18</v>
      </c>
      <c r="E4135" s="41"/>
      <c r="F4135" s="41">
        <v>5000</v>
      </c>
      <c r="G4135" s="19">
        <f t="shared" si="64"/>
        <v>10235860.0813</v>
      </c>
      <c r="H4135" s="26" t="s">
        <v>795</v>
      </c>
      <c r="I4135" s="26" t="s">
        <v>531</v>
      </c>
      <c r="J4135" s="26" t="s">
        <v>2611</v>
      </c>
      <c r="K4135" s="26" t="s">
        <v>377</v>
      </c>
      <c r="L4135" s="26" t="s">
        <v>1824</v>
      </c>
      <c r="M4135" s="26">
        <v>4125</v>
      </c>
    </row>
    <row r="4136" spans="1:13" s="31" customFormat="1" x14ac:dyDescent="0.3">
      <c r="A4136" s="75">
        <v>42658</v>
      </c>
      <c r="B4136" s="26" t="s">
        <v>2823</v>
      </c>
      <c r="C4136" s="26" t="s">
        <v>17</v>
      </c>
      <c r="D4136" s="26" t="s">
        <v>18</v>
      </c>
      <c r="E4136" s="41"/>
      <c r="F4136" s="41">
        <v>90000</v>
      </c>
      <c r="G4136" s="19">
        <f t="shared" si="64"/>
        <v>10145860.0813</v>
      </c>
      <c r="H4136" s="26" t="s">
        <v>795</v>
      </c>
      <c r="I4136" s="26">
        <v>603</v>
      </c>
      <c r="J4136" s="26" t="s">
        <v>1823</v>
      </c>
      <c r="K4136" s="26" t="s">
        <v>377</v>
      </c>
      <c r="L4136" s="26" t="s">
        <v>1824</v>
      </c>
      <c r="M4136" s="26">
        <v>4126</v>
      </c>
    </row>
    <row r="4137" spans="1:13" s="31" customFormat="1" x14ac:dyDescent="0.3">
      <c r="A4137" s="75">
        <v>42658</v>
      </c>
      <c r="B4137" s="26" t="s">
        <v>1231</v>
      </c>
      <c r="C4137" s="26" t="s">
        <v>12</v>
      </c>
      <c r="D4137" s="26" t="s">
        <v>18</v>
      </c>
      <c r="E4137" s="41"/>
      <c r="F4137" s="41">
        <v>1000</v>
      </c>
      <c r="G4137" s="19">
        <f t="shared" si="64"/>
        <v>10144860.0813</v>
      </c>
      <c r="H4137" s="26" t="s">
        <v>903</v>
      </c>
      <c r="I4137" s="26" t="s">
        <v>531</v>
      </c>
      <c r="J4137" s="26" t="s">
        <v>3033</v>
      </c>
      <c r="K4137" s="26" t="s">
        <v>377</v>
      </c>
      <c r="L4137" s="26" t="s">
        <v>2600</v>
      </c>
      <c r="M4137" s="31">
        <v>4127</v>
      </c>
    </row>
    <row r="4138" spans="1:13" s="31" customFormat="1" x14ac:dyDescent="0.3">
      <c r="A4138" s="75">
        <v>42658</v>
      </c>
      <c r="B4138" s="26" t="s">
        <v>2824</v>
      </c>
      <c r="C4138" s="26" t="s">
        <v>12</v>
      </c>
      <c r="D4138" s="26" t="s">
        <v>18</v>
      </c>
      <c r="E4138" s="41"/>
      <c r="F4138" s="41">
        <v>2000</v>
      </c>
      <c r="G4138" s="19">
        <f t="shared" si="64"/>
        <v>10142860.0813</v>
      </c>
      <c r="H4138" s="26" t="s">
        <v>903</v>
      </c>
      <c r="I4138" s="26" t="s">
        <v>531</v>
      </c>
      <c r="J4138" s="26" t="s">
        <v>3033</v>
      </c>
      <c r="K4138" s="26" t="s">
        <v>377</v>
      </c>
      <c r="L4138" s="26" t="s">
        <v>2600</v>
      </c>
      <c r="M4138" s="31">
        <v>4128</v>
      </c>
    </row>
    <row r="4139" spans="1:13" s="31" customFormat="1" ht="13.9" x14ac:dyDescent="0.25">
      <c r="A4139" s="75">
        <v>42658</v>
      </c>
      <c r="B4139" s="26" t="s">
        <v>2825</v>
      </c>
      <c r="C4139" s="36" t="s">
        <v>1153</v>
      </c>
      <c r="D4139" s="37" t="s">
        <v>1254</v>
      </c>
      <c r="E4139" s="41"/>
      <c r="F4139" s="41">
        <v>4000</v>
      </c>
      <c r="G4139" s="19">
        <f t="shared" si="64"/>
        <v>10138860.0813</v>
      </c>
      <c r="H4139" s="26" t="s">
        <v>903</v>
      </c>
      <c r="I4139" s="26" t="s">
        <v>2826</v>
      </c>
      <c r="J4139" s="26" t="s">
        <v>1099</v>
      </c>
      <c r="K4139" s="26" t="s">
        <v>377</v>
      </c>
      <c r="L4139" s="26" t="s">
        <v>1824</v>
      </c>
      <c r="M4139" s="26">
        <v>4129</v>
      </c>
    </row>
    <row r="4140" spans="1:13" s="31" customFormat="1" x14ac:dyDescent="0.3">
      <c r="A4140" s="75">
        <v>42658</v>
      </c>
      <c r="B4140" s="26" t="s">
        <v>2827</v>
      </c>
      <c r="C4140" s="26" t="s">
        <v>12</v>
      </c>
      <c r="D4140" s="26" t="s">
        <v>18</v>
      </c>
      <c r="E4140" s="41"/>
      <c r="F4140" s="41">
        <v>1000</v>
      </c>
      <c r="G4140" s="19">
        <f t="shared" si="64"/>
        <v>10137860.0813</v>
      </c>
      <c r="H4140" s="26" t="s">
        <v>903</v>
      </c>
      <c r="I4140" s="26" t="s">
        <v>531</v>
      </c>
      <c r="J4140" s="26" t="s">
        <v>3033</v>
      </c>
      <c r="K4140" s="26" t="s">
        <v>377</v>
      </c>
      <c r="L4140" s="26" t="s">
        <v>2600</v>
      </c>
      <c r="M4140" s="26">
        <v>4130</v>
      </c>
    </row>
    <row r="4141" spans="1:13" s="31" customFormat="1" x14ac:dyDescent="0.3">
      <c r="A4141" s="75">
        <v>42658</v>
      </c>
      <c r="B4141" s="26" t="s">
        <v>1236</v>
      </c>
      <c r="C4141" s="26" t="s">
        <v>17</v>
      </c>
      <c r="D4141" s="26" t="s">
        <v>18</v>
      </c>
      <c r="E4141" s="41"/>
      <c r="F4141" s="41">
        <v>5000</v>
      </c>
      <c r="G4141" s="19">
        <f t="shared" si="64"/>
        <v>10132860.0813</v>
      </c>
      <c r="H4141" s="26" t="s">
        <v>903</v>
      </c>
      <c r="I4141" s="26" t="s">
        <v>531</v>
      </c>
      <c r="J4141" s="26" t="s">
        <v>3033</v>
      </c>
      <c r="K4141" s="26" t="s">
        <v>377</v>
      </c>
      <c r="L4141" s="26" t="s">
        <v>2600</v>
      </c>
      <c r="M4141" s="26">
        <v>4131</v>
      </c>
    </row>
    <row r="4142" spans="1:13" s="31" customFormat="1" x14ac:dyDescent="0.3">
      <c r="A4142" s="75">
        <v>42658</v>
      </c>
      <c r="B4142" s="26" t="s">
        <v>1603</v>
      </c>
      <c r="C4142" s="26" t="s">
        <v>12</v>
      </c>
      <c r="D4142" s="26" t="s">
        <v>18</v>
      </c>
      <c r="E4142" s="41"/>
      <c r="F4142" s="41">
        <v>2000</v>
      </c>
      <c r="G4142" s="19">
        <f t="shared" si="64"/>
        <v>10130860.0813</v>
      </c>
      <c r="H4142" s="26" t="s">
        <v>903</v>
      </c>
      <c r="I4142" s="26" t="s">
        <v>531</v>
      </c>
      <c r="J4142" s="26" t="s">
        <v>3033</v>
      </c>
      <c r="K4142" s="26" t="s">
        <v>377</v>
      </c>
      <c r="L4142" s="26" t="s">
        <v>2600</v>
      </c>
      <c r="M4142" s="26">
        <v>4132</v>
      </c>
    </row>
    <row r="4143" spans="1:13" s="31" customFormat="1" x14ac:dyDescent="0.3">
      <c r="A4143" s="75">
        <v>42659</v>
      </c>
      <c r="B4143" s="26" t="s">
        <v>2828</v>
      </c>
      <c r="C4143" s="26" t="s">
        <v>12</v>
      </c>
      <c r="D4143" s="26" t="s">
        <v>13</v>
      </c>
      <c r="E4143" s="41"/>
      <c r="F4143" s="41">
        <v>4000</v>
      </c>
      <c r="G4143" s="19">
        <f t="shared" si="64"/>
        <v>10126860.0813</v>
      </c>
      <c r="H4143" s="36" t="s">
        <v>26</v>
      </c>
      <c r="I4143" s="26" t="s">
        <v>531</v>
      </c>
      <c r="J4143" s="26" t="s">
        <v>3033</v>
      </c>
      <c r="K4143" s="26" t="s">
        <v>377</v>
      </c>
      <c r="L4143" s="26" t="s">
        <v>2193</v>
      </c>
      <c r="M4143" s="26">
        <v>4133</v>
      </c>
    </row>
    <row r="4144" spans="1:13" s="31" customFormat="1" ht="13.9" x14ac:dyDescent="0.25">
      <c r="A4144" s="75">
        <v>42659</v>
      </c>
      <c r="B4144" s="26" t="s">
        <v>2829</v>
      </c>
      <c r="C4144" s="27" t="s">
        <v>16</v>
      </c>
      <c r="D4144" s="28" t="s">
        <v>10</v>
      </c>
      <c r="E4144" s="41"/>
      <c r="F4144" s="41">
        <v>7158</v>
      </c>
      <c r="G4144" s="19">
        <f t="shared" si="64"/>
        <v>10119702.0813</v>
      </c>
      <c r="H4144" s="36" t="s">
        <v>26</v>
      </c>
      <c r="I4144" s="26" t="s">
        <v>787</v>
      </c>
      <c r="J4144" s="26" t="s">
        <v>1099</v>
      </c>
      <c r="K4144" s="26" t="s">
        <v>377</v>
      </c>
      <c r="L4144" s="77" t="s">
        <v>1824</v>
      </c>
      <c r="M4144" s="26">
        <v>4134</v>
      </c>
    </row>
    <row r="4145" spans="1:13" s="31" customFormat="1" x14ac:dyDescent="0.3">
      <c r="A4145" s="75">
        <v>42659</v>
      </c>
      <c r="B4145" s="26" t="s">
        <v>2830</v>
      </c>
      <c r="C4145" s="26" t="s">
        <v>12</v>
      </c>
      <c r="D4145" s="26" t="s">
        <v>13</v>
      </c>
      <c r="E4145" s="41"/>
      <c r="F4145" s="41">
        <v>4000</v>
      </c>
      <c r="G4145" s="19">
        <f t="shared" si="64"/>
        <v>10115702.0813</v>
      </c>
      <c r="H4145" s="36" t="s">
        <v>26</v>
      </c>
      <c r="I4145" s="26" t="s">
        <v>531</v>
      </c>
      <c r="J4145" s="26" t="s">
        <v>3033</v>
      </c>
      <c r="K4145" s="26" t="s">
        <v>377</v>
      </c>
      <c r="L4145" s="26" t="s">
        <v>2193</v>
      </c>
      <c r="M4145" s="31">
        <v>4135</v>
      </c>
    </row>
    <row r="4146" spans="1:13" s="31" customFormat="1" x14ac:dyDescent="0.3">
      <c r="A4146" s="75">
        <v>42659</v>
      </c>
      <c r="B4146" s="84" t="s">
        <v>2831</v>
      </c>
      <c r="C4146" s="26" t="s">
        <v>12</v>
      </c>
      <c r="D4146" s="84" t="s">
        <v>20</v>
      </c>
      <c r="E4146" s="86"/>
      <c r="F4146" s="86">
        <v>1000</v>
      </c>
      <c r="G4146" s="19">
        <f t="shared" si="64"/>
        <v>10114702.0813</v>
      </c>
      <c r="H4146" s="85" t="s">
        <v>2761</v>
      </c>
      <c r="I4146" s="88" t="s">
        <v>531</v>
      </c>
      <c r="J4146" s="85" t="s">
        <v>1823</v>
      </c>
      <c r="K4146" s="26" t="s">
        <v>377</v>
      </c>
      <c r="L4146" s="85" t="s">
        <v>1824</v>
      </c>
      <c r="M4146" s="31">
        <v>4136</v>
      </c>
    </row>
    <row r="4147" spans="1:13" s="31" customFormat="1" ht="13.9" x14ac:dyDescent="0.25">
      <c r="A4147" s="75">
        <v>42659</v>
      </c>
      <c r="B4147" s="27" t="s">
        <v>2832</v>
      </c>
      <c r="C4147" s="27" t="s">
        <v>1509</v>
      </c>
      <c r="D4147" s="26" t="s">
        <v>20</v>
      </c>
      <c r="E4147" s="41"/>
      <c r="F4147" s="42">
        <v>70000</v>
      </c>
      <c r="G4147" s="19">
        <f t="shared" si="64"/>
        <v>10044702.0813</v>
      </c>
      <c r="H4147" s="26" t="s">
        <v>933</v>
      </c>
      <c r="I4147" s="20" t="s">
        <v>2833</v>
      </c>
      <c r="J4147" s="27" t="s">
        <v>1823</v>
      </c>
      <c r="K4147" s="26" t="s">
        <v>377</v>
      </c>
      <c r="L4147" s="26" t="s">
        <v>1824</v>
      </c>
      <c r="M4147" s="26">
        <v>4137</v>
      </c>
    </row>
    <row r="4148" spans="1:13" s="31" customFormat="1" x14ac:dyDescent="0.3">
      <c r="A4148" s="75">
        <v>42659</v>
      </c>
      <c r="B4148" s="27" t="s">
        <v>2834</v>
      </c>
      <c r="C4148" s="26" t="s">
        <v>17</v>
      </c>
      <c r="D4148" s="26" t="s">
        <v>20</v>
      </c>
      <c r="E4148" s="41"/>
      <c r="F4148" s="42">
        <v>15000</v>
      </c>
      <c r="G4148" s="19">
        <f t="shared" si="64"/>
        <v>10029702.0813</v>
      </c>
      <c r="H4148" s="26" t="s">
        <v>933</v>
      </c>
      <c r="I4148" s="20">
        <v>16</v>
      </c>
      <c r="J4148" s="27" t="s">
        <v>1823</v>
      </c>
      <c r="K4148" s="26" t="s">
        <v>377</v>
      </c>
      <c r="L4148" s="26" t="s">
        <v>1824</v>
      </c>
      <c r="M4148" s="26">
        <v>4138</v>
      </c>
    </row>
    <row r="4149" spans="1:13" s="31" customFormat="1" x14ac:dyDescent="0.3">
      <c r="A4149" s="75">
        <v>42659</v>
      </c>
      <c r="B4149" s="27" t="s">
        <v>2835</v>
      </c>
      <c r="C4149" s="26" t="s">
        <v>12</v>
      </c>
      <c r="D4149" s="26" t="s">
        <v>20</v>
      </c>
      <c r="E4149" s="41"/>
      <c r="F4149" s="42">
        <v>2000</v>
      </c>
      <c r="G4149" s="19">
        <f t="shared" si="64"/>
        <v>10027702.0813</v>
      </c>
      <c r="H4149" s="26" t="s">
        <v>933</v>
      </c>
      <c r="I4149" s="27" t="s">
        <v>531</v>
      </c>
      <c r="J4149" s="27" t="s">
        <v>1823</v>
      </c>
      <c r="K4149" s="26" t="s">
        <v>377</v>
      </c>
      <c r="L4149" s="27" t="s">
        <v>2600</v>
      </c>
      <c r="M4149" s="26">
        <v>4139</v>
      </c>
    </row>
    <row r="4150" spans="1:13" s="31" customFormat="1" x14ac:dyDescent="0.3">
      <c r="A4150" s="75">
        <v>42659</v>
      </c>
      <c r="B4150" s="26" t="s">
        <v>2836</v>
      </c>
      <c r="C4150" s="26" t="s">
        <v>12</v>
      </c>
      <c r="D4150" s="26" t="s">
        <v>20</v>
      </c>
      <c r="E4150" s="41"/>
      <c r="F4150" s="42">
        <v>1000</v>
      </c>
      <c r="G4150" s="19">
        <f t="shared" si="64"/>
        <v>10026702.0813</v>
      </c>
      <c r="H4150" s="26" t="s">
        <v>933</v>
      </c>
      <c r="I4150" s="27" t="s">
        <v>531</v>
      </c>
      <c r="J4150" s="27" t="s">
        <v>1823</v>
      </c>
      <c r="K4150" s="26" t="s">
        <v>377</v>
      </c>
      <c r="L4150" s="27" t="s">
        <v>2600</v>
      </c>
      <c r="M4150" s="26">
        <v>4140</v>
      </c>
    </row>
    <row r="4151" spans="1:13" s="31" customFormat="1" x14ac:dyDescent="0.3">
      <c r="A4151" s="75">
        <v>42659</v>
      </c>
      <c r="B4151" s="26" t="s">
        <v>2837</v>
      </c>
      <c r="C4151" s="26" t="s">
        <v>12</v>
      </c>
      <c r="D4151" s="26" t="s">
        <v>20</v>
      </c>
      <c r="E4151" s="41"/>
      <c r="F4151" s="42">
        <v>2000</v>
      </c>
      <c r="G4151" s="19">
        <f t="shared" si="64"/>
        <v>10024702.0813</v>
      </c>
      <c r="H4151" s="26" t="s">
        <v>933</v>
      </c>
      <c r="I4151" s="27" t="s">
        <v>531</v>
      </c>
      <c r="J4151" s="27" t="s">
        <v>1823</v>
      </c>
      <c r="K4151" s="26" t="s">
        <v>377</v>
      </c>
      <c r="L4151" s="27" t="s">
        <v>2600</v>
      </c>
      <c r="M4151" s="26">
        <v>4141</v>
      </c>
    </row>
    <row r="4152" spans="1:13" s="31" customFormat="1" x14ac:dyDescent="0.3">
      <c r="A4152" s="75">
        <v>42659</v>
      </c>
      <c r="B4152" s="26" t="s">
        <v>2838</v>
      </c>
      <c r="C4152" s="27" t="s">
        <v>1786</v>
      </c>
      <c r="D4152" s="26" t="s">
        <v>20</v>
      </c>
      <c r="E4152" s="41"/>
      <c r="F4152" s="42">
        <v>16000</v>
      </c>
      <c r="G4152" s="19">
        <f t="shared" si="64"/>
        <v>10008702.0813</v>
      </c>
      <c r="H4152" s="26" t="s">
        <v>933</v>
      </c>
      <c r="I4152" s="20">
        <v>18</v>
      </c>
      <c r="J4152" s="27" t="s">
        <v>1823</v>
      </c>
      <c r="K4152" s="26" t="s">
        <v>377</v>
      </c>
      <c r="L4152" s="26" t="s">
        <v>1824</v>
      </c>
      <c r="M4152" s="26">
        <v>4142</v>
      </c>
    </row>
    <row r="4153" spans="1:13" s="31" customFormat="1" x14ac:dyDescent="0.3">
      <c r="A4153" s="75">
        <v>42659</v>
      </c>
      <c r="B4153" s="27" t="s">
        <v>2839</v>
      </c>
      <c r="C4153" s="26" t="s">
        <v>12</v>
      </c>
      <c r="D4153" s="26" t="s">
        <v>20</v>
      </c>
      <c r="E4153" s="41"/>
      <c r="F4153" s="42">
        <v>1500</v>
      </c>
      <c r="G4153" s="19">
        <f t="shared" si="64"/>
        <v>10007202.0813</v>
      </c>
      <c r="H4153" s="26" t="s">
        <v>933</v>
      </c>
      <c r="I4153" s="27" t="s">
        <v>531</v>
      </c>
      <c r="J4153" s="27" t="s">
        <v>1823</v>
      </c>
      <c r="K4153" s="26" t="s">
        <v>377</v>
      </c>
      <c r="L4153" s="27" t="s">
        <v>2600</v>
      </c>
      <c r="M4153" s="31">
        <v>4143</v>
      </c>
    </row>
    <row r="4154" spans="1:13" s="31" customFormat="1" x14ac:dyDescent="0.3">
      <c r="A4154" s="75">
        <v>42659</v>
      </c>
      <c r="B4154" s="26" t="s">
        <v>2840</v>
      </c>
      <c r="C4154" s="26" t="s">
        <v>12</v>
      </c>
      <c r="D4154" s="26" t="s">
        <v>18</v>
      </c>
      <c r="E4154" s="41"/>
      <c r="F4154" s="41">
        <v>2000</v>
      </c>
      <c r="G4154" s="19">
        <f t="shared" si="64"/>
        <v>10005202.0813</v>
      </c>
      <c r="H4154" s="26" t="s">
        <v>1772</v>
      </c>
      <c r="I4154" s="26" t="s">
        <v>531</v>
      </c>
      <c r="J4154" s="26" t="s">
        <v>3033</v>
      </c>
      <c r="K4154" s="26" t="s">
        <v>377</v>
      </c>
      <c r="L4154" s="26" t="s">
        <v>2600</v>
      </c>
      <c r="M4154" s="31">
        <v>4144</v>
      </c>
    </row>
    <row r="4155" spans="1:13" s="31" customFormat="1" x14ac:dyDescent="0.3">
      <c r="A4155" s="75">
        <v>42659</v>
      </c>
      <c r="B4155" s="26" t="s">
        <v>2841</v>
      </c>
      <c r="C4155" s="31" t="s">
        <v>24</v>
      </c>
      <c r="D4155" s="26" t="s">
        <v>10</v>
      </c>
      <c r="E4155" s="41"/>
      <c r="F4155" s="41">
        <v>1500</v>
      </c>
      <c r="G4155" s="19">
        <f t="shared" si="64"/>
        <v>10003702.0813</v>
      </c>
      <c r="H4155" s="26" t="s">
        <v>1772</v>
      </c>
      <c r="I4155" s="26" t="s">
        <v>531</v>
      </c>
      <c r="J4155" s="26" t="s">
        <v>3033</v>
      </c>
      <c r="K4155" s="26"/>
      <c r="L4155" s="26"/>
      <c r="M4155" s="26">
        <v>4145</v>
      </c>
    </row>
    <row r="4156" spans="1:13" s="31" customFormat="1" x14ac:dyDescent="0.3">
      <c r="A4156" s="75">
        <v>42659</v>
      </c>
      <c r="B4156" s="26" t="s">
        <v>2842</v>
      </c>
      <c r="C4156" s="31" t="s">
        <v>24</v>
      </c>
      <c r="D4156" s="26" t="s">
        <v>10</v>
      </c>
      <c r="E4156" s="41"/>
      <c r="F4156" s="41">
        <v>1200</v>
      </c>
      <c r="G4156" s="19">
        <f t="shared" si="64"/>
        <v>10002502.0813</v>
      </c>
      <c r="H4156" s="26" t="s">
        <v>1772</v>
      </c>
      <c r="I4156" s="26" t="s">
        <v>531</v>
      </c>
      <c r="J4156" s="26" t="s">
        <v>3033</v>
      </c>
      <c r="K4156" s="26"/>
      <c r="L4156" s="26"/>
      <c r="M4156" s="26">
        <v>4146</v>
      </c>
    </row>
    <row r="4157" spans="1:13" s="31" customFormat="1" x14ac:dyDescent="0.3">
      <c r="A4157" s="75">
        <v>42659</v>
      </c>
      <c r="B4157" s="26" t="s">
        <v>2843</v>
      </c>
      <c r="C4157" s="26" t="s">
        <v>12</v>
      </c>
      <c r="D4157" s="26" t="s">
        <v>18</v>
      </c>
      <c r="E4157" s="41"/>
      <c r="F4157" s="41">
        <v>1000</v>
      </c>
      <c r="G4157" s="19">
        <f t="shared" si="64"/>
        <v>10001502.0813</v>
      </c>
      <c r="H4157" s="26" t="s">
        <v>1772</v>
      </c>
      <c r="I4157" s="26" t="s">
        <v>531</v>
      </c>
      <c r="J4157" s="26" t="s">
        <v>3033</v>
      </c>
      <c r="K4157" s="26" t="s">
        <v>377</v>
      </c>
      <c r="L4157" s="26" t="s">
        <v>2600</v>
      </c>
      <c r="M4157" s="26">
        <v>4147</v>
      </c>
    </row>
    <row r="4158" spans="1:13" s="31" customFormat="1" x14ac:dyDescent="0.3">
      <c r="A4158" s="75">
        <v>42659</v>
      </c>
      <c r="B4158" s="26" t="s">
        <v>2844</v>
      </c>
      <c r="C4158" s="26" t="s">
        <v>12</v>
      </c>
      <c r="D4158" s="26" t="s">
        <v>18</v>
      </c>
      <c r="E4158" s="41"/>
      <c r="F4158" s="41">
        <v>2000</v>
      </c>
      <c r="G4158" s="19">
        <f t="shared" si="64"/>
        <v>9999502.0812999997</v>
      </c>
      <c r="H4158" s="26" t="s">
        <v>1772</v>
      </c>
      <c r="I4158" s="26" t="s">
        <v>531</v>
      </c>
      <c r="J4158" s="26" t="s">
        <v>3033</v>
      </c>
      <c r="K4158" s="26" t="s">
        <v>377</v>
      </c>
      <c r="L4158" s="26" t="s">
        <v>2600</v>
      </c>
      <c r="M4158" s="26">
        <v>4148</v>
      </c>
    </row>
    <row r="4159" spans="1:13" s="31" customFormat="1" x14ac:dyDescent="0.3">
      <c r="A4159" s="75">
        <v>42659</v>
      </c>
      <c r="B4159" s="26" t="s">
        <v>2845</v>
      </c>
      <c r="C4159" s="26" t="s">
        <v>12</v>
      </c>
      <c r="D4159" s="26" t="s">
        <v>18</v>
      </c>
      <c r="E4159" s="41"/>
      <c r="F4159" s="41">
        <v>1500</v>
      </c>
      <c r="G4159" s="19">
        <f t="shared" si="64"/>
        <v>9998002.0812999997</v>
      </c>
      <c r="H4159" s="26" t="s">
        <v>1772</v>
      </c>
      <c r="I4159" s="26" t="s">
        <v>531</v>
      </c>
      <c r="J4159" s="26" t="s">
        <v>3033</v>
      </c>
      <c r="K4159" s="26" t="s">
        <v>377</v>
      </c>
      <c r="L4159" s="26" t="s">
        <v>2600</v>
      </c>
      <c r="M4159" s="26">
        <v>4149</v>
      </c>
    </row>
    <row r="4160" spans="1:13" s="31" customFormat="1" x14ac:dyDescent="0.3">
      <c r="A4160" s="75">
        <v>42659</v>
      </c>
      <c r="B4160" s="37" t="s">
        <v>2846</v>
      </c>
      <c r="C4160" s="27" t="s">
        <v>34</v>
      </c>
      <c r="D4160" s="37" t="s">
        <v>1254</v>
      </c>
      <c r="E4160" s="38"/>
      <c r="F4160" s="38">
        <v>200000</v>
      </c>
      <c r="G4160" s="19">
        <f t="shared" si="64"/>
        <v>9798002.0812999997</v>
      </c>
      <c r="H4160" s="37" t="s">
        <v>267</v>
      </c>
      <c r="I4160" s="37" t="s">
        <v>229</v>
      </c>
      <c r="J4160" s="26" t="s">
        <v>1099</v>
      </c>
      <c r="K4160" s="37"/>
      <c r="L4160" s="26" t="s">
        <v>1824</v>
      </c>
      <c r="M4160" s="26">
        <v>4150</v>
      </c>
    </row>
    <row r="4161" spans="1:13" s="31" customFormat="1" ht="13.9" x14ac:dyDescent="0.25">
      <c r="A4161" s="75">
        <v>42659</v>
      </c>
      <c r="B4161" s="37" t="s">
        <v>2847</v>
      </c>
      <c r="C4161" s="26" t="s">
        <v>12</v>
      </c>
      <c r="D4161" s="37" t="s">
        <v>1254</v>
      </c>
      <c r="E4161" s="38"/>
      <c r="F4161" s="38">
        <v>15000</v>
      </c>
      <c r="G4161" s="19">
        <f t="shared" si="64"/>
        <v>9783002.0812999997</v>
      </c>
      <c r="H4161" s="37" t="s">
        <v>267</v>
      </c>
      <c r="I4161" s="37" t="s">
        <v>229</v>
      </c>
      <c r="J4161" s="26" t="s">
        <v>1099</v>
      </c>
      <c r="K4161" s="37"/>
      <c r="L4161" s="26" t="s">
        <v>1824</v>
      </c>
      <c r="M4161" s="31">
        <v>4151</v>
      </c>
    </row>
    <row r="4162" spans="1:13" s="31" customFormat="1" x14ac:dyDescent="0.3">
      <c r="A4162" s="75">
        <v>42659</v>
      </c>
      <c r="B4162" s="26" t="s">
        <v>2848</v>
      </c>
      <c r="C4162" s="26" t="s">
        <v>12</v>
      </c>
      <c r="D4162" s="26" t="s">
        <v>18</v>
      </c>
      <c r="E4162" s="41"/>
      <c r="F4162" s="41">
        <v>1500</v>
      </c>
      <c r="G4162" s="19">
        <f t="shared" si="64"/>
        <v>9781502.0812999997</v>
      </c>
      <c r="H4162" s="26" t="s">
        <v>795</v>
      </c>
      <c r="I4162" s="26" t="s">
        <v>531</v>
      </c>
      <c r="J4162" s="26" t="s">
        <v>2611</v>
      </c>
      <c r="K4162" s="26" t="s">
        <v>377</v>
      </c>
      <c r="L4162" s="26" t="s">
        <v>2600</v>
      </c>
      <c r="M4162" s="31">
        <v>4152</v>
      </c>
    </row>
    <row r="4163" spans="1:13" s="31" customFormat="1" x14ac:dyDescent="0.3">
      <c r="A4163" s="75">
        <v>42659</v>
      </c>
      <c r="B4163" s="26" t="s">
        <v>2849</v>
      </c>
      <c r="C4163" s="26" t="s">
        <v>12</v>
      </c>
      <c r="D4163" s="26" t="s">
        <v>18</v>
      </c>
      <c r="E4163" s="41"/>
      <c r="F4163" s="41">
        <v>18000</v>
      </c>
      <c r="G4163" s="19">
        <f t="shared" si="64"/>
        <v>9763502.0812999997</v>
      </c>
      <c r="H4163" s="26" t="s">
        <v>795</v>
      </c>
      <c r="I4163" s="26">
        <v>19</v>
      </c>
      <c r="J4163" s="26" t="s">
        <v>2611</v>
      </c>
      <c r="K4163" s="26" t="s">
        <v>377</v>
      </c>
      <c r="L4163" s="26" t="s">
        <v>1824</v>
      </c>
      <c r="M4163" s="26">
        <v>4153</v>
      </c>
    </row>
    <row r="4164" spans="1:13" s="31" customFormat="1" x14ac:dyDescent="0.3">
      <c r="A4164" s="75">
        <v>42659</v>
      </c>
      <c r="B4164" s="26" t="s">
        <v>2737</v>
      </c>
      <c r="C4164" s="26" t="s">
        <v>17</v>
      </c>
      <c r="D4164" s="26" t="s">
        <v>18</v>
      </c>
      <c r="E4164" s="41"/>
      <c r="F4164" s="41">
        <v>5000</v>
      </c>
      <c r="G4164" s="19">
        <f t="shared" si="64"/>
        <v>9758502.0812999997</v>
      </c>
      <c r="H4164" s="26" t="s">
        <v>795</v>
      </c>
      <c r="I4164" s="26" t="s">
        <v>531</v>
      </c>
      <c r="J4164" s="26" t="s">
        <v>2611</v>
      </c>
      <c r="K4164" s="26" t="s">
        <v>377</v>
      </c>
      <c r="L4164" s="26" t="s">
        <v>1824</v>
      </c>
      <c r="M4164" s="26">
        <v>4154</v>
      </c>
    </row>
    <row r="4165" spans="1:13" s="31" customFormat="1" x14ac:dyDescent="0.3">
      <c r="A4165" s="75">
        <v>42659</v>
      </c>
      <c r="B4165" s="26" t="s">
        <v>2850</v>
      </c>
      <c r="C4165" s="26" t="s">
        <v>12</v>
      </c>
      <c r="D4165" s="26" t="s">
        <v>18</v>
      </c>
      <c r="E4165" s="41"/>
      <c r="F4165" s="41">
        <v>2000</v>
      </c>
      <c r="G4165" s="19">
        <f t="shared" si="64"/>
        <v>9756502.0812999997</v>
      </c>
      <c r="H4165" s="26" t="s">
        <v>795</v>
      </c>
      <c r="I4165" s="26" t="s">
        <v>531</v>
      </c>
      <c r="J4165" s="26" t="s">
        <v>2611</v>
      </c>
      <c r="K4165" s="26" t="s">
        <v>377</v>
      </c>
      <c r="L4165" s="26" t="s">
        <v>2600</v>
      </c>
      <c r="M4165" s="26">
        <v>4155</v>
      </c>
    </row>
    <row r="4166" spans="1:13" s="31" customFormat="1" x14ac:dyDescent="0.3">
      <c r="A4166" s="75">
        <v>42659</v>
      </c>
      <c r="B4166" s="26" t="s">
        <v>2851</v>
      </c>
      <c r="C4166" s="26" t="s">
        <v>12</v>
      </c>
      <c r="D4166" s="26" t="s">
        <v>18</v>
      </c>
      <c r="E4166" s="41"/>
      <c r="F4166" s="41">
        <v>2000</v>
      </c>
      <c r="G4166" s="19">
        <f t="shared" si="64"/>
        <v>9754502.0812999997</v>
      </c>
      <c r="H4166" s="26" t="s">
        <v>903</v>
      </c>
      <c r="I4166" s="26" t="s">
        <v>531</v>
      </c>
      <c r="J4166" s="26" t="s">
        <v>3033</v>
      </c>
      <c r="K4166" s="26" t="s">
        <v>377</v>
      </c>
      <c r="L4166" s="26" t="s">
        <v>2600</v>
      </c>
      <c r="M4166" s="26">
        <v>4156</v>
      </c>
    </row>
    <row r="4167" spans="1:13" s="31" customFormat="1" x14ac:dyDescent="0.3">
      <c r="A4167" s="75">
        <v>42659</v>
      </c>
      <c r="B4167" s="26" t="s">
        <v>2852</v>
      </c>
      <c r="C4167" s="36" t="s">
        <v>1153</v>
      </c>
      <c r="D4167" s="26" t="s">
        <v>18</v>
      </c>
      <c r="E4167" s="41"/>
      <c r="F4167" s="41">
        <v>15500</v>
      </c>
      <c r="G4167" s="19">
        <f t="shared" si="64"/>
        <v>9739002.0812999997</v>
      </c>
      <c r="H4167" s="26" t="s">
        <v>903</v>
      </c>
      <c r="I4167" s="26" t="s">
        <v>2853</v>
      </c>
      <c r="J4167" s="26" t="s">
        <v>3033</v>
      </c>
      <c r="K4167" s="26" t="s">
        <v>377</v>
      </c>
      <c r="L4167" s="26" t="s">
        <v>1824</v>
      </c>
      <c r="M4167" s="26">
        <v>4157</v>
      </c>
    </row>
    <row r="4168" spans="1:13" s="31" customFormat="1" x14ac:dyDescent="0.3">
      <c r="A4168" s="75">
        <v>42659</v>
      </c>
      <c r="B4168" s="26" t="s">
        <v>2854</v>
      </c>
      <c r="C4168" s="33" t="s">
        <v>3871</v>
      </c>
      <c r="D4168" s="26" t="s">
        <v>18</v>
      </c>
      <c r="E4168" s="41"/>
      <c r="F4168" s="41">
        <v>2500</v>
      </c>
      <c r="G4168" s="19">
        <f t="shared" si="64"/>
        <v>9736502.0812999997</v>
      </c>
      <c r="H4168" s="26" t="s">
        <v>903</v>
      </c>
      <c r="I4168" s="26" t="s">
        <v>531</v>
      </c>
      <c r="J4168" s="26" t="s">
        <v>3033</v>
      </c>
      <c r="K4168" s="26" t="s">
        <v>377</v>
      </c>
      <c r="L4168" s="26" t="s">
        <v>1824</v>
      </c>
      <c r="M4168" s="26">
        <v>4158</v>
      </c>
    </row>
    <row r="4169" spans="1:13" s="31" customFormat="1" x14ac:dyDescent="0.3">
      <c r="A4169" s="75">
        <v>42659</v>
      </c>
      <c r="B4169" s="26" t="s">
        <v>2855</v>
      </c>
      <c r="C4169" s="26" t="s">
        <v>12</v>
      </c>
      <c r="D4169" s="26" t="s">
        <v>18</v>
      </c>
      <c r="E4169" s="41"/>
      <c r="F4169" s="41">
        <v>500</v>
      </c>
      <c r="G4169" s="19">
        <f t="shared" si="64"/>
        <v>9736002.0812999997</v>
      </c>
      <c r="H4169" s="26" t="s">
        <v>903</v>
      </c>
      <c r="I4169" s="26" t="s">
        <v>531</v>
      </c>
      <c r="J4169" s="26" t="s">
        <v>3033</v>
      </c>
      <c r="K4169" s="26" t="s">
        <v>377</v>
      </c>
      <c r="L4169" s="26" t="s">
        <v>2600</v>
      </c>
      <c r="M4169" s="31">
        <v>4159</v>
      </c>
    </row>
    <row r="4170" spans="1:13" s="31" customFormat="1" x14ac:dyDescent="0.3">
      <c r="A4170" s="75">
        <v>42659</v>
      </c>
      <c r="B4170" s="26" t="s">
        <v>2856</v>
      </c>
      <c r="C4170" s="26" t="s">
        <v>12</v>
      </c>
      <c r="D4170" s="26" t="s">
        <v>18</v>
      </c>
      <c r="E4170" s="41"/>
      <c r="F4170" s="41">
        <v>1000</v>
      </c>
      <c r="G4170" s="19">
        <f t="shared" si="64"/>
        <v>9735002.0812999997</v>
      </c>
      <c r="H4170" s="26" t="s">
        <v>903</v>
      </c>
      <c r="I4170" s="26" t="s">
        <v>531</v>
      </c>
      <c r="J4170" s="26" t="s">
        <v>3033</v>
      </c>
      <c r="K4170" s="26" t="s">
        <v>377</v>
      </c>
      <c r="L4170" s="26" t="s">
        <v>2600</v>
      </c>
      <c r="M4170" s="31">
        <v>4160</v>
      </c>
    </row>
    <row r="4171" spans="1:13" s="31" customFormat="1" x14ac:dyDescent="0.3">
      <c r="A4171" s="75">
        <v>42659</v>
      </c>
      <c r="B4171" s="26" t="s">
        <v>2857</v>
      </c>
      <c r="C4171" s="26" t="s">
        <v>12</v>
      </c>
      <c r="D4171" s="26" t="s">
        <v>18</v>
      </c>
      <c r="E4171" s="41"/>
      <c r="F4171" s="41">
        <v>3000</v>
      </c>
      <c r="G4171" s="19">
        <f t="shared" si="64"/>
        <v>9732002.0812999997</v>
      </c>
      <c r="H4171" s="26" t="s">
        <v>903</v>
      </c>
      <c r="I4171" s="26" t="s">
        <v>531</v>
      </c>
      <c r="J4171" s="26" t="s">
        <v>3033</v>
      </c>
      <c r="K4171" s="26" t="s">
        <v>377</v>
      </c>
      <c r="L4171" s="26" t="s">
        <v>2600</v>
      </c>
      <c r="M4171" s="26">
        <v>4161</v>
      </c>
    </row>
    <row r="4172" spans="1:13" s="31" customFormat="1" x14ac:dyDescent="0.3">
      <c r="A4172" s="75">
        <v>42659</v>
      </c>
      <c r="B4172" s="26" t="s">
        <v>1236</v>
      </c>
      <c r="C4172" s="26" t="s">
        <v>17</v>
      </c>
      <c r="D4172" s="26" t="s">
        <v>18</v>
      </c>
      <c r="E4172" s="41"/>
      <c r="F4172" s="41">
        <v>5000</v>
      </c>
      <c r="G4172" s="19">
        <f t="shared" si="64"/>
        <v>9727002.0812999997</v>
      </c>
      <c r="H4172" s="26" t="s">
        <v>903</v>
      </c>
      <c r="I4172" s="26" t="s">
        <v>531</v>
      </c>
      <c r="J4172" s="26" t="s">
        <v>3033</v>
      </c>
      <c r="K4172" s="26" t="s">
        <v>377</v>
      </c>
      <c r="L4172" s="26" t="s">
        <v>2600</v>
      </c>
      <c r="M4172" s="26">
        <v>4162</v>
      </c>
    </row>
    <row r="4173" spans="1:13" s="31" customFormat="1" ht="13.9" x14ac:dyDescent="0.25">
      <c r="A4173" s="75">
        <v>42660</v>
      </c>
      <c r="B4173" s="26" t="s">
        <v>3049</v>
      </c>
      <c r="C4173" s="26" t="s">
        <v>17</v>
      </c>
      <c r="D4173" s="26" t="s">
        <v>20</v>
      </c>
      <c r="E4173" s="41"/>
      <c r="F4173" s="41">
        <v>100000</v>
      </c>
      <c r="G4173" s="19">
        <f t="shared" ref="G4173:G4236" si="65">+G4172+E4173-F4173</f>
        <v>9627002.0812999997</v>
      </c>
      <c r="H4173" s="36" t="s">
        <v>26</v>
      </c>
      <c r="I4173" s="26">
        <v>223</v>
      </c>
      <c r="J4173" s="26" t="s">
        <v>1823</v>
      </c>
      <c r="K4173" s="26" t="s">
        <v>377</v>
      </c>
      <c r="L4173" s="77" t="s">
        <v>1824</v>
      </c>
      <c r="M4173" s="26">
        <v>4163</v>
      </c>
    </row>
    <row r="4174" spans="1:13" s="31" customFormat="1" ht="13.9" x14ac:dyDescent="0.25">
      <c r="A4174" s="75">
        <v>42660</v>
      </c>
      <c r="B4174" s="26" t="s">
        <v>2858</v>
      </c>
      <c r="C4174" s="27" t="s">
        <v>16</v>
      </c>
      <c r="D4174" s="28" t="s">
        <v>10</v>
      </c>
      <c r="E4174" s="41"/>
      <c r="F4174" s="41">
        <v>4000</v>
      </c>
      <c r="G4174" s="19">
        <f t="shared" si="65"/>
        <v>9623002.0812999997</v>
      </c>
      <c r="H4174" s="36" t="s">
        <v>26</v>
      </c>
      <c r="I4174" s="26" t="s">
        <v>2859</v>
      </c>
      <c r="J4174" s="26" t="s">
        <v>1099</v>
      </c>
      <c r="K4174" s="26" t="s">
        <v>377</v>
      </c>
      <c r="L4174" s="77" t="s">
        <v>1824</v>
      </c>
      <c r="M4174" s="26">
        <v>4164</v>
      </c>
    </row>
    <row r="4175" spans="1:13" s="31" customFormat="1" x14ac:dyDescent="0.3">
      <c r="A4175" s="75">
        <v>42660</v>
      </c>
      <c r="B4175" s="26" t="s">
        <v>944</v>
      </c>
      <c r="C4175" s="26" t="s">
        <v>12</v>
      </c>
      <c r="D4175" s="26" t="s">
        <v>821</v>
      </c>
      <c r="E4175" s="41"/>
      <c r="F4175" s="41">
        <v>1000</v>
      </c>
      <c r="G4175" s="19">
        <f t="shared" si="65"/>
        <v>9622002.0812999997</v>
      </c>
      <c r="H4175" s="26" t="s">
        <v>1697</v>
      </c>
      <c r="I4175" s="26" t="s">
        <v>531</v>
      </c>
      <c r="J4175" s="78" t="s">
        <v>1823</v>
      </c>
      <c r="K4175" s="26" t="s">
        <v>377</v>
      </c>
      <c r="L4175" s="26" t="s">
        <v>2600</v>
      </c>
      <c r="M4175" s="26">
        <v>4165</v>
      </c>
    </row>
    <row r="4176" spans="1:13" s="31" customFormat="1" x14ac:dyDescent="0.3">
      <c r="A4176" s="75">
        <v>42660</v>
      </c>
      <c r="B4176" s="26" t="s">
        <v>2860</v>
      </c>
      <c r="C4176" s="26" t="s">
        <v>12</v>
      </c>
      <c r="D4176" s="26" t="s">
        <v>821</v>
      </c>
      <c r="E4176" s="41"/>
      <c r="F4176" s="41">
        <v>1000</v>
      </c>
      <c r="G4176" s="19">
        <f t="shared" si="65"/>
        <v>9621002.0812999997</v>
      </c>
      <c r="H4176" s="26" t="s">
        <v>1697</v>
      </c>
      <c r="I4176" s="26" t="s">
        <v>531</v>
      </c>
      <c r="J4176" s="78" t="s">
        <v>1823</v>
      </c>
      <c r="K4176" s="26" t="s">
        <v>377</v>
      </c>
      <c r="L4176" s="26" t="s">
        <v>2600</v>
      </c>
      <c r="M4176" s="26">
        <v>4166</v>
      </c>
    </row>
    <row r="4177" spans="1:13" s="31" customFormat="1" x14ac:dyDescent="0.3">
      <c r="A4177" s="75">
        <v>42660</v>
      </c>
      <c r="B4177" s="26" t="s">
        <v>2861</v>
      </c>
      <c r="C4177" s="26" t="s">
        <v>12</v>
      </c>
      <c r="D4177" s="26" t="s">
        <v>821</v>
      </c>
      <c r="E4177" s="41"/>
      <c r="F4177" s="41">
        <v>1000</v>
      </c>
      <c r="G4177" s="19">
        <f t="shared" si="65"/>
        <v>9620002.0812999997</v>
      </c>
      <c r="H4177" s="26" t="s">
        <v>1697</v>
      </c>
      <c r="I4177" s="26" t="s">
        <v>531</v>
      </c>
      <c r="J4177" s="78" t="s">
        <v>1823</v>
      </c>
      <c r="K4177" s="26" t="s">
        <v>377</v>
      </c>
      <c r="L4177" s="26" t="s">
        <v>2600</v>
      </c>
      <c r="M4177" s="31">
        <v>4167</v>
      </c>
    </row>
    <row r="4178" spans="1:13" s="31" customFormat="1" x14ac:dyDescent="0.3">
      <c r="A4178" s="75">
        <v>42660</v>
      </c>
      <c r="B4178" s="26" t="s">
        <v>2862</v>
      </c>
      <c r="C4178" s="26" t="s">
        <v>12</v>
      </c>
      <c r="D4178" s="26" t="s">
        <v>821</v>
      </c>
      <c r="E4178" s="41"/>
      <c r="F4178" s="41">
        <v>1000</v>
      </c>
      <c r="G4178" s="19">
        <f t="shared" si="65"/>
        <v>9619002.0812999997</v>
      </c>
      <c r="H4178" s="26" t="s">
        <v>1697</v>
      </c>
      <c r="I4178" s="26" t="s">
        <v>531</v>
      </c>
      <c r="J4178" s="78" t="s">
        <v>1823</v>
      </c>
      <c r="K4178" s="26" t="s">
        <v>377</v>
      </c>
      <c r="L4178" s="26" t="s">
        <v>2600</v>
      </c>
      <c r="M4178" s="31">
        <v>4168</v>
      </c>
    </row>
    <row r="4179" spans="1:13" s="31" customFormat="1" x14ac:dyDescent="0.3">
      <c r="A4179" s="75">
        <v>42660</v>
      </c>
      <c r="B4179" s="26" t="s">
        <v>2863</v>
      </c>
      <c r="C4179" s="26" t="s">
        <v>12</v>
      </c>
      <c r="D4179" s="26" t="s">
        <v>821</v>
      </c>
      <c r="E4179" s="41"/>
      <c r="F4179" s="41">
        <v>1000</v>
      </c>
      <c r="G4179" s="19">
        <f t="shared" si="65"/>
        <v>9618002.0812999997</v>
      </c>
      <c r="H4179" s="26" t="s">
        <v>1697</v>
      </c>
      <c r="I4179" s="26" t="s">
        <v>531</v>
      </c>
      <c r="J4179" s="78" t="s">
        <v>1823</v>
      </c>
      <c r="K4179" s="26" t="s">
        <v>377</v>
      </c>
      <c r="L4179" s="26" t="s">
        <v>2600</v>
      </c>
      <c r="M4179" s="26">
        <v>4169</v>
      </c>
    </row>
    <row r="4180" spans="1:13" s="31" customFormat="1" x14ac:dyDescent="0.3">
      <c r="A4180" s="75">
        <v>42660</v>
      </c>
      <c r="B4180" s="26" t="s">
        <v>2864</v>
      </c>
      <c r="C4180" s="26" t="s">
        <v>12</v>
      </c>
      <c r="D4180" s="26" t="s">
        <v>821</v>
      </c>
      <c r="E4180" s="41"/>
      <c r="F4180" s="41">
        <v>1000</v>
      </c>
      <c r="G4180" s="19">
        <f t="shared" si="65"/>
        <v>9617002.0812999997</v>
      </c>
      <c r="H4180" s="26" t="s">
        <v>1697</v>
      </c>
      <c r="I4180" s="26" t="s">
        <v>531</v>
      </c>
      <c r="J4180" s="78" t="s">
        <v>1823</v>
      </c>
      <c r="K4180" s="26" t="s">
        <v>377</v>
      </c>
      <c r="L4180" s="26" t="s">
        <v>2600</v>
      </c>
      <c r="M4180" s="26">
        <v>4170</v>
      </c>
    </row>
    <row r="4181" spans="1:13" s="31" customFormat="1" x14ac:dyDescent="0.3">
      <c r="A4181" s="75">
        <v>42660</v>
      </c>
      <c r="B4181" s="26" t="s">
        <v>1479</v>
      </c>
      <c r="C4181" s="26" t="s">
        <v>12</v>
      </c>
      <c r="D4181" s="26" t="s">
        <v>821</v>
      </c>
      <c r="E4181" s="41"/>
      <c r="F4181" s="41">
        <v>1000</v>
      </c>
      <c r="G4181" s="19">
        <f t="shared" si="65"/>
        <v>9616002.0812999997</v>
      </c>
      <c r="H4181" s="26" t="s">
        <v>1697</v>
      </c>
      <c r="I4181" s="26" t="s">
        <v>531</v>
      </c>
      <c r="J4181" s="78" t="s">
        <v>1823</v>
      </c>
      <c r="K4181" s="26" t="s">
        <v>377</v>
      </c>
      <c r="L4181" s="26" t="s">
        <v>2600</v>
      </c>
      <c r="M4181" s="26">
        <v>4171</v>
      </c>
    </row>
    <row r="4182" spans="1:13" s="31" customFormat="1" x14ac:dyDescent="0.3">
      <c r="A4182" s="75">
        <v>42660</v>
      </c>
      <c r="B4182" s="26" t="s">
        <v>2865</v>
      </c>
      <c r="C4182" s="26" t="s">
        <v>12</v>
      </c>
      <c r="D4182" s="26" t="s">
        <v>18</v>
      </c>
      <c r="E4182" s="41"/>
      <c r="F4182" s="41">
        <v>2000</v>
      </c>
      <c r="G4182" s="19">
        <f t="shared" si="65"/>
        <v>9614002.0812999997</v>
      </c>
      <c r="H4182" s="26" t="s">
        <v>1772</v>
      </c>
      <c r="I4182" s="26" t="s">
        <v>531</v>
      </c>
      <c r="J4182" s="26" t="s">
        <v>3033</v>
      </c>
      <c r="K4182" s="26" t="s">
        <v>377</v>
      </c>
      <c r="L4182" s="26" t="s">
        <v>2600</v>
      </c>
      <c r="M4182" s="26">
        <v>4172</v>
      </c>
    </row>
    <row r="4183" spans="1:13" s="31" customFormat="1" x14ac:dyDescent="0.3">
      <c r="A4183" s="75">
        <v>42660</v>
      </c>
      <c r="B4183" s="26" t="s">
        <v>2866</v>
      </c>
      <c r="C4183" s="26" t="s">
        <v>12</v>
      </c>
      <c r="D4183" s="26" t="s">
        <v>18</v>
      </c>
      <c r="E4183" s="41"/>
      <c r="F4183" s="41">
        <v>1000</v>
      </c>
      <c r="G4183" s="19">
        <f t="shared" si="65"/>
        <v>9613002.0812999997</v>
      </c>
      <c r="H4183" s="26" t="s">
        <v>1772</v>
      </c>
      <c r="I4183" s="26" t="s">
        <v>531</v>
      </c>
      <c r="J4183" s="26" t="s">
        <v>3033</v>
      </c>
      <c r="K4183" s="26" t="s">
        <v>377</v>
      </c>
      <c r="L4183" s="26" t="s">
        <v>2600</v>
      </c>
      <c r="M4183" s="26">
        <v>4173</v>
      </c>
    </row>
    <row r="4184" spans="1:13" s="31" customFormat="1" x14ac:dyDescent="0.3">
      <c r="A4184" s="75">
        <v>42660</v>
      </c>
      <c r="B4184" s="26" t="s">
        <v>2867</v>
      </c>
      <c r="C4184" s="26" t="s">
        <v>12</v>
      </c>
      <c r="D4184" s="26" t="s">
        <v>18</v>
      </c>
      <c r="E4184" s="41"/>
      <c r="F4184" s="41">
        <v>1000</v>
      </c>
      <c r="G4184" s="19">
        <f t="shared" si="65"/>
        <v>9612002.0812999997</v>
      </c>
      <c r="H4184" s="26" t="s">
        <v>1772</v>
      </c>
      <c r="I4184" s="26" t="s">
        <v>531</v>
      </c>
      <c r="J4184" s="26" t="s">
        <v>3033</v>
      </c>
      <c r="K4184" s="26" t="s">
        <v>377</v>
      </c>
      <c r="L4184" s="26" t="s">
        <v>2600</v>
      </c>
      <c r="M4184" s="26">
        <v>4174</v>
      </c>
    </row>
    <row r="4185" spans="1:13" s="31" customFormat="1" x14ac:dyDescent="0.3">
      <c r="A4185" s="75">
        <v>42660</v>
      </c>
      <c r="B4185" s="26" t="s">
        <v>2324</v>
      </c>
      <c r="C4185" s="26" t="s">
        <v>12</v>
      </c>
      <c r="D4185" s="26" t="s">
        <v>20</v>
      </c>
      <c r="E4185" s="41"/>
      <c r="F4185" s="41">
        <v>2000</v>
      </c>
      <c r="G4185" s="19">
        <f t="shared" si="65"/>
        <v>9610002.0812999997</v>
      </c>
      <c r="H4185" s="26" t="s">
        <v>3053</v>
      </c>
      <c r="I4185" s="26" t="s">
        <v>531</v>
      </c>
      <c r="J4185" s="26" t="s">
        <v>1823</v>
      </c>
      <c r="K4185" s="26" t="s">
        <v>377</v>
      </c>
      <c r="L4185" s="26" t="s">
        <v>2600</v>
      </c>
      <c r="M4185" s="31">
        <v>4175</v>
      </c>
    </row>
    <row r="4186" spans="1:13" s="31" customFormat="1" x14ac:dyDescent="0.3">
      <c r="A4186" s="75">
        <v>42660</v>
      </c>
      <c r="B4186" s="26" t="s">
        <v>2644</v>
      </c>
      <c r="C4186" s="31" t="s">
        <v>35</v>
      </c>
      <c r="D4186" s="26" t="s">
        <v>20</v>
      </c>
      <c r="E4186" s="41"/>
      <c r="F4186" s="41">
        <v>1000</v>
      </c>
      <c r="G4186" s="19">
        <f t="shared" si="65"/>
        <v>9609002.0812999997</v>
      </c>
      <c r="H4186" s="26" t="s">
        <v>3053</v>
      </c>
      <c r="I4186" s="26" t="s">
        <v>531</v>
      </c>
      <c r="J4186" s="26" t="s">
        <v>1823</v>
      </c>
      <c r="K4186" s="26" t="s">
        <v>377</v>
      </c>
      <c r="L4186" s="26" t="s">
        <v>1824</v>
      </c>
      <c r="M4186" s="31">
        <v>4176</v>
      </c>
    </row>
    <row r="4187" spans="1:13" s="31" customFormat="1" x14ac:dyDescent="0.3">
      <c r="A4187" s="75">
        <v>42660</v>
      </c>
      <c r="B4187" s="37" t="s">
        <v>2868</v>
      </c>
      <c r="C4187" s="26" t="s">
        <v>12</v>
      </c>
      <c r="D4187" s="37" t="s">
        <v>1254</v>
      </c>
      <c r="E4187" s="38"/>
      <c r="F4187" s="38">
        <v>2500</v>
      </c>
      <c r="G4187" s="19">
        <f t="shared" si="65"/>
        <v>9606502.0812999997</v>
      </c>
      <c r="H4187" s="37" t="s">
        <v>267</v>
      </c>
      <c r="I4187" s="38" t="s">
        <v>774</v>
      </c>
      <c r="J4187" s="26" t="s">
        <v>1099</v>
      </c>
      <c r="K4187" s="37"/>
      <c r="L4187" s="26" t="s">
        <v>2600</v>
      </c>
      <c r="M4187" s="26">
        <v>4177</v>
      </c>
    </row>
    <row r="4188" spans="1:13" s="31" customFormat="1" ht="13.9" x14ac:dyDescent="0.25">
      <c r="A4188" s="75">
        <v>42660</v>
      </c>
      <c r="B4188" s="37" t="s">
        <v>2869</v>
      </c>
      <c r="C4188" s="27" t="s">
        <v>1509</v>
      </c>
      <c r="D4188" s="37" t="s">
        <v>1254</v>
      </c>
      <c r="E4188" s="38"/>
      <c r="F4188" s="38">
        <v>34000</v>
      </c>
      <c r="G4188" s="19">
        <f t="shared" si="65"/>
        <v>9572502.0812999997</v>
      </c>
      <c r="H4188" s="37" t="s">
        <v>267</v>
      </c>
      <c r="I4188" s="37" t="s">
        <v>229</v>
      </c>
      <c r="J4188" s="26" t="s">
        <v>1099</v>
      </c>
      <c r="K4188" s="37"/>
      <c r="L4188" s="26" t="s">
        <v>1824</v>
      </c>
      <c r="M4188" s="26">
        <v>4178</v>
      </c>
    </row>
    <row r="4189" spans="1:13" s="31" customFormat="1" x14ac:dyDescent="0.3">
      <c r="A4189" s="75">
        <v>42660</v>
      </c>
      <c r="B4189" s="26" t="s">
        <v>2870</v>
      </c>
      <c r="C4189" s="26" t="s">
        <v>12</v>
      </c>
      <c r="D4189" s="26" t="s">
        <v>20</v>
      </c>
      <c r="E4189" s="41"/>
      <c r="F4189" s="41">
        <v>1000</v>
      </c>
      <c r="G4189" s="19">
        <f t="shared" si="65"/>
        <v>9571502.0812999997</v>
      </c>
      <c r="H4189" s="26" t="s">
        <v>3054</v>
      </c>
      <c r="I4189" s="26" t="s">
        <v>531</v>
      </c>
      <c r="J4189" s="26" t="s">
        <v>2611</v>
      </c>
      <c r="K4189" s="26" t="s">
        <v>377</v>
      </c>
      <c r="L4189" s="26" t="s">
        <v>2600</v>
      </c>
      <c r="M4189" s="26">
        <v>4179</v>
      </c>
    </row>
    <row r="4190" spans="1:13" s="31" customFormat="1" x14ac:dyDescent="0.3">
      <c r="A4190" s="75">
        <v>42660</v>
      </c>
      <c r="B4190" s="26" t="s">
        <v>3050</v>
      </c>
      <c r="C4190" s="26" t="s">
        <v>22</v>
      </c>
      <c r="D4190" s="26" t="s">
        <v>20</v>
      </c>
      <c r="E4190" s="41"/>
      <c r="F4190" s="41">
        <v>500</v>
      </c>
      <c r="G4190" s="19">
        <f t="shared" si="65"/>
        <v>9571002.0812999997</v>
      </c>
      <c r="H4190" s="26" t="s">
        <v>3054</v>
      </c>
      <c r="I4190" s="26" t="s">
        <v>531</v>
      </c>
      <c r="J4190" s="26" t="s">
        <v>2611</v>
      </c>
      <c r="K4190" s="26" t="s">
        <v>377</v>
      </c>
      <c r="L4190" s="26" t="s">
        <v>1824</v>
      </c>
      <c r="M4190" s="26">
        <v>4180</v>
      </c>
    </row>
    <row r="4191" spans="1:13" s="31" customFormat="1" x14ac:dyDescent="0.3">
      <c r="A4191" s="75">
        <v>42660</v>
      </c>
      <c r="B4191" s="26" t="s">
        <v>2871</v>
      </c>
      <c r="C4191" s="26" t="s">
        <v>12</v>
      </c>
      <c r="D4191" s="26" t="s">
        <v>20</v>
      </c>
      <c r="E4191" s="41"/>
      <c r="F4191" s="41">
        <v>1500</v>
      </c>
      <c r="G4191" s="19">
        <f t="shared" si="65"/>
        <v>9569502.0812999997</v>
      </c>
      <c r="H4191" s="26" t="s">
        <v>3054</v>
      </c>
      <c r="I4191" s="26" t="s">
        <v>531</v>
      </c>
      <c r="J4191" s="26" t="s">
        <v>2611</v>
      </c>
      <c r="K4191" s="26" t="s">
        <v>377</v>
      </c>
      <c r="L4191" s="26" t="s">
        <v>2600</v>
      </c>
      <c r="M4191" s="26">
        <v>4181</v>
      </c>
    </row>
    <row r="4192" spans="1:13" s="31" customFormat="1" x14ac:dyDescent="0.3">
      <c r="A4192" s="75">
        <v>42660</v>
      </c>
      <c r="B4192" s="26" t="s">
        <v>2872</v>
      </c>
      <c r="C4192" s="26" t="s">
        <v>12</v>
      </c>
      <c r="D4192" s="26" t="s">
        <v>20</v>
      </c>
      <c r="E4192" s="41"/>
      <c r="F4192" s="41">
        <v>1000</v>
      </c>
      <c r="G4192" s="19">
        <f t="shared" si="65"/>
        <v>9568502.0812999997</v>
      </c>
      <c r="H4192" s="26" t="s">
        <v>3054</v>
      </c>
      <c r="I4192" s="26" t="s">
        <v>531</v>
      </c>
      <c r="J4192" s="26" t="s">
        <v>2611</v>
      </c>
      <c r="K4192" s="26" t="s">
        <v>377</v>
      </c>
      <c r="L4192" s="26" t="s">
        <v>2600</v>
      </c>
      <c r="M4192" s="26">
        <v>4182</v>
      </c>
    </row>
    <row r="4193" spans="1:13" s="31" customFormat="1" x14ac:dyDescent="0.3">
      <c r="A4193" s="75">
        <v>42660</v>
      </c>
      <c r="B4193" s="26" t="s">
        <v>2873</v>
      </c>
      <c r="C4193" s="26" t="s">
        <v>12</v>
      </c>
      <c r="D4193" s="26" t="s">
        <v>20</v>
      </c>
      <c r="E4193" s="41"/>
      <c r="F4193" s="41">
        <v>2000</v>
      </c>
      <c r="G4193" s="19">
        <f t="shared" si="65"/>
        <v>9566502.0812999997</v>
      </c>
      <c r="H4193" s="26" t="s">
        <v>3054</v>
      </c>
      <c r="I4193" s="26" t="s">
        <v>531</v>
      </c>
      <c r="J4193" s="26" t="s">
        <v>2611</v>
      </c>
      <c r="K4193" s="26" t="s">
        <v>377</v>
      </c>
      <c r="L4193" s="26" t="s">
        <v>2600</v>
      </c>
      <c r="M4193" s="31">
        <v>4183</v>
      </c>
    </row>
    <row r="4194" spans="1:13" s="31" customFormat="1" x14ac:dyDescent="0.3">
      <c r="A4194" s="75">
        <v>42660</v>
      </c>
      <c r="B4194" s="26" t="s">
        <v>2874</v>
      </c>
      <c r="C4194" s="26" t="s">
        <v>12</v>
      </c>
      <c r="D4194" s="26" t="s">
        <v>18</v>
      </c>
      <c r="E4194" s="41"/>
      <c r="F4194" s="41">
        <v>2000</v>
      </c>
      <c r="G4194" s="19">
        <f t="shared" si="65"/>
        <v>9564502.0812999997</v>
      </c>
      <c r="H4194" s="26" t="s">
        <v>795</v>
      </c>
      <c r="I4194" s="26" t="s">
        <v>531</v>
      </c>
      <c r="J4194" s="26" t="s">
        <v>2611</v>
      </c>
      <c r="K4194" s="26" t="s">
        <v>377</v>
      </c>
      <c r="L4194" s="26" t="s">
        <v>2600</v>
      </c>
      <c r="M4194" s="31">
        <v>4184</v>
      </c>
    </row>
    <row r="4195" spans="1:13" s="31" customFormat="1" x14ac:dyDescent="0.3">
      <c r="A4195" s="75">
        <v>42660</v>
      </c>
      <c r="B4195" s="26" t="s">
        <v>1628</v>
      </c>
      <c r="C4195" s="26" t="s">
        <v>12</v>
      </c>
      <c r="D4195" s="26" t="s">
        <v>18</v>
      </c>
      <c r="E4195" s="41"/>
      <c r="F4195" s="41">
        <v>1000</v>
      </c>
      <c r="G4195" s="19">
        <f t="shared" si="65"/>
        <v>9563502.0812999997</v>
      </c>
      <c r="H4195" s="26" t="s">
        <v>903</v>
      </c>
      <c r="I4195" s="26" t="s">
        <v>531</v>
      </c>
      <c r="J4195" s="26" t="s">
        <v>3033</v>
      </c>
      <c r="K4195" s="26" t="s">
        <v>377</v>
      </c>
      <c r="L4195" s="26" t="s">
        <v>2600</v>
      </c>
      <c r="M4195" s="26">
        <v>4185</v>
      </c>
    </row>
    <row r="4196" spans="1:13" s="31" customFormat="1" x14ac:dyDescent="0.3">
      <c r="A4196" s="75">
        <v>42660</v>
      </c>
      <c r="B4196" s="26" t="s">
        <v>2875</v>
      </c>
      <c r="C4196" s="26" t="s">
        <v>12</v>
      </c>
      <c r="D4196" s="26" t="s">
        <v>18</v>
      </c>
      <c r="E4196" s="41"/>
      <c r="F4196" s="41">
        <v>4000</v>
      </c>
      <c r="G4196" s="19">
        <f t="shared" si="65"/>
        <v>9559502.0812999997</v>
      </c>
      <c r="H4196" s="26" t="s">
        <v>903</v>
      </c>
      <c r="I4196" s="26" t="s">
        <v>531</v>
      </c>
      <c r="J4196" s="26" t="s">
        <v>3033</v>
      </c>
      <c r="K4196" s="26" t="s">
        <v>377</v>
      </c>
      <c r="L4196" s="26" t="s">
        <v>2600</v>
      </c>
      <c r="M4196" s="26">
        <v>4186</v>
      </c>
    </row>
    <row r="4197" spans="1:13" s="31" customFormat="1" x14ac:dyDescent="0.3">
      <c r="A4197" s="75">
        <v>42660</v>
      </c>
      <c r="B4197" s="26" t="s">
        <v>2876</v>
      </c>
      <c r="C4197" s="31" t="s">
        <v>24</v>
      </c>
      <c r="D4197" s="26" t="s">
        <v>10</v>
      </c>
      <c r="E4197" s="41"/>
      <c r="F4197" s="41">
        <v>2000</v>
      </c>
      <c r="G4197" s="19">
        <f t="shared" si="65"/>
        <v>9557502.0812999997</v>
      </c>
      <c r="H4197" s="26" t="s">
        <v>903</v>
      </c>
      <c r="I4197" s="26" t="s">
        <v>531</v>
      </c>
      <c r="J4197" s="26" t="s">
        <v>3033</v>
      </c>
      <c r="K4197" s="26" t="s">
        <v>377</v>
      </c>
      <c r="L4197" s="26" t="s">
        <v>1824</v>
      </c>
      <c r="M4197" s="26">
        <v>4187</v>
      </c>
    </row>
    <row r="4198" spans="1:13" s="31" customFormat="1" x14ac:dyDescent="0.3">
      <c r="A4198" s="75">
        <v>42660</v>
      </c>
      <c r="B4198" s="26" t="s">
        <v>1603</v>
      </c>
      <c r="C4198" s="26" t="s">
        <v>12</v>
      </c>
      <c r="D4198" s="26" t="s">
        <v>18</v>
      </c>
      <c r="E4198" s="41"/>
      <c r="F4198" s="41">
        <v>2000</v>
      </c>
      <c r="G4198" s="19">
        <f t="shared" si="65"/>
        <v>9555502.0812999997</v>
      </c>
      <c r="H4198" s="26" t="s">
        <v>903</v>
      </c>
      <c r="I4198" s="26" t="s">
        <v>531</v>
      </c>
      <c r="J4198" s="26" t="s">
        <v>3033</v>
      </c>
      <c r="K4198" s="26" t="s">
        <v>377</v>
      </c>
      <c r="L4198" s="26" t="s">
        <v>2600</v>
      </c>
      <c r="M4198" s="26">
        <v>4188</v>
      </c>
    </row>
    <row r="4199" spans="1:13" s="31" customFormat="1" x14ac:dyDescent="0.3">
      <c r="A4199" s="75">
        <v>42660</v>
      </c>
      <c r="B4199" s="26" t="s">
        <v>1236</v>
      </c>
      <c r="C4199" s="26" t="s">
        <v>17</v>
      </c>
      <c r="D4199" s="26" t="s">
        <v>18</v>
      </c>
      <c r="E4199" s="41"/>
      <c r="F4199" s="41">
        <v>5000</v>
      </c>
      <c r="G4199" s="19">
        <f t="shared" si="65"/>
        <v>9550502.0812999997</v>
      </c>
      <c r="H4199" s="26" t="s">
        <v>903</v>
      </c>
      <c r="I4199" s="26" t="s">
        <v>531</v>
      </c>
      <c r="J4199" s="26" t="s">
        <v>3033</v>
      </c>
      <c r="K4199" s="26" t="s">
        <v>377</v>
      </c>
      <c r="L4199" s="26" t="s">
        <v>2600</v>
      </c>
      <c r="M4199" s="26">
        <v>4189</v>
      </c>
    </row>
    <row r="4200" spans="1:13" s="31" customFormat="1" x14ac:dyDescent="0.3">
      <c r="A4200" s="75">
        <v>42661</v>
      </c>
      <c r="B4200" s="26" t="s">
        <v>2877</v>
      </c>
      <c r="C4200" s="27" t="s">
        <v>34</v>
      </c>
      <c r="D4200" s="28" t="s">
        <v>20</v>
      </c>
      <c r="E4200" s="41"/>
      <c r="F4200" s="41">
        <v>100000</v>
      </c>
      <c r="G4200" s="19">
        <f t="shared" si="65"/>
        <v>9450502.0812999997</v>
      </c>
      <c r="H4200" s="36" t="s">
        <v>26</v>
      </c>
      <c r="I4200" s="26">
        <v>226</v>
      </c>
      <c r="J4200" s="26" t="s">
        <v>1823</v>
      </c>
      <c r="K4200" s="26" t="s">
        <v>377</v>
      </c>
      <c r="L4200" s="77" t="s">
        <v>1824</v>
      </c>
      <c r="M4200" s="26">
        <v>4190</v>
      </c>
    </row>
    <row r="4201" spans="1:13" s="31" customFormat="1" x14ac:dyDescent="0.3">
      <c r="A4201" s="75">
        <v>42661</v>
      </c>
      <c r="B4201" s="26" t="s">
        <v>2878</v>
      </c>
      <c r="C4201" s="27" t="s">
        <v>34</v>
      </c>
      <c r="D4201" s="28" t="s">
        <v>18</v>
      </c>
      <c r="E4201" s="41"/>
      <c r="F4201" s="41">
        <v>10000</v>
      </c>
      <c r="G4201" s="19">
        <f t="shared" si="65"/>
        <v>9440502.0812999997</v>
      </c>
      <c r="H4201" s="36" t="s">
        <v>26</v>
      </c>
      <c r="I4201" s="26">
        <v>227</v>
      </c>
      <c r="J4201" s="26" t="s">
        <v>3033</v>
      </c>
      <c r="K4201" s="26" t="s">
        <v>377</v>
      </c>
      <c r="L4201" s="77" t="s">
        <v>1824</v>
      </c>
      <c r="M4201" s="31">
        <v>4191</v>
      </c>
    </row>
    <row r="4202" spans="1:13" s="31" customFormat="1" x14ac:dyDescent="0.3">
      <c r="A4202" s="75">
        <v>42661</v>
      </c>
      <c r="B4202" s="26" t="s">
        <v>2879</v>
      </c>
      <c r="C4202" s="31" t="s">
        <v>24</v>
      </c>
      <c r="D4202" s="26" t="s">
        <v>10</v>
      </c>
      <c r="E4202" s="41"/>
      <c r="F4202" s="41">
        <v>2000</v>
      </c>
      <c r="G4202" s="19">
        <f t="shared" si="65"/>
        <v>9438502.0812999997</v>
      </c>
      <c r="H4202" s="36" t="s">
        <v>26</v>
      </c>
      <c r="I4202" s="26" t="s">
        <v>531</v>
      </c>
      <c r="J4202" s="26" t="s">
        <v>3033</v>
      </c>
      <c r="K4202" s="26" t="s">
        <v>377</v>
      </c>
      <c r="L4202" s="77" t="s">
        <v>1824</v>
      </c>
      <c r="M4202" s="31">
        <v>4192</v>
      </c>
    </row>
    <row r="4203" spans="1:13" s="31" customFormat="1" x14ac:dyDescent="0.3">
      <c r="A4203" s="75">
        <v>42661</v>
      </c>
      <c r="B4203" s="26" t="s">
        <v>944</v>
      </c>
      <c r="C4203" s="26" t="s">
        <v>12</v>
      </c>
      <c r="D4203" s="26" t="s">
        <v>821</v>
      </c>
      <c r="E4203" s="41"/>
      <c r="F4203" s="41">
        <v>1000</v>
      </c>
      <c r="G4203" s="19">
        <f t="shared" si="65"/>
        <v>9437502.0812999997</v>
      </c>
      <c r="H4203" s="26" t="s">
        <v>1697</v>
      </c>
      <c r="I4203" s="26" t="s">
        <v>531</v>
      </c>
      <c r="J4203" s="78" t="s">
        <v>1823</v>
      </c>
      <c r="K4203" s="26" t="s">
        <v>377</v>
      </c>
      <c r="L4203" s="26" t="s">
        <v>2600</v>
      </c>
      <c r="M4203" s="26">
        <v>4193</v>
      </c>
    </row>
    <row r="4204" spans="1:13" s="31" customFormat="1" x14ac:dyDescent="0.3">
      <c r="A4204" s="75">
        <v>42661</v>
      </c>
      <c r="B4204" s="26" t="s">
        <v>2860</v>
      </c>
      <c r="C4204" s="26" t="s">
        <v>12</v>
      </c>
      <c r="D4204" s="26" t="s">
        <v>821</v>
      </c>
      <c r="E4204" s="41"/>
      <c r="F4204" s="41">
        <v>1000</v>
      </c>
      <c r="G4204" s="19">
        <f t="shared" si="65"/>
        <v>9436502.0812999997</v>
      </c>
      <c r="H4204" s="26" t="s">
        <v>1697</v>
      </c>
      <c r="I4204" s="26" t="s">
        <v>531</v>
      </c>
      <c r="J4204" s="78" t="s">
        <v>1823</v>
      </c>
      <c r="K4204" s="26" t="s">
        <v>377</v>
      </c>
      <c r="L4204" s="26" t="s">
        <v>2600</v>
      </c>
      <c r="M4204" s="26">
        <v>4194</v>
      </c>
    </row>
    <row r="4205" spans="1:13" s="31" customFormat="1" x14ac:dyDescent="0.3">
      <c r="A4205" s="75">
        <v>42661</v>
      </c>
      <c r="B4205" s="26" t="s">
        <v>2880</v>
      </c>
      <c r="C4205" s="26" t="s">
        <v>12</v>
      </c>
      <c r="D4205" s="26" t="s">
        <v>821</v>
      </c>
      <c r="E4205" s="41"/>
      <c r="F4205" s="41">
        <v>1000</v>
      </c>
      <c r="G4205" s="19">
        <f t="shared" si="65"/>
        <v>9435502.0812999997</v>
      </c>
      <c r="H4205" s="26" t="s">
        <v>1697</v>
      </c>
      <c r="I4205" s="26" t="s">
        <v>531</v>
      </c>
      <c r="J4205" s="78" t="s">
        <v>1823</v>
      </c>
      <c r="K4205" s="26" t="s">
        <v>377</v>
      </c>
      <c r="L4205" s="26" t="s">
        <v>2600</v>
      </c>
      <c r="M4205" s="26">
        <v>4195</v>
      </c>
    </row>
    <row r="4206" spans="1:13" s="31" customFormat="1" x14ac:dyDescent="0.3">
      <c r="A4206" s="75">
        <v>42661</v>
      </c>
      <c r="B4206" s="26" t="s">
        <v>2881</v>
      </c>
      <c r="C4206" s="26" t="s">
        <v>12</v>
      </c>
      <c r="D4206" s="26" t="s">
        <v>821</v>
      </c>
      <c r="E4206" s="41"/>
      <c r="F4206" s="41">
        <v>1000</v>
      </c>
      <c r="G4206" s="19">
        <f t="shared" si="65"/>
        <v>9434502.0812999997</v>
      </c>
      <c r="H4206" s="26" t="s">
        <v>1697</v>
      </c>
      <c r="I4206" s="26" t="s">
        <v>531</v>
      </c>
      <c r="J4206" s="78" t="s">
        <v>1823</v>
      </c>
      <c r="K4206" s="26" t="s">
        <v>377</v>
      </c>
      <c r="L4206" s="26" t="s">
        <v>2600</v>
      </c>
      <c r="M4206" s="26">
        <v>4196</v>
      </c>
    </row>
    <row r="4207" spans="1:13" s="31" customFormat="1" x14ac:dyDescent="0.3">
      <c r="A4207" s="75">
        <v>42661</v>
      </c>
      <c r="B4207" s="26" t="s">
        <v>1839</v>
      </c>
      <c r="C4207" s="26" t="s">
        <v>12</v>
      </c>
      <c r="D4207" s="26" t="s">
        <v>821</v>
      </c>
      <c r="E4207" s="41"/>
      <c r="F4207" s="41">
        <v>1000</v>
      </c>
      <c r="G4207" s="19">
        <f t="shared" si="65"/>
        <v>9433502.0812999997</v>
      </c>
      <c r="H4207" s="26" t="s">
        <v>1697</v>
      </c>
      <c r="I4207" s="26" t="s">
        <v>531</v>
      </c>
      <c r="J4207" s="78" t="s">
        <v>1823</v>
      </c>
      <c r="K4207" s="26" t="s">
        <v>377</v>
      </c>
      <c r="L4207" s="26" t="s">
        <v>2600</v>
      </c>
      <c r="M4207" s="26">
        <v>4197</v>
      </c>
    </row>
    <row r="4208" spans="1:13" s="31" customFormat="1" x14ac:dyDescent="0.3">
      <c r="A4208" s="75">
        <v>42661</v>
      </c>
      <c r="B4208" s="26" t="s">
        <v>1479</v>
      </c>
      <c r="C4208" s="26" t="s">
        <v>12</v>
      </c>
      <c r="D4208" s="26" t="s">
        <v>821</v>
      </c>
      <c r="E4208" s="41"/>
      <c r="F4208" s="41">
        <v>1000</v>
      </c>
      <c r="G4208" s="19">
        <f t="shared" si="65"/>
        <v>9432502.0812999997</v>
      </c>
      <c r="H4208" s="26" t="s">
        <v>1697</v>
      </c>
      <c r="I4208" s="26" t="s">
        <v>531</v>
      </c>
      <c r="J4208" s="78" t="s">
        <v>1823</v>
      </c>
      <c r="K4208" s="26" t="s">
        <v>377</v>
      </c>
      <c r="L4208" s="26" t="s">
        <v>2600</v>
      </c>
      <c r="M4208" s="26">
        <v>4198</v>
      </c>
    </row>
    <row r="4209" spans="1:13" s="31" customFormat="1" x14ac:dyDescent="0.3">
      <c r="A4209" s="75">
        <v>42661</v>
      </c>
      <c r="B4209" s="26" t="s">
        <v>2324</v>
      </c>
      <c r="C4209" s="26" t="s">
        <v>12</v>
      </c>
      <c r="D4209" s="26" t="s">
        <v>20</v>
      </c>
      <c r="E4209" s="41"/>
      <c r="F4209" s="41">
        <v>2000</v>
      </c>
      <c r="G4209" s="19">
        <f t="shared" si="65"/>
        <v>9430502.0812999997</v>
      </c>
      <c r="H4209" s="26" t="s">
        <v>3053</v>
      </c>
      <c r="I4209" s="26" t="s">
        <v>531</v>
      </c>
      <c r="J4209" s="26" t="s">
        <v>1823</v>
      </c>
      <c r="K4209" s="26" t="s">
        <v>377</v>
      </c>
      <c r="L4209" s="26" t="s">
        <v>2600</v>
      </c>
      <c r="M4209" s="31">
        <v>4199</v>
      </c>
    </row>
    <row r="4210" spans="1:13" s="31" customFormat="1" x14ac:dyDescent="0.3">
      <c r="A4210" s="75">
        <v>42661</v>
      </c>
      <c r="B4210" s="26" t="s">
        <v>2882</v>
      </c>
      <c r="C4210" s="26" t="s">
        <v>12</v>
      </c>
      <c r="D4210" s="26" t="s">
        <v>20</v>
      </c>
      <c r="E4210" s="41"/>
      <c r="F4210" s="41">
        <v>2000</v>
      </c>
      <c r="G4210" s="19">
        <f t="shared" si="65"/>
        <v>9428502.0812999997</v>
      </c>
      <c r="H4210" s="26" t="s">
        <v>3053</v>
      </c>
      <c r="I4210" s="26" t="s">
        <v>531</v>
      </c>
      <c r="J4210" s="26" t="s">
        <v>1823</v>
      </c>
      <c r="K4210" s="26" t="s">
        <v>377</v>
      </c>
      <c r="L4210" s="26" t="s">
        <v>2600</v>
      </c>
      <c r="M4210" s="31">
        <v>4200</v>
      </c>
    </row>
    <row r="4211" spans="1:13" s="31" customFormat="1" ht="13.9" x14ac:dyDescent="0.25">
      <c r="A4211" s="75">
        <v>42661</v>
      </c>
      <c r="B4211" s="26" t="s">
        <v>2883</v>
      </c>
      <c r="C4211" s="36" t="s">
        <v>1153</v>
      </c>
      <c r="D4211" s="26" t="s">
        <v>20</v>
      </c>
      <c r="E4211" s="41"/>
      <c r="F4211" s="41">
        <v>1500</v>
      </c>
      <c r="G4211" s="19">
        <f t="shared" si="65"/>
        <v>9427002.0812999997</v>
      </c>
      <c r="H4211" s="26" t="s">
        <v>3053</v>
      </c>
      <c r="I4211" s="26" t="s">
        <v>229</v>
      </c>
      <c r="J4211" s="26" t="s">
        <v>1823</v>
      </c>
      <c r="K4211" s="26" t="s">
        <v>377</v>
      </c>
      <c r="L4211" s="26" t="s">
        <v>1824</v>
      </c>
      <c r="M4211" s="26">
        <v>4201</v>
      </c>
    </row>
    <row r="4212" spans="1:13" s="31" customFormat="1" x14ac:dyDescent="0.3">
      <c r="A4212" s="75">
        <v>42661</v>
      </c>
      <c r="B4212" s="26" t="s">
        <v>2644</v>
      </c>
      <c r="C4212" s="31" t="s">
        <v>35</v>
      </c>
      <c r="D4212" s="26" t="s">
        <v>20</v>
      </c>
      <c r="E4212" s="41"/>
      <c r="F4212" s="41">
        <v>1000</v>
      </c>
      <c r="G4212" s="19">
        <f t="shared" si="65"/>
        <v>9426002.0812999997</v>
      </c>
      <c r="H4212" s="26" t="s">
        <v>3053</v>
      </c>
      <c r="I4212" s="26" t="s">
        <v>531</v>
      </c>
      <c r="J4212" s="26" t="s">
        <v>1823</v>
      </c>
      <c r="K4212" s="26" t="s">
        <v>377</v>
      </c>
      <c r="L4212" s="26" t="s">
        <v>1824</v>
      </c>
      <c r="M4212" s="26">
        <v>4202</v>
      </c>
    </row>
    <row r="4213" spans="1:13" s="31" customFormat="1" x14ac:dyDescent="0.3">
      <c r="A4213" s="75">
        <v>42661</v>
      </c>
      <c r="B4213" s="26" t="s">
        <v>2884</v>
      </c>
      <c r="C4213" s="26" t="s">
        <v>12</v>
      </c>
      <c r="D4213" s="26" t="s">
        <v>20</v>
      </c>
      <c r="E4213" s="41"/>
      <c r="F4213" s="41">
        <v>1000</v>
      </c>
      <c r="G4213" s="19">
        <f t="shared" si="65"/>
        <v>9425002.0812999997</v>
      </c>
      <c r="H4213" s="26" t="s">
        <v>3054</v>
      </c>
      <c r="I4213" s="26" t="s">
        <v>531</v>
      </c>
      <c r="J4213" s="26" t="s">
        <v>2611</v>
      </c>
      <c r="K4213" s="26" t="s">
        <v>377</v>
      </c>
      <c r="L4213" s="26" t="s">
        <v>2600</v>
      </c>
      <c r="M4213" s="26">
        <v>4203</v>
      </c>
    </row>
    <row r="4214" spans="1:13" s="31" customFormat="1" x14ac:dyDescent="0.3">
      <c r="A4214" s="75">
        <v>42661</v>
      </c>
      <c r="B4214" s="26" t="s">
        <v>2885</v>
      </c>
      <c r="C4214" s="26" t="s">
        <v>12</v>
      </c>
      <c r="D4214" s="26" t="s">
        <v>20</v>
      </c>
      <c r="E4214" s="41"/>
      <c r="F4214" s="41">
        <v>1000</v>
      </c>
      <c r="G4214" s="19">
        <f t="shared" si="65"/>
        <v>9424002.0812999997</v>
      </c>
      <c r="H4214" s="26" t="s">
        <v>3054</v>
      </c>
      <c r="I4214" s="26" t="s">
        <v>531</v>
      </c>
      <c r="J4214" s="26" t="s">
        <v>2611</v>
      </c>
      <c r="K4214" s="26" t="s">
        <v>377</v>
      </c>
      <c r="L4214" s="26" t="s">
        <v>2600</v>
      </c>
      <c r="M4214" s="26">
        <v>4204</v>
      </c>
    </row>
    <row r="4215" spans="1:13" s="31" customFormat="1" x14ac:dyDescent="0.3">
      <c r="A4215" s="75">
        <v>42661</v>
      </c>
      <c r="B4215" s="26" t="s">
        <v>1628</v>
      </c>
      <c r="C4215" s="26" t="s">
        <v>12</v>
      </c>
      <c r="D4215" s="26" t="s">
        <v>18</v>
      </c>
      <c r="E4215" s="41"/>
      <c r="F4215" s="41">
        <v>1000</v>
      </c>
      <c r="G4215" s="19">
        <f t="shared" si="65"/>
        <v>9423002.0812999997</v>
      </c>
      <c r="H4215" s="26" t="s">
        <v>903</v>
      </c>
      <c r="I4215" s="26" t="s">
        <v>531</v>
      </c>
      <c r="J4215" s="26" t="s">
        <v>3033</v>
      </c>
      <c r="K4215" s="26" t="s">
        <v>377</v>
      </c>
      <c r="L4215" s="26" t="s">
        <v>2600</v>
      </c>
      <c r="M4215" s="26">
        <v>4205</v>
      </c>
    </row>
    <row r="4216" spans="1:13" s="31" customFormat="1" x14ac:dyDescent="0.3">
      <c r="A4216" s="75">
        <v>42661</v>
      </c>
      <c r="B4216" s="26" t="s">
        <v>2886</v>
      </c>
      <c r="C4216" s="26" t="s">
        <v>12</v>
      </c>
      <c r="D4216" s="26" t="s">
        <v>18</v>
      </c>
      <c r="E4216" s="41"/>
      <c r="F4216" s="41">
        <v>1000</v>
      </c>
      <c r="G4216" s="19">
        <f t="shared" si="65"/>
        <v>9422002.0812999997</v>
      </c>
      <c r="H4216" s="26" t="s">
        <v>903</v>
      </c>
      <c r="I4216" s="26" t="s">
        <v>531</v>
      </c>
      <c r="J4216" s="26" t="s">
        <v>3033</v>
      </c>
      <c r="K4216" s="26" t="s">
        <v>377</v>
      </c>
      <c r="L4216" s="26" t="s">
        <v>2600</v>
      </c>
      <c r="M4216" s="26">
        <v>4206</v>
      </c>
    </row>
    <row r="4217" spans="1:13" s="31" customFormat="1" x14ac:dyDescent="0.3">
      <c r="A4217" s="75">
        <v>42661</v>
      </c>
      <c r="B4217" s="26" t="s">
        <v>2887</v>
      </c>
      <c r="C4217" s="33" t="s">
        <v>3871</v>
      </c>
      <c r="D4217" s="26" t="s">
        <v>18</v>
      </c>
      <c r="E4217" s="41"/>
      <c r="F4217" s="41">
        <v>2000</v>
      </c>
      <c r="G4217" s="19">
        <f t="shared" si="65"/>
        <v>9420002.0812999997</v>
      </c>
      <c r="H4217" s="26" t="s">
        <v>903</v>
      </c>
      <c r="I4217" s="26" t="s">
        <v>531</v>
      </c>
      <c r="J4217" s="26" t="s">
        <v>3033</v>
      </c>
      <c r="K4217" s="26" t="s">
        <v>377</v>
      </c>
      <c r="L4217" s="26" t="s">
        <v>1824</v>
      </c>
      <c r="M4217" s="31">
        <v>4207</v>
      </c>
    </row>
    <row r="4218" spans="1:13" s="31" customFormat="1" x14ac:dyDescent="0.3">
      <c r="A4218" s="75">
        <v>42661</v>
      </c>
      <c r="B4218" s="26" t="s">
        <v>2888</v>
      </c>
      <c r="C4218" s="26" t="s">
        <v>12</v>
      </c>
      <c r="D4218" s="26" t="s">
        <v>18</v>
      </c>
      <c r="E4218" s="41"/>
      <c r="F4218" s="41">
        <v>1000</v>
      </c>
      <c r="G4218" s="19">
        <f t="shared" si="65"/>
        <v>9419002.0812999997</v>
      </c>
      <c r="H4218" s="26" t="s">
        <v>903</v>
      </c>
      <c r="I4218" s="26" t="s">
        <v>531</v>
      </c>
      <c r="J4218" s="26" t="s">
        <v>3033</v>
      </c>
      <c r="K4218" s="26" t="s">
        <v>377</v>
      </c>
      <c r="L4218" s="26" t="s">
        <v>2600</v>
      </c>
      <c r="M4218" s="31">
        <v>4208</v>
      </c>
    </row>
    <row r="4219" spans="1:13" s="31" customFormat="1" x14ac:dyDescent="0.3">
      <c r="A4219" s="75">
        <v>42661</v>
      </c>
      <c r="B4219" s="26" t="s">
        <v>2889</v>
      </c>
      <c r="C4219" s="26" t="s">
        <v>12</v>
      </c>
      <c r="D4219" s="26" t="s">
        <v>18</v>
      </c>
      <c r="E4219" s="41"/>
      <c r="F4219" s="41">
        <v>4000</v>
      </c>
      <c r="G4219" s="19">
        <f t="shared" si="65"/>
        <v>9415002.0812999997</v>
      </c>
      <c r="H4219" s="26" t="s">
        <v>903</v>
      </c>
      <c r="I4219" s="26" t="s">
        <v>531</v>
      </c>
      <c r="J4219" s="26" t="s">
        <v>3033</v>
      </c>
      <c r="K4219" s="26" t="s">
        <v>377</v>
      </c>
      <c r="L4219" s="26" t="s">
        <v>2600</v>
      </c>
      <c r="M4219" s="26">
        <v>4209</v>
      </c>
    </row>
    <row r="4220" spans="1:13" s="31" customFormat="1" x14ac:dyDescent="0.3">
      <c r="A4220" s="75">
        <v>42661</v>
      </c>
      <c r="B4220" s="26" t="s">
        <v>2890</v>
      </c>
      <c r="C4220" s="26" t="s">
        <v>12</v>
      </c>
      <c r="D4220" s="26" t="s">
        <v>18</v>
      </c>
      <c r="E4220" s="41"/>
      <c r="F4220" s="41">
        <v>1000</v>
      </c>
      <c r="G4220" s="19">
        <f t="shared" si="65"/>
        <v>9414002.0812999997</v>
      </c>
      <c r="H4220" s="26" t="s">
        <v>903</v>
      </c>
      <c r="I4220" s="26" t="s">
        <v>531</v>
      </c>
      <c r="J4220" s="26" t="s">
        <v>3033</v>
      </c>
      <c r="K4220" s="26" t="s">
        <v>377</v>
      </c>
      <c r="L4220" s="26" t="s">
        <v>2600</v>
      </c>
      <c r="M4220" s="26">
        <v>4210</v>
      </c>
    </row>
    <row r="4221" spans="1:13" s="31" customFormat="1" x14ac:dyDescent="0.3">
      <c r="A4221" s="75">
        <v>42661</v>
      </c>
      <c r="B4221" s="26" t="s">
        <v>2891</v>
      </c>
      <c r="C4221" s="26" t="s">
        <v>12</v>
      </c>
      <c r="D4221" s="26" t="s">
        <v>18</v>
      </c>
      <c r="E4221" s="41"/>
      <c r="F4221" s="41">
        <v>500</v>
      </c>
      <c r="G4221" s="19">
        <f t="shared" si="65"/>
        <v>9413502.0812999997</v>
      </c>
      <c r="H4221" s="26" t="s">
        <v>903</v>
      </c>
      <c r="I4221" s="26" t="s">
        <v>531</v>
      </c>
      <c r="J4221" s="26" t="s">
        <v>3033</v>
      </c>
      <c r="K4221" s="26" t="s">
        <v>377</v>
      </c>
      <c r="L4221" s="26" t="s">
        <v>2600</v>
      </c>
      <c r="M4221" s="26">
        <v>4211</v>
      </c>
    </row>
    <row r="4222" spans="1:13" s="31" customFormat="1" x14ac:dyDescent="0.3">
      <c r="A4222" s="75">
        <v>42661</v>
      </c>
      <c r="B4222" s="26" t="s">
        <v>2892</v>
      </c>
      <c r="C4222" s="26" t="s">
        <v>12</v>
      </c>
      <c r="D4222" s="26" t="s">
        <v>18</v>
      </c>
      <c r="E4222" s="41"/>
      <c r="F4222" s="41">
        <v>1000</v>
      </c>
      <c r="G4222" s="19">
        <f t="shared" si="65"/>
        <v>9412502.0812999997</v>
      </c>
      <c r="H4222" s="26" t="s">
        <v>903</v>
      </c>
      <c r="I4222" s="26" t="s">
        <v>531</v>
      </c>
      <c r="J4222" s="26" t="s">
        <v>3033</v>
      </c>
      <c r="K4222" s="26" t="s">
        <v>377</v>
      </c>
      <c r="L4222" s="26" t="s">
        <v>2600</v>
      </c>
      <c r="M4222" s="26">
        <v>4212</v>
      </c>
    </row>
    <row r="4223" spans="1:13" s="31" customFormat="1" x14ac:dyDescent="0.3">
      <c r="A4223" s="75">
        <v>42661</v>
      </c>
      <c r="B4223" s="26" t="s">
        <v>2893</v>
      </c>
      <c r="C4223" s="26" t="s">
        <v>12</v>
      </c>
      <c r="D4223" s="26" t="s">
        <v>18</v>
      </c>
      <c r="E4223" s="41"/>
      <c r="F4223" s="41">
        <v>1000</v>
      </c>
      <c r="G4223" s="19">
        <f t="shared" si="65"/>
        <v>9411502.0812999997</v>
      </c>
      <c r="H4223" s="26" t="s">
        <v>903</v>
      </c>
      <c r="I4223" s="26" t="s">
        <v>531</v>
      </c>
      <c r="J4223" s="26" t="s">
        <v>3033</v>
      </c>
      <c r="K4223" s="26" t="s">
        <v>377</v>
      </c>
      <c r="L4223" s="26" t="s">
        <v>2600</v>
      </c>
      <c r="M4223" s="26">
        <v>4213</v>
      </c>
    </row>
    <row r="4224" spans="1:13" s="31" customFormat="1" x14ac:dyDescent="0.3">
      <c r="A4224" s="75">
        <v>42661</v>
      </c>
      <c r="B4224" s="26" t="s">
        <v>1603</v>
      </c>
      <c r="C4224" s="26" t="s">
        <v>12</v>
      </c>
      <c r="D4224" s="26" t="s">
        <v>18</v>
      </c>
      <c r="E4224" s="41"/>
      <c r="F4224" s="41">
        <v>2000</v>
      </c>
      <c r="G4224" s="19">
        <f t="shared" si="65"/>
        <v>9409502.0812999997</v>
      </c>
      <c r="H4224" s="26" t="s">
        <v>903</v>
      </c>
      <c r="I4224" s="26" t="s">
        <v>531</v>
      </c>
      <c r="J4224" s="26" t="s">
        <v>3033</v>
      </c>
      <c r="K4224" s="26" t="s">
        <v>377</v>
      </c>
      <c r="L4224" s="26" t="s">
        <v>2600</v>
      </c>
      <c r="M4224" s="26">
        <v>4214</v>
      </c>
    </row>
    <row r="4225" spans="1:13" s="31" customFormat="1" x14ac:dyDescent="0.3">
      <c r="A4225" s="75">
        <v>42661</v>
      </c>
      <c r="B4225" s="26" t="s">
        <v>1236</v>
      </c>
      <c r="C4225" s="26" t="s">
        <v>17</v>
      </c>
      <c r="D4225" s="26" t="s">
        <v>18</v>
      </c>
      <c r="E4225" s="41"/>
      <c r="F4225" s="41">
        <v>5000</v>
      </c>
      <c r="G4225" s="19">
        <f t="shared" si="65"/>
        <v>9404502.0812999997</v>
      </c>
      <c r="H4225" s="26" t="s">
        <v>903</v>
      </c>
      <c r="I4225" s="26" t="s">
        <v>531</v>
      </c>
      <c r="J4225" s="26" t="s">
        <v>3033</v>
      </c>
      <c r="K4225" s="26" t="s">
        <v>377</v>
      </c>
      <c r="L4225" s="26" t="s">
        <v>2600</v>
      </c>
      <c r="M4225" s="31">
        <v>4215</v>
      </c>
    </row>
    <row r="4226" spans="1:13" s="31" customFormat="1" x14ac:dyDescent="0.3">
      <c r="A4226" s="75">
        <v>42662</v>
      </c>
      <c r="B4226" s="26" t="s">
        <v>944</v>
      </c>
      <c r="C4226" s="26" t="s">
        <v>12</v>
      </c>
      <c r="D4226" s="26" t="s">
        <v>821</v>
      </c>
      <c r="E4226" s="41"/>
      <c r="F4226" s="41">
        <v>1000</v>
      </c>
      <c r="G4226" s="19">
        <f t="shared" si="65"/>
        <v>9403502.0812999997</v>
      </c>
      <c r="H4226" s="26" t="s">
        <v>1697</v>
      </c>
      <c r="I4226" s="26" t="s">
        <v>531</v>
      </c>
      <c r="J4226" s="78" t="s">
        <v>1823</v>
      </c>
      <c r="K4226" s="26" t="s">
        <v>377</v>
      </c>
      <c r="L4226" s="26" t="s">
        <v>2600</v>
      </c>
      <c r="M4226" s="31">
        <v>4216</v>
      </c>
    </row>
    <row r="4227" spans="1:13" s="31" customFormat="1" x14ac:dyDescent="0.3">
      <c r="A4227" s="75">
        <v>42662</v>
      </c>
      <c r="B4227" s="26" t="s">
        <v>2894</v>
      </c>
      <c r="C4227" s="31" t="s">
        <v>24</v>
      </c>
      <c r="D4227" s="26" t="s">
        <v>10</v>
      </c>
      <c r="E4227" s="41"/>
      <c r="F4227" s="41">
        <v>2730</v>
      </c>
      <c r="G4227" s="19">
        <f t="shared" si="65"/>
        <v>9400772.0812999997</v>
      </c>
      <c r="H4227" s="26" t="s">
        <v>1697</v>
      </c>
      <c r="I4227" s="26" t="s">
        <v>787</v>
      </c>
      <c r="J4227" s="78" t="s">
        <v>1823</v>
      </c>
      <c r="K4227" s="26" t="s">
        <v>377</v>
      </c>
      <c r="L4227" s="26" t="s">
        <v>1824</v>
      </c>
      <c r="M4227" s="26">
        <v>4217</v>
      </c>
    </row>
    <row r="4228" spans="1:13" s="31" customFormat="1" x14ac:dyDescent="0.3">
      <c r="A4228" s="75">
        <v>42662</v>
      </c>
      <c r="B4228" s="26" t="s">
        <v>1479</v>
      </c>
      <c r="C4228" s="26" t="s">
        <v>12</v>
      </c>
      <c r="D4228" s="26" t="s">
        <v>821</v>
      </c>
      <c r="E4228" s="41"/>
      <c r="F4228" s="41">
        <v>1000</v>
      </c>
      <c r="G4228" s="19">
        <f t="shared" si="65"/>
        <v>9399772.0812999997</v>
      </c>
      <c r="H4228" s="26" t="s">
        <v>1697</v>
      </c>
      <c r="I4228" s="26" t="s">
        <v>531</v>
      </c>
      <c r="J4228" s="78" t="s">
        <v>1823</v>
      </c>
      <c r="K4228" s="26" t="s">
        <v>377</v>
      </c>
      <c r="L4228" s="26" t="s">
        <v>2600</v>
      </c>
      <c r="M4228" s="26">
        <v>4218</v>
      </c>
    </row>
    <row r="4229" spans="1:13" s="31" customFormat="1" x14ac:dyDescent="0.3">
      <c r="A4229" s="75">
        <v>42662</v>
      </c>
      <c r="B4229" s="26" t="s">
        <v>2895</v>
      </c>
      <c r="C4229" s="26" t="s">
        <v>12</v>
      </c>
      <c r="D4229" s="26" t="s">
        <v>821</v>
      </c>
      <c r="E4229" s="41"/>
      <c r="F4229" s="41">
        <v>1000</v>
      </c>
      <c r="G4229" s="19">
        <f t="shared" si="65"/>
        <v>9398772.0812999997</v>
      </c>
      <c r="H4229" s="26" t="s">
        <v>1697</v>
      </c>
      <c r="I4229" s="26" t="s">
        <v>531</v>
      </c>
      <c r="J4229" s="78" t="s">
        <v>1823</v>
      </c>
      <c r="K4229" s="26" t="s">
        <v>377</v>
      </c>
      <c r="L4229" s="26" t="s">
        <v>2600</v>
      </c>
      <c r="M4229" s="26">
        <v>4219</v>
      </c>
    </row>
    <row r="4230" spans="1:13" s="31" customFormat="1" x14ac:dyDescent="0.3">
      <c r="A4230" s="75">
        <v>42662</v>
      </c>
      <c r="B4230" s="26" t="s">
        <v>2896</v>
      </c>
      <c r="C4230" s="26" t="s">
        <v>12</v>
      </c>
      <c r="D4230" s="26" t="s">
        <v>18</v>
      </c>
      <c r="E4230" s="41"/>
      <c r="F4230" s="41">
        <v>2000</v>
      </c>
      <c r="G4230" s="19">
        <f t="shared" si="65"/>
        <v>9396772.0812999997</v>
      </c>
      <c r="H4230" s="26" t="s">
        <v>1772</v>
      </c>
      <c r="I4230" s="26" t="s">
        <v>531</v>
      </c>
      <c r="J4230" s="26" t="s">
        <v>3033</v>
      </c>
      <c r="K4230" s="26" t="s">
        <v>377</v>
      </c>
      <c r="L4230" s="26" t="s">
        <v>2600</v>
      </c>
      <c r="M4230" s="26">
        <v>4220</v>
      </c>
    </row>
    <row r="4231" spans="1:13" s="31" customFormat="1" x14ac:dyDescent="0.3">
      <c r="A4231" s="75">
        <v>42662</v>
      </c>
      <c r="B4231" s="26" t="s">
        <v>2655</v>
      </c>
      <c r="C4231" s="33" t="s">
        <v>3871</v>
      </c>
      <c r="D4231" s="26" t="s">
        <v>18</v>
      </c>
      <c r="E4231" s="41"/>
      <c r="F4231" s="41">
        <v>2000</v>
      </c>
      <c r="G4231" s="19">
        <f t="shared" si="65"/>
        <v>9394772.0812999997</v>
      </c>
      <c r="H4231" s="26" t="s">
        <v>1772</v>
      </c>
      <c r="I4231" s="26" t="s">
        <v>531</v>
      </c>
      <c r="J4231" s="26" t="s">
        <v>3033</v>
      </c>
      <c r="K4231" s="26" t="s">
        <v>377</v>
      </c>
      <c r="L4231" s="26" t="s">
        <v>1824</v>
      </c>
      <c r="M4231" s="26">
        <v>4221</v>
      </c>
    </row>
    <row r="4232" spans="1:13" s="31" customFormat="1" x14ac:dyDescent="0.3">
      <c r="A4232" s="75">
        <v>42662</v>
      </c>
      <c r="B4232" s="26" t="s">
        <v>2897</v>
      </c>
      <c r="C4232" s="26" t="s">
        <v>12</v>
      </c>
      <c r="D4232" s="26" t="s">
        <v>18</v>
      </c>
      <c r="E4232" s="41"/>
      <c r="F4232" s="41">
        <v>4000</v>
      </c>
      <c r="G4232" s="19">
        <f t="shared" si="65"/>
        <v>9390772.0812999997</v>
      </c>
      <c r="H4232" s="26" t="s">
        <v>1772</v>
      </c>
      <c r="I4232" s="26" t="s">
        <v>531</v>
      </c>
      <c r="J4232" s="26" t="s">
        <v>3033</v>
      </c>
      <c r="K4232" s="26" t="s">
        <v>377</v>
      </c>
      <c r="L4232" s="26" t="s">
        <v>2600</v>
      </c>
      <c r="M4232" s="26">
        <v>4222</v>
      </c>
    </row>
    <row r="4233" spans="1:13" s="31" customFormat="1" x14ac:dyDescent="0.3">
      <c r="A4233" s="75">
        <v>42662</v>
      </c>
      <c r="B4233" s="26" t="s">
        <v>2898</v>
      </c>
      <c r="C4233" s="26" t="s">
        <v>12</v>
      </c>
      <c r="D4233" s="26" t="s">
        <v>18</v>
      </c>
      <c r="E4233" s="41"/>
      <c r="F4233" s="41">
        <v>2000</v>
      </c>
      <c r="G4233" s="19">
        <f t="shared" si="65"/>
        <v>9388772.0812999997</v>
      </c>
      <c r="H4233" s="26" t="s">
        <v>1772</v>
      </c>
      <c r="I4233" s="26" t="s">
        <v>531</v>
      </c>
      <c r="J4233" s="26" t="s">
        <v>3033</v>
      </c>
      <c r="K4233" s="26" t="s">
        <v>377</v>
      </c>
      <c r="L4233" s="26" t="s">
        <v>2600</v>
      </c>
      <c r="M4233" s="31">
        <v>4223</v>
      </c>
    </row>
    <row r="4234" spans="1:13" s="31" customFormat="1" x14ac:dyDescent="0.3">
      <c r="A4234" s="75">
        <v>42662</v>
      </c>
      <c r="B4234" s="26" t="s">
        <v>2324</v>
      </c>
      <c r="C4234" s="26" t="s">
        <v>12</v>
      </c>
      <c r="D4234" s="26" t="s">
        <v>20</v>
      </c>
      <c r="E4234" s="41"/>
      <c r="F4234" s="41">
        <v>2000</v>
      </c>
      <c r="G4234" s="19">
        <f t="shared" si="65"/>
        <v>9386772.0812999997</v>
      </c>
      <c r="H4234" s="26" t="s">
        <v>3053</v>
      </c>
      <c r="I4234" s="26" t="s">
        <v>531</v>
      </c>
      <c r="J4234" s="26" t="s">
        <v>1823</v>
      </c>
      <c r="K4234" s="26" t="s">
        <v>377</v>
      </c>
      <c r="L4234" s="26" t="s">
        <v>2600</v>
      </c>
      <c r="M4234" s="31">
        <v>4224</v>
      </c>
    </row>
    <row r="4235" spans="1:13" s="31" customFormat="1" x14ac:dyDescent="0.3">
      <c r="A4235" s="75">
        <v>42662</v>
      </c>
      <c r="B4235" s="26" t="s">
        <v>2899</v>
      </c>
      <c r="C4235" s="26" t="s">
        <v>12</v>
      </c>
      <c r="D4235" s="26" t="s">
        <v>20</v>
      </c>
      <c r="E4235" s="41"/>
      <c r="F4235" s="41">
        <v>300</v>
      </c>
      <c r="G4235" s="19">
        <f t="shared" si="65"/>
        <v>9386472.0812999997</v>
      </c>
      <c r="H4235" s="26" t="s">
        <v>3053</v>
      </c>
      <c r="I4235" s="26" t="s">
        <v>531</v>
      </c>
      <c r="J4235" s="26" t="s">
        <v>1823</v>
      </c>
      <c r="K4235" s="26" t="s">
        <v>377</v>
      </c>
      <c r="L4235" s="26" t="s">
        <v>2600</v>
      </c>
      <c r="M4235" s="26">
        <v>4225</v>
      </c>
    </row>
    <row r="4236" spans="1:13" s="31" customFormat="1" x14ac:dyDescent="0.3">
      <c r="A4236" s="75">
        <v>42662</v>
      </c>
      <c r="B4236" s="26" t="s">
        <v>2644</v>
      </c>
      <c r="C4236" s="31" t="s">
        <v>35</v>
      </c>
      <c r="D4236" s="26" t="s">
        <v>20</v>
      </c>
      <c r="E4236" s="41"/>
      <c r="F4236" s="41">
        <v>1000</v>
      </c>
      <c r="G4236" s="19">
        <f t="shared" si="65"/>
        <v>9385472.0812999997</v>
      </c>
      <c r="H4236" s="26" t="s">
        <v>3053</v>
      </c>
      <c r="I4236" s="26" t="s">
        <v>531</v>
      </c>
      <c r="J4236" s="26" t="s">
        <v>1823</v>
      </c>
      <c r="K4236" s="26" t="s">
        <v>377</v>
      </c>
      <c r="L4236" s="26" t="s">
        <v>1824</v>
      </c>
      <c r="M4236" s="26">
        <v>4226</v>
      </c>
    </row>
    <row r="4237" spans="1:13" s="31" customFormat="1" x14ac:dyDescent="0.3">
      <c r="A4237" s="75">
        <v>42662</v>
      </c>
      <c r="B4237" s="26" t="s">
        <v>2900</v>
      </c>
      <c r="C4237" s="26" t="s">
        <v>12</v>
      </c>
      <c r="D4237" s="26" t="s">
        <v>20</v>
      </c>
      <c r="E4237" s="41"/>
      <c r="F4237" s="41">
        <v>1000</v>
      </c>
      <c r="G4237" s="19">
        <f t="shared" ref="G4237:G4300" si="66">+G4236+E4237-F4237</f>
        <v>9384472.0812999997</v>
      </c>
      <c r="H4237" s="26" t="s">
        <v>3054</v>
      </c>
      <c r="I4237" s="26" t="s">
        <v>531</v>
      </c>
      <c r="J4237" s="26" t="s">
        <v>2611</v>
      </c>
      <c r="K4237" s="26" t="s">
        <v>377</v>
      </c>
      <c r="L4237" s="26" t="s">
        <v>2600</v>
      </c>
      <c r="M4237" s="26">
        <v>4227</v>
      </c>
    </row>
    <row r="4238" spans="1:13" s="31" customFormat="1" x14ac:dyDescent="0.3">
      <c r="A4238" s="75">
        <v>42662</v>
      </c>
      <c r="B4238" s="26" t="s">
        <v>2901</v>
      </c>
      <c r="C4238" s="26" t="s">
        <v>12</v>
      </c>
      <c r="D4238" s="26" t="s">
        <v>20</v>
      </c>
      <c r="E4238" s="41"/>
      <c r="F4238" s="41">
        <v>1000</v>
      </c>
      <c r="G4238" s="19">
        <f t="shared" si="66"/>
        <v>9383472.0812999997</v>
      </c>
      <c r="H4238" s="26" t="s">
        <v>3054</v>
      </c>
      <c r="I4238" s="26" t="s">
        <v>531</v>
      </c>
      <c r="J4238" s="26" t="s">
        <v>2611</v>
      </c>
      <c r="K4238" s="26" t="s">
        <v>377</v>
      </c>
      <c r="L4238" s="26" t="s">
        <v>2600</v>
      </c>
      <c r="M4238" s="26">
        <v>4228</v>
      </c>
    </row>
    <row r="4239" spans="1:13" s="31" customFormat="1" x14ac:dyDescent="0.3">
      <c r="A4239" s="75">
        <v>42662</v>
      </c>
      <c r="B4239" s="26" t="s">
        <v>2902</v>
      </c>
      <c r="C4239" s="26" t="s">
        <v>12</v>
      </c>
      <c r="D4239" s="26" t="s">
        <v>20</v>
      </c>
      <c r="E4239" s="41"/>
      <c r="F4239" s="41">
        <v>1000</v>
      </c>
      <c r="G4239" s="19">
        <f t="shared" si="66"/>
        <v>9382472.0812999997</v>
      </c>
      <c r="H4239" s="26" t="s">
        <v>3054</v>
      </c>
      <c r="I4239" s="26" t="s">
        <v>531</v>
      </c>
      <c r="J4239" s="26" t="s">
        <v>2611</v>
      </c>
      <c r="K4239" s="26" t="s">
        <v>377</v>
      </c>
      <c r="L4239" s="26" t="s">
        <v>2600</v>
      </c>
      <c r="M4239" s="26">
        <v>4229</v>
      </c>
    </row>
    <row r="4240" spans="1:13" s="31" customFormat="1" x14ac:dyDescent="0.3">
      <c r="A4240" s="75">
        <v>42662</v>
      </c>
      <c r="B4240" s="26" t="s">
        <v>2903</v>
      </c>
      <c r="C4240" s="26" t="s">
        <v>12</v>
      </c>
      <c r="D4240" s="26" t="s">
        <v>18</v>
      </c>
      <c r="E4240" s="41"/>
      <c r="F4240" s="41">
        <v>1000</v>
      </c>
      <c r="G4240" s="19">
        <f t="shared" si="66"/>
        <v>9381472.0812999997</v>
      </c>
      <c r="H4240" s="26" t="s">
        <v>903</v>
      </c>
      <c r="I4240" s="26" t="s">
        <v>531</v>
      </c>
      <c r="J4240" s="26" t="s">
        <v>3033</v>
      </c>
      <c r="K4240" s="26" t="s">
        <v>377</v>
      </c>
      <c r="L4240" s="26" t="s">
        <v>2600</v>
      </c>
      <c r="M4240" s="26">
        <v>4230</v>
      </c>
    </row>
    <row r="4241" spans="1:13" s="31" customFormat="1" x14ac:dyDescent="0.3">
      <c r="A4241" s="75">
        <v>42662</v>
      </c>
      <c r="B4241" s="26" t="s">
        <v>2904</v>
      </c>
      <c r="C4241" s="26" t="s">
        <v>12</v>
      </c>
      <c r="D4241" s="26" t="s">
        <v>18</v>
      </c>
      <c r="E4241" s="41"/>
      <c r="F4241" s="41">
        <v>1000</v>
      </c>
      <c r="G4241" s="19">
        <f t="shared" si="66"/>
        <v>9380472.0812999997</v>
      </c>
      <c r="H4241" s="26" t="s">
        <v>903</v>
      </c>
      <c r="I4241" s="26" t="s">
        <v>531</v>
      </c>
      <c r="J4241" s="26" t="s">
        <v>3033</v>
      </c>
      <c r="K4241" s="26" t="s">
        <v>377</v>
      </c>
      <c r="L4241" s="26" t="s">
        <v>2600</v>
      </c>
      <c r="M4241" s="31">
        <v>4231</v>
      </c>
    </row>
    <row r="4242" spans="1:13" s="31" customFormat="1" x14ac:dyDescent="0.3">
      <c r="A4242" s="75">
        <v>42662</v>
      </c>
      <c r="B4242" s="26" t="s">
        <v>2905</v>
      </c>
      <c r="C4242" s="26" t="s">
        <v>12</v>
      </c>
      <c r="D4242" s="26" t="s">
        <v>18</v>
      </c>
      <c r="E4242" s="41"/>
      <c r="F4242" s="41">
        <v>1000</v>
      </c>
      <c r="G4242" s="19">
        <f t="shared" si="66"/>
        <v>9379472.0812999997</v>
      </c>
      <c r="H4242" s="26" t="s">
        <v>903</v>
      </c>
      <c r="I4242" s="26" t="s">
        <v>531</v>
      </c>
      <c r="J4242" s="26" t="s">
        <v>3033</v>
      </c>
      <c r="K4242" s="26" t="s">
        <v>377</v>
      </c>
      <c r="L4242" s="26" t="s">
        <v>2600</v>
      </c>
      <c r="M4242" s="31">
        <v>4232</v>
      </c>
    </row>
    <row r="4243" spans="1:13" s="31" customFormat="1" x14ac:dyDescent="0.3">
      <c r="A4243" s="75">
        <v>42662</v>
      </c>
      <c r="B4243" s="26" t="s">
        <v>2906</v>
      </c>
      <c r="C4243" s="26" t="s">
        <v>12</v>
      </c>
      <c r="D4243" s="26" t="s">
        <v>18</v>
      </c>
      <c r="E4243" s="41"/>
      <c r="F4243" s="41">
        <v>1000</v>
      </c>
      <c r="G4243" s="19">
        <f t="shared" si="66"/>
        <v>9378472.0812999997</v>
      </c>
      <c r="H4243" s="26" t="s">
        <v>903</v>
      </c>
      <c r="I4243" s="26" t="s">
        <v>531</v>
      </c>
      <c r="J4243" s="26" t="s">
        <v>3033</v>
      </c>
      <c r="K4243" s="26" t="s">
        <v>377</v>
      </c>
      <c r="L4243" s="26" t="s">
        <v>2600</v>
      </c>
      <c r="M4243" s="26">
        <v>4233</v>
      </c>
    </row>
    <row r="4244" spans="1:13" s="31" customFormat="1" ht="13.9" customHeight="1" x14ac:dyDescent="0.3">
      <c r="A4244" s="75">
        <v>42662</v>
      </c>
      <c r="B4244" s="26" t="s">
        <v>2907</v>
      </c>
      <c r="C4244" s="26" t="s">
        <v>12</v>
      </c>
      <c r="D4244" s="26" t="s">
        <v>18</v>
      </c>
      <c r="E4244" s="41"/>
      <c r="F4244" s="41">
        <v>1000</v>
      </c>
      <c r="G4244" s="19">
        <f t="shared" si="66"/>
        <v>9377472.0812999997</v>
      </c>
      <c r="H4244" s="26" t="s">
        <v>903</v>
      </c>
      <c r="I4244" s="26" t="s">
        <v>531</v>
      </c>
      <c r="J4244" s="26" t="s">
        <v>3033</v>
      </c>
      <c r="K4244" s="26" t="s">
        <v>377</v>
      </c>
      <c r="L4244" s="26" t="s">
        <v>2600</v>
      </c>
      <c r="M4244" s="26">
        <v>4234</v>
      </c>
    </row>
    <row r="4245" spans="1:13" s="31" customFormat="1" x14ac:dyDescent="0.3">
      <c r="A4245" s="75">
        <v>42662</v>
      </c>
      <c r="B4245" s="26" t="s">
        <v>1603</v>
      </c>
      <c r="C4245" s="26" t="s">
        <v>12</v>
      </c>
      <c r="D4245" s="26" t="s">
        <v>18</v>
      </c>
      <c r="E4245" s="41"/>
      <c r="F4245" s="41">
        <v>2000</v>
      </c>
      <c r="G4245" s="19">
        <f t="shared" si="66"/>
        <v>9375472.0812999997</v>
      </c>
      <c r="H4245" s="26" t="s">
        <v>903</v>
      </c>
      <c r="I4245" s="26" t="s">
        <v>531</v>
      </c>
      <c r="J4245" s="26" t="s">
        <v>3033</v>
      </c>
      <c r="K4245" s="26" t="s">
        <v>377</v>
      </c>
      <c r="L4245" s="26" t="s">
        <v>2600</v>
      </c>
      <c r="M4245" s="26">
        <v>4235</v>
      </c>
    </row>
    <row r="4246" spans="1:13" s="31" customFormat="1" x14ac:dyDescent="0.3">
      <c r="A4246" s="75">
        <v>42662</v>
      </c>
      <c r="B4246" s="26" t="s">
        <v>1236</v>
      </c>
      <c r="C4246" s="26" t="s">
        <v>17</v>
      </c>
      <c r="D4246" s="26" t="s">
        <v>18</v>
      </c>
      <c r="E4246" s="41"/>
      <c r="F4246" s="41">
        <v>5000</v>
      </c>
      <c r="G4246" s="19">
        <f t="shared" si="66"/>
        <v>9370472.0812999997</v>
      </c>
      <c r="H4246" s="26" t="s">
        <v>903</v>
      </c>
      <c r="I4246" s="26" t="s">
        <v>531</v>
      </c>
      <c r="J4246" s="26" t="s">
        <v>3033</v>
      </c>
      <c r="K4246" s="26" t="s">
        <v>377</v>
      </c>
      <c r="L4246" s="26" t="s">
        <v>2600</v>
      </c>
      <c r="M4246" s="26">
        <v>4236</v>
      </c>
    </row>
    <row r="4247" spans="1:13" s="31" customFormat="1" x14ac:dyDescent="0.3">
      <c r="A4247" s="75">
        <v>42663</v>
      </c>
      <c r="B4247" s="26" t="s">
        <v>2908</v>
      </c>
      <c r="C4247" s="26" t="s">
        <v>9</v>
      </c>
      <c r="D4247" s="26" t="s">
        <v>10</v>
      </c>
      <c r="E4247" s="41"/>
      <c r="F4247" s="41">
        <v>3139</v>
      </c>
      <c r="G4247" s="19">
        <f t="shared" si="66"/>
        <v>9367333.0812999997</v>
      </c>
      <c r="H4247" s="26" t="s">
        <v>1744</v>
      </c>
      <c r="I4247" s="26" t="s">
        <v>1865</v>
      </c>
      <c r="J4247" s="26" t="s">
        <v>1099</v>
      </c>
      <c r="K4247" s="26" t="s">
        <v>377</v>
      </c>
      <c r="L4247" s="26" t="s">
        <v>1824</v>
      </c>
      <c r="M4247" s="26">
        <v>4237</v>
      </c>
    </row>
    <row r="4248" spans="1:13" s="31" customFormat="1" x14ac:dyDescent="0.3">
      <c r="A4248" s="75">
        <v>42663</v>
      </c>
      <c r="B4248" s="26" t="s">
        <v>2909</v>
      </c>
      <c r="C4248" s="26" t="s">
        <v>9</v>
      </c>
      <c r="D4248" s="26" t="s">
        <v>10</v>
      </c>
      <c r="E4248" s="41"/>
      <c r="F4248" s="41">
        <v>6016</v>
      </c>
      <c r="G4248" s="19">
        <f t="shared" si="66"/>
        <v>9361317.0812999997</v>
      </c>
      <c r="H4248" s="26" t="s">
        <v>1744</v>
      </c>
      <c r="I4248" s="26" t="s">
        <v>1865</v>
      </c>
      <c r="J4248" s="26" t="s">
        <v>1099</v>
      </c>
      <c r="K4248" s="26" t="s">
        <v>377</v>
      </c>
      <c r="L4248" s="26" t="s">
        <v>1824</v>
      </c>
      <c r="M4248" s="26">
        <v>4238</v>
      </c>
    </row>
    <row r="4249" spans="1:13" s="31" customFormat="1" x14ac:dyDescent="0.3">
      <c r="A4249" s="75">
        <v>42663</v>
      </c>
      <c r="B4249" s="26" t="s">
        <v>2910</v>
      </c>
      <c r="C4249" s="26" t="s">
        <v>12</v>
      </c>
      <c r="D4249" s="26" t="s">
        <v>13</v>
      </c>
      <c r="E4249" s="41"/>
      <c r="F4249" s="41">
        <v>4000</v>
      </c>
      <c r="G4249" s="19">
        <f t="shared" si="66"/>
        <v>9357317.0812999997</v>
      </c>
      <c r="H4249" s="36" t="s">
        <v>26</v>
      </c>
      <c r="I4249" s="26" t="s">
        <v>531</v>
      </c>
      <c r="J4249" s="26" t="s">
        <v>3033</v>
      </c>
      <c r="K4249" s="26" t="s">
        <v>377</v>
      </c>
      <c r="L4249" s="26" t="s">
        <v>2193</v>
      </c>
      <c r="M4249" s="31">
        <v>4239</v>
      </c>
    </row>
    <row r="4250" spans="1:13" s="31" customFormat="1" ht="13.9" x14ac:dyDescent="0.25">
      <c r="A4250" s="75">
        <v>42663</v>
      </c>
      <c r="B4250" s="26" t="s">
        <v>2858</v>
      </c>
      <c r="C4250" s="27" t="s">
        <v>16</v>
      </c>
      <c r="D4250" s="28" t="s">
        <v>10</v>
      </c>
      <c r="E4250" s="41"/>
      <c r="F4250" s="41">
        <v>12800</v>
      </c>
      <c r="G4250" s="19">
        <f t="shared" si="66"/>
        <v>9344517.0812999997</v>
      </c>
      <c r="H4250" s="36" t="s">
        <v>26</v>
      </c>
      <c r="I4250" s="26" t="s">
        <v>2911</v>
      </c>
      <c r="J4250" s="26" t="s">
        <v>1099</v>
      </c>
      <c r="K4250" s="26" t="s">
        <v>377</v>
      </c>
      <c r="L4250" s="77" t="s">
        <v>1824</v>
      </c>
      <c r="M4250" s="31">
        <v>4240</v>
      </c>
    </row>
    <row r="4251" spans="1:13" s="31" customFormat="1" x14ac:dyDescent="0.3">
      <c r="A4251" s="75">
        <v>42663</v>
      </c>
      <c r="B4251" s="26" t="s">
        <v>2912</v>
      </c>
      <c r="C4251" s="27" t="s">
        <v>34</v>
      </c>
      <c r="D4251" s="26" t="s">
        <v>821</v>
      </c>
      <c r="E4251" s="41"/>
      <c r="F4251" s="41">
        <v>510000</v>
      </c>
      <c r="G4251" s="19">
        <f t="shared" si="66"/>
        <v>8834517.0812999997</v>
      </c>
      <c r="H4251" s="36" t="s">
        <v>26</v>
      </c>
      <c r="I4251" s="26">
        <v>229</v>
      </c>
      <c r="J4251" s="26" t="s">
        <v>2611</v>
      </c>
      <c r="K4251" s="26" t="s">
        <v>377</v>
      </c>
      <c r="L4251" s="77" t="s">
        <v>1824</v>
      </c>
      <c r="M4251" s="26">
        <v>4241</v>
      </c>
    </row>
    <row r="4252" spans="1:13" s="31" customFormat="1" x14ac:dyDescent="0.3">
      <c r="A4252" s="75">
        <v>42663</v>
      </c>
      <c r="B4252" s="26" t="s">
        <v>2913</v>
      </c>
      <c r="C4252" s="26" t="s">
        <v>12</v>
      </c>
      <c r="D4252" s="26" t="s">
        <v>821</v>
      </c>
      <c r="E4252" s="41"/>
      <c r="F4252" s="41">
        <v>1000</v>
      </c>
      <c r="G4252" s="19">
        <f t="shared" si="66"/>
        <v>8833517.0812999997</v>
      </c>
      <c r="H4252" s="26" t="s">
        <v>1697</v>
      </c>
      <c r="I4252" s="26" t="s">
        <v>531</v>
      </c>
      <c r="J4252" s="78" t="s">
        <v>1823</v>
      </c>
      <c r="K4252" s="26" t="s">
        <v>377</v>
      </c>
      <c r="L4252" s="26" t="s">
        <v>2600</v>
      </c>
      <c r="M4252" s="26">
        <v>4242</v>
      </c>
    </row>
    <row r="4253" spans="1:13" s="31" customFormat="1" x14ac:dyDescent="0.3">
      <c r="A4253" s="75">
        <v>42663</v>
      </c>
      <c r="B4253" s="26" t="s">
        <v>2914</v>
      </c>
      <c r="C4253" s="26" t="s">
        <v>12</v>
      </c>
      <c r="D4253" s="26" t="s">
        <v>821</v>
      </c>
      <c r="E4253" s="41"/>
      <c r="F4253" s="41">
        <v>1000</v>
      </c>
      <c r="G4253" s="19">
        <f t="shared" si="66"/>
        <v>8832517.0812999997</v>
      </c>
      <c r="H4253" s="26" t="s">
        <v>1697</v>
      </c>
      <c r="I4253" s="26" t="s">
        <v>531</v>
      </c>
      <c r="J4253" s="78" t="s">
        <v>1823</v>
      </c>
      <c r="K4253" s="26" t="s">
        <v>377</v>
      </c>
      <c r="L4253" s="26" t="s">
        <v>2600</v>
      </c>
      <c r="M4253" s="26">
        <v>4243</v>
      </c>
    </row>
    <row r="4254" spans="1:13" s="31" customFormat="1" x14ac:dyDescent="0.3">
      <c r="A4254" s="75">
        <v>42663</v>
      </c>
      <c r="B4254" s="26" t="s">
        <v>1479</v>
      </c>
      <c r="C4254" s="26" t="s">
        <v>12</v>
      </c>
      <c r="D4254" s="26" t="s">
        <v>821</v>
      </c>
      <c r="E4254" s="41"/>
      <c r="F4254" s="41">
        <v>1000</v>
      </c>
      <c r="G4254" s="19">
        <f t="shared" si="66"/>
        <v>8831517.0812999997</v>
      </c>
      <c r="H4254" s="26" t="s">
        <v>1697</v>
      </c>
      <c r="I4254" s="26" t="s">
        <v>531</v>
      </c>
      <c r="J4254" s="78" t="s">
        <v>1823</v>
      </c>
      <c r="K4254" s="26" t="s">
        <v>377</v>
      </c>
      <c r="L4254" s="26" t="s">
        <v>2600</v>
      </c>
      <c r="M4254" s="26">
        <v>4244</v>
      </c>
    </row>
    <row r="4255" spans="1:13" s="31" customFormat="1" ht="16.5" customHeight="1" x14ac:dyDescent="0.3">
      <c r="A4255" s="75">
        <v>42663</v>
      </c>
      <c r="B4255" s="26" t="s">
        <v>2915</v>
      </c>
      <c r="C4255" s="26" t="s">
        <v>12</v>
      </c>
      <c r="D4255" s="26" t="s">
        <v>18</v>
      </c>
      <c r="E4255" s="41"/>
      <c r="F4255" s="41">
        <v>2000</v>
      </c>
      <c r="G4255" s="19">
        <f t="shared" si="66"/>
        <v>8829517.0812999997</v>
      </c>
      <c r="H4255" s="26" t="s">
        <v>1772</v>
      </c>
      <c r="I4255" s="26" t="s">
        <v>531</v>
      </c>
      <c r="J4255" s="26" t="s">
        <v>3033</v>
      </c>
      <c r="K4255" s="26" t="s">
        <v>377</v>
      </c>
      <c r="L4255" s="26" t="s">
        <v>2600</v>
      </c>
      <c r="M4255" s="26">
        <v>4245</v>
      </c>
    </row>
    <row r="4256" spans="1:13" s="31" customFormat="1" ht="16.5" customHeight="1" x14ac:dyDescent="0.3">
      <c r="A4256" s="75">
        <v>42663</v>
      </c>
      <c r="B4256" s="26" t="s">
        <v>2916</v>
      </c>
      <c r="C4256" s="26" t="s">
        <v>12</v>
      </c>
      <c r="D4256" s="26" t="s">
        <v>18</v>
      </c>
      <c r="E4256" s="41"/>
      <c r="F4256" s="41">
        <v>1000</v>
      </c>
      <c r="G4256" s="19">
        <f t="shared" si="66"/>
        <v>8828517.0812999997</v>
      </c>
      <c r="H4256" s="26" t="s">
        <v>1772</v>
      </c>
      <c r="I4256" s="26" t="s">
        <v>531</v>
      </c>
      <c r="J4256" s="26" t="s">
        <v>3033</v>
      </c>
      <c r="K4256" s="26" t="s">
        <v>377</v>
      </c>
      <c r="L4256" s="26" t="s">
        <v>2600</v>
      </c>
      <c r="M4256" s="26">
        <v>4246</v>
      </c>
    </row>
    <row r="4257" spans="1:13" s="31" customFormat="1" ht="16.5" customHeight="1" x14ac:dyDescent="0.3">
      <c r="A4257" s="75">
        <v>42663</v>
      </c>
      <c r="B4257" s="26" t="s">
        <v>2917</v>
      </c>
      <c r="C4257" s="26" t="s">
        <v>12</v>
      </c>
      <c r="D4257" s="26" t="s">
        <v>18</v>
      </c>
      <c r="E4257" s="41"/>
      <c r="F4257" s="41">
        <v>2000</v>
      </c>
      <c r="G4257" s="19">
        <f t="shared" si="66"/>
        <v>8826517.0812999997</v>
      </c>
      <c r="H4257" s="26" t="s">
        <v>1772</v>
      </c>
      <c r="I4257" s="26" t="s">
        <v>531</v>
      </c>
      <c r="J4257" s="26" t="s">
        <v>3033</v>
      </c>
      <c r="K4257" s="26" t="s">
        <v>377</v>
      </c>
      <c r="L4257" s="26" t="s">
        <v>2600</v>
      </c>
      <c r="M4257" s="31">
        <v>4247</v>
      </c>
    </row>
    <row r="4258" spans="1:13" s="31" customFormat="1" ht="16.5" customHeight="1" x14ac:dyDescent="0.3">
      <c r="A4258" s="75">
        <v>42663</v>
      </c>
      <c r="B4258" s="26" t="s">
        <v>2324</v>
      </c>
      <c r="C4258" s="26" t="s">
        <v>12</v>
      </c>
      <c r="D4258" s="26" t="s">
        <v>20</v>
      </c>
      <c r="E4258" s="41"/>
      <c r="F4258" s="41">
        <v>2000</v>
      </c>
      <c r="G4258" s="19">
        <f t="shared" si="66"/>
        <v>8824517.0812999997</v>
      </c>
      <c r="H4258" s="26" t="s">
        <v>3053</v>
      </c>
      <c r="I4258" s="26" t="s">
        <v>531</v>
      </c>
      <c r="J4258" s="26" t="s">
        <v>1823</v>
      </c>
      <c r="K4258" s="26" t="s">
        <v>377</v>
      </c>
      <c r="L4258" s="26" t="s">
        <v>2600</v>
      </c>
      <c r="M4258" s="31">
        <v>4248</v>
      </c>
    </row>
    <row r="4259" spans="1:13" s="31" customFormat="1" ht="16.5" customHeight="1" x14ac:dyDescent="0.3">
      <c r="A4259" s="75">
        <v>42663</v>
      </c>
      <c r="B4259" s="26" t="s">
        <v>2644</v>
      </c>
      <c r="C4259" s="31" t="s">
        <v>35</v>
      </c>
      <c r="D4259" s="26" t="s">
        <v>20</v>
      </c>
      <c r="E4259" s="41"/>
      <c r="F4259" s="41">
        <v>1000</v>
      </c>
      <c r="G4259" s="19">
        <f t="shared" si="66"/>
        <v>8823517.0812999997</v>
      </c>
      <c r="H4259" s="26" t="s">
        <v>3053</v>
      </c>
      <c r="I4259" s="26" t="s">
        <v>531</v>
      </c>
      <c r="J4259" s="26" t="s">
        <v>1823</v>
      </c>
      <c r="K4259" s="26" t="s">
        <v>377</v>
      </c>
      <c r="L4259" s="26" t="s">
        <v>1824</v>
      </c>
      <c r="M4259" s="26">
        <v>4249</v>
      </c>
    </row>
    <row r="4260" spans="1:13" s="31" customFormat="1" ht="16.5" customHeight="1" x14ac:dyDescent="0.3">
      <c r="A4260" s="75">
        <v>42663</v>
      </c>
      <c r="B4260" s="26" t="s">
        <v>2918</v>
      </c>
      <c r="C4260" s="26" t="s">
        <v>12</v>
      </c>
      <c r="D4260" s="26" t="s">
        <v>20</v>
      </c>
      <c r="E4260" s="41"/>
      <c r="F4260" s="41">
        <v>2000</v>
      </c>
      <c r="G4260" s="19">
        <f t="shared" si="66"/>
        <v>8821517.0812999997</v>
      </c>
      <c r="H4260" s="26" t="s">
        <v>3053</v>
      </c>
      <c r="I4260" s="26" t="s">
        <v>531</v>
      </c>
      <c r="J4260" s="26" t="s">
        <v>1823</v>
      </c>
      <c r="K4260" s="26" t="s">
        <v>377</v>
      </c>
      <c r="L4260" s="26" t="s">
        <v>2600</v>
      </c>
      <c r="M4260" s="26">
        <v>4250</v>
      </c>
    </row>
    <row r="4261" spans="1:13" s="31" customFormat="1" ht="16.5" customHeight="1" x14ac:dyDescent="0.3">
      <c r="A4261" s="75">
        <v>42663</v>
      </c>
      <c r="B4261" s="26" t="s">
        <v>2919</v>
      </c>
      <c r="C4261" s="36" t="s">
        <v>1153</v>
      </c>
      <c r="D4261" s="26" t="s">
        <v>20</v>
      </c>
      <c r="E4261" s="41"/>
      <c r="F4261" s="41">
        <v>1000</v>
      </c>
      <c r="G4261" s="19">
        <f t="shared" si="66"/>
        <v>8820517.0812999997</v>
      </c>
      <c r="H4261" s="26" t="s">
        <v>3053</v>
      </c>
      <c r="I4261" s="26" t="s">
        <v>531</v>
      </c>
      <c r="J4261" s="26" t="s">
        <v>1823</v>
      </c>
      <c r="K4261" s="26" t="s">
        <v>377</v>
      </c>
      <c r="L4261" s="26" t="s">
        <v>1824</v>
      </c>
      <c r="M4261" s="26">
        <v>4251</v>
      </c>
    </row>
    <row r="4262" spans="1:13" s="31" customFormat="1" ht="16.5" customHeight="1" x14ac:dyDescent="0.3">
      <c r="A4262" s="75">
        <v>42663</v>
      </c>
      <c r="B4262" s="26" t="s">
        <v>2900</v>
      </c>
      <c r="C4262" s="26" t="s">
        <v>12</v>
      </c>
      <c r="D4262" s="26" t="s">
        <v>20</v>
      </c>
      <c r="E4262" s="41"/>
      <c r="F4262" s="41">
        <v>1000</v>
      </c>
      <c r="G4262" s="19">
        <f t="shared" si="66"/>
        <v>8819517.0812999997</v>
      </c>
      <c r="H4262" s="26" t="s">
        <v>3054</v>
      </c>
      <c r="I4262" s="26" t="s">
        <v>531</v>
      </c>
      <c r="J4262" s="26" t="s">
        <v>2611</v>
      </c>
      <c r="K4262" s="26" t="s">
        <v>377</v>
      </c>
      <c r="L4262" s="26" t="s">
        <v>2600</v>
      </c>
      <c r="M4262" s="26">
        <v>4252</v>
      </c>
    </row>
    <row r="4263" spans="1:13" s="31" customFormat="1" ht="16.5" customHeight="1" x14ac:dyDescent="0.3">
      <c r="A4263" s="75">
        <v>42663</v>
      </c>
      <c r="B4263" s="26" t="s">
        <v>2920</v>
      </c>
      <c r="C4263" s="26" t="s">
        <v>12</v>
      </c>
      <c r="D4263" s="26" t="s">
        <v>20</v>
      </c>
      <c r="E4263" s="41"/>
      <c r="F4263" s="41">
        <v>1000</v>
      </c>
      <c r="G4263" s="19">
        <f t="shared" si="66"/>
        <v>8818517.0812999997</v>
      </c>
      <c r="H4263" s="26" t="s">
        <v>3054</v>
      </c>
      <c r="I4263" s="26" t="s">
        <v>531</v>
      </c>
      <c r="J4263" s="26" t="s">
        <v>2611</v>
      </c>
      <c r="K4263" s="26" t="s">
        <v>377</v>
      </c>
      <c r="L4263" s="26" t="s">
        <v>2600</v>
      </c>
      <c r="M4263" s="26">
        <v>4253</v>
      </c>
    </row>
    <row r="4264" spans="1:13" s="31" customFormat="1" ht="16.5" customHeight="1" x14ac:dyDescent="0.3">
      <c r="A4264" s="75">
        <v>42663</v>
      </c>
      <c r="B4264" s="26" t="s">
        <v>2921</v>
      </c>
      <c r="C4264" s="31" t="s">
        <v>24</v>
      </c>
      <c r="D4264" s="26" t="s">
        <v>10</v>
      </c>
      <c r="E4264" s="41"/>
      <c r="F4264" s="41">
        <v>1200</v>
      </c>
      <c r="G4264" s="19">
        <f t="shared" si="66"/>
        <v>8817317.0812999997</v>
      </c>
      <c r="H4264" s="26" t="s">
        <v>3054</v>
      </c>
      <c r="I4264" s="26" t="s">
        <v>531</v>
      </c>
      <c r="J4264" s="26" t="s">
        <v>2611</v>
      </c>
      <c r="K4264" s="26" t="s">
        <v>377</v>
      </c>
      <c r="L4264" s="26" t="s">
        <v>1824</v>
      </c>
      <c r="M4264" s="26">
        <v>4254</v>
      </c>
    </row>
    <row r="4265" spans="1:13" s="31" customFormat="1" ht="16.5" customHeight="1" x14ac:dyDescent="0.3">
      <c r="A4265" s="75">
        <v>42663</v>
      </c>
      <c r="B4265" s="26" t="s">
        <v>2922</v>
      </c>
      <c r="C4265" s="26" t="s">
        <v>12</v>
      </c>
      <c r="D4265" s="26" t="s">
        <v>18</v>
      </c>
      <c r="E4265" s="41"/>
      <c r="F4265" s="41">
        <v>1000</v>
      </c>
      <c r="G4265" s="19">
        <f t="shared" si="66"/>
        <v>8816317.0812999997</v>
      </c>
      <c r="H4265" s="26" t="s">
        <v>903</v>
      </c>
      <c r="I4265" s="26" t="s">
        <v>531</v>
      </c>
      <c r="J4265" s="26" t="s">
        <v>3033</v>
      </c>
      <c r="K4265" s="26" t="s">
        <v>377</v>
      </c>
      <c r="L4265" s="26" t="s">
        <v>2600</v>
      </c>
      <c r="M4265" s="31">
        <v>4255</v>
      </c>
    </row>
    <row r="4266" spans="1:13" s="31" customFormat="1" ht="16.5" customHeight="1" x14ac:dyDescent="0.3">
      <c r="A4266" s="75">
        <v>42663</v>
      </c>
      <c r="B4266" s="26" t="s">
        <v>2923</v>
      </c>
      <c r="C4266" s="26" t="s">
        <v>12</v>
      </c>
      <c r="D4266" s="26" t="s">
        <v>18</v>
      </c>
      <c r="E4266" s="41"/>
      <c r="F4266" s="41">
        <v>2500</v>
      </c>
      <c r="G4266" s="19">
        <f t="shared" si="66"/>
        <v>8813817.0812999997</v>
      </c>
      <c r="H4266" s="26" t="s">
        <v>903</v>
      </c>
      <c r="I4266" s="26" t="s">
        <v>531</v>
      </c>
      <c r="J4266" s="26" t="s">
        <v>3033</v>
      </c>
      <c r="K4266" s="26" t="s">
        <v>377</v>
      </c>
      <c r="L4266" s="26" t="s">
        <v>2600</v>
      </c>
      <c r="M4266" s="31">
        <v>4256</v>
      </c>
    </row>
    <row r="4267" spans="1:13" s="31" customFormat="1" ht="16.5" customHeight="1" x14ac:dyDescent="0.3">
      <c r="A4267" s="75">
        <v>42663</v>
      </c>
      <c r="B4267" s="26" t="s">
        <v>2924</v>
      </c>
      <c r="C4267" s="33" t="s">
        <v>3871</v>
      </c>
      <c r="D4267" s="26" t="s">
        <v>18</v>
      </c>
      <c r="E4267" s="41"/>
      <c r="F4267" s="41">
        <v>2000</v>
      </c>
      <c r="G4267" s="19">
        <f t="shared" si="66"/>
        <v>8811817.0812999997</v>
      </c>
      <c r="H4267" s="26" t="s">
        <v>903</v>
      </c>
      <c r="I4267" s="26" t="s">
        <v>531</v>
      </c>
      <c r="J4267" s="26" t="s">
        <v>3033</v>
      </c>
      <c r="K4267" s="26" t="s">
        <v>377</v>
      </c>
      <c r="L4267" s="26" t="s">
        <v>1824</v>
      </c>
      <c r="M4267" s="26">
        <v>4257</v>
      </c>
    </row>
    <row r="4268" spans="1:13" s="31" customFormat="1" ht="16.5" customHeight="1" x14ac:dyDescent="0.3">
      <c r="A4268" s="75">
        <v>42663</v>
      </c>
      <c r="B4268" s="26" t="s">
        <v>2925</v>
      </c>
      <c r="C4268" s="26" t="s">
        <v>12</v>
      </c>
      <c r="D4268" s="26" t="s">
        <v>18</v>
      </c>
      <c r="E4268" s="41"/>
      <c r="F4268" s="41">
        <v>2000</v>
      </c>
      <c r="G4268" s="19">
        <f t="shared" si="66"/>
        <v>8809817.0812999997</v>
      </c>
      <c r="H4268" s="26" t="s">
        <v>903</v>
      </c>
      <c r="I4268" s="26" t="s">
        <v>531</v>
      </c>
      <c r="J4268" s="26" t="s">
        <v>3033</v>
      </c>
      <c r="K4268" s="26" t="s">
        <v>377</v>
      </c>
      <c r="L4268" s="26" t="s">
        <v>2600</v>
      </c>
      <c r="M4268" s="26">
        <v>4258</v>
      </c>
    </row>
    <row r="4269" spans="1:13" s="31" customFormat="1" ht="16.5" customHeight="1" x14ac:dyDescent="0.25">
      <c r="A4269" s="75">
        <v>42663</v>
      </c>
      <c r="B4269" s="26" t="s">
        <v>2926</v>
      </c>
      <c r="C4269" s="31" t="s">
        <v>24</v>
      </c>
      <c r="D4269" s="26" t="s">
        <v>10</v>
      </c>
      <c r="E4269" s="41"/>
      <c r="F4269" s="41">
        <v>3000</v>
      </c>
      <c r="G4269" s="19">
        <f t="shared" si="66"/>
        <v>8806817.0812999997</v>
      </c>
      <c r="H4269" s="26" t="s">
        <v>903</v>
      </c>
      <c r="I4269" s="26" t="s">
        <v>229</v>
      </c>
      <c r="J4269" s="26" t="s">
        <v>3033</v>
      </c>
      <c r="K4269" s="26" t="s">
        <v>377</v>
      </c>
      <c r="L4269" s="26" t="s">
        <v>1824</v>
      </c>
      <c r="M4269" s="26">
        <v>4259</v>
      </c>
    </row>
    <row r="4270" spans="1:13" s="31" customFormat="1" ht="16.5" customHeight="1" x14ac:dyDescent="0.3">
      <c r="A4270" s="75">
        <v>42663</v>
      </c>
      <c r="B4270" s="26" t="s">
        <v>2927</v>
      </c>
      <c r="C4270" s="26" t="s">
        <v>12</v>
      </c>
      <c r="D4270" s="26" t="s">
        <v>18</v>
      </c>
      <c r="E4270" s="41"/>
      <c r="F4270" s="41">
        <v>2000</v>
      </c>
      <c r="G4270" s="19">
        <f t="shared" si="66"/>
        <v>8804817.0812999997</v>
      </c>
      <c r="H4270" s="26" t="s">
        <v>903</v>
      </c>
      <c r="I4270" s="26" t="s">
        <v>531</v>
      </c>
      <c r="J4270" s="26" t="s">
        <v>3033</v>
      </c>
      <c r="K4270" s="26" t="s">
        <v>377</v>
      </c>
      <c r="L4270" s="26" t="s">
        <v>2600</v>
      </c>
      <c r="M4270" s="26">
        <v>4260</v>
      </c>
    </row>
    <row r="4271" spans="1:13" s="31" customFormat="1" ht="16.5" customHeight="1" x14ac:dyDescent="0.3">
      <c r="A4271" s="75">
        <v>42663</v>
      </c>
      <c r="B4271" s="26" t="s">
        <v>2928</v>
      </c>
      <c r="C4271" s="26" t="s">
        <v>12</v>
      </c>
      <c r="D4271" s="26" t="s">
        <v>18</v>
      </c>
      <c r="E4271" s="41"/>
      <c r="F4271" s="41">
        <v>1000</v>
      </c>
      <c r="G4271" s="19">
        <f t="shared" si="66"/>
        <v>8803817.0812999997</v>
      </c>
      <c r="H4271" s="26" t="s">
        <v>903</v>
      </c>
      <c r="I4271" s="26" t="s">
        <v>531</v>
      </c>
      <c r="J4271" s="26" t="s">
        <v>3033</v>
      </c>
      <c r="K4271" s="26" t="s">
        <v>377</v>
      </c>
      <c r="L4271" s="26" t="s">
        <v>2600</v>
      </c>
      <c r="M4271" s="26">
        <v>4261</v>
      </c>
    </row>
    <row r="4272" spans="1:13" s="31" customFormat="1" ht="16.5" customHeight="1" x14ac:dyDescent="0.3">
      <c r="A4272" s="75">
        <v>42663</v>
      </c>
      <c r="B4272" s="26" t="s">
        <v>1603</v>
      </c>
      <c r="C4272" s="26" t="s">
        <v>12</v>
      </c>
      <c r="D4272" s="26" t="s">
        <v>18</v>
      </c>
      <c r="E4272" s="41"/>
      <c r="F4272" s="41">
        <v>2000</v>
      </c>
      <c r="G4272" s="19">
        <f t="shared" si="66"/>
        <v>8801817.0812999997</v>
      </c>
      <c r="H4272" s="26" t="s">
        <v>903</v>
      </c>
      <c r="I4272" s="26" t="s">
        <v>531</v>
      </c>
      <c r="J4272" s="26" t="s">
        <v>3033</v>
      </c>
      <c r="K4272" s="26" t="s">
        <v>377</v>
      </c>
      <c r="L4272" s="26" t="s">
        <v>2600</v>
      </c>
      <c r="M4272" s="26">
        <v>4262</v>
      </c>
    </row>
    <row r="4273" spans="1:13" s="31" customFormat="1" ht="16.5" customHeight="1" x14ac:dyDescent="0.3">
      <c r="A4273" s="75">
        <v>42663</v>
      </c>
      <c r="B4273" s="26" t="s">
        <v>1236</v>
      </c>
      <c r="C4273" s="26" t="s">
        <v>17</v>
      </c>
      <c r="D4273" s="26" t="s">
        <v>18</v>
      </c>
      <c r="E4273" s="41"/>
      <c r="F4273" s="41">
        <v>5000</v>
      </c>
      <c r="G4273" s="19">
        <f t="shared" si="66"/>
        <v>8796817.0812999997</v>
      </c>
      <c r="H4273" s="26" t="s">
        <v>903</v>
      </c>
      <c r="I4273" s="26" t="s">
        <v>531</v>
      </c>
      <c r="J4273" s="26" t="s">
        <v>3033</v>
      </c>
      <c r="K4273" s="26" t="s">
        <v>377</v>
      </c>
      <c r="L4273" s="26" t="s">
        <v>2600</v>
      </c>
      <c r="M4273" s="31">
        <v>4263</v>
      </c>
    </row>
    <row r="4274" spans="1:13" s="31" customFormat="1" ht="16.5" customHeight="1" x14ac:dyDescent="0.3">
      <c r="A4274" s="75">
        <v>42664</v>
      </c>
      <c r="B4274" s="26" t="s">
        <v>2929</v>
      </c>
      <c r="C4274" s="26" t="s">
        <v>35</v>
      </c>
      <c r="D4274" s="26" t="s">
        <v>18</v>
      </c>
      <c r="E4274" s="41"/>
      <c r="F4274" s="41">
        <v>242626</v>
      </c>
      <c r="G4274" s="19">
        <f t="shared" si="66"/>
        <v>8554191.0812999997</v>
      </c>
      <c r="H4274" s="36" t="s">
        <v>26</v>
      </c>
      <c r="I4274" s="26">
        <v>230</v>
      </c>
      <c r="J4274" s="26" t="s">
        <v>3033</v>
      </c>
      <c r="K4274" s="26" t="s">
        <v>377</v>
      </c>
      <c r="L4274" s="77" t="s">
        <v>1824</v>
      </c>
      <c r="M4274" s="31">
        <v>4264</v>
      </c>
    </row>
    <row r="4275" spans="1:13" s="31" customFormat="1" ht="16.5" customHeight="1" x14ac:dyDescent="0.3">
      <c r="A4275" s="75">
        <v>42664</v>
      </c>
      <c r="B4275" s="26" t="s">
        <v>944</v>
      </c>
      <c r="C4275" s="26" t="s">
        <v>12</v>
      </c>
      <c r="D4275" s="26" t="s">
        <v>821</v>
      </c>
      <c r="E4275" s="41"/>
      <c r="F4275" s="41">
        <v>1000</v>
      </c>
      <c r="G4275" s="19">
        <f t="shared" si="66"/>
        <v>8553191.0812999997</v>
      </c>
      <c r="H4275" s="26" t="s">
        <v>1697</v>
      </c>
      <c r="I4275" s="26" t="s">
        <v>531</v>
      </c>
      <c r="J4275" s="78" t="s">
        <v>1823</v>
      </c>
      <c r="K4275" s="26" t="s">
        <v>377</v>
      </c>
      <c r="L4275" s="26" t="s">
        <v>2600</v>
      </c>
      <c r="M4275" s="26">
        <v>4265</v>
      </c>
    </row>
    <row r="4276" spans="1:13" s="31" customFormat="1" ht="16.5" customHeight="1" x14ac:dyDescent="0.3">
      <c r="A4276" s="75">
        <v>42664</v>
      </c>
      <c r="B4276" s="26" t="s">
        <v>1479</v>
      </c>
      <c r="C4276" s="26" t="s">
        <v>12</v>
      </c>
      <c r="D4276" s="26" t="s">
        <v>821</v>
      </c>
      <c r="E4276" s="41"/>
      <c r="F4276" s="41">
        <v>1000</v>
      </c>
      <c r="G4276" s="19">
        <f t="shared" si="66"/>
        <v>8552191.0812999997</v>
      </c>
      <c r="H4276" s="26" t="s">
        <v>1697</v>
      </c>
      <c r="I4276" s="26" t="s">
        <v>531</v>
      </c>
      <c r="J4276" s="78" t="s">
        <v>1823</v>
      </c>
      <c r="K4276" s="26" t="s">
        <v>377</v>
      </c>
      <c r="L4276" s="26" t="s">
        <v>2600</v>
      </c>
      <c r="M4276" s="26">
        <v>4266</v>
      </c>
    </row>
    <row r="4277" spans="1:13" s="31" customFormat="1" ht="16.5" customHeight="1" x14ac:dyDescent="0.3">
      <c r="A4277" s="75">
        <v>42664</v>
      </c>
      <c r="B4277" s="26" t="s">
        <v>2930</v>
      </c>
      <c r="C4277" s="26" t="s">
        <v>12</v>
      </c>
      <c r="D4277" s="26" t="s">
        <v>18</v>
      </c>
      <c r="E4277" s="41"/>
      <c r="F4277" s="41">
        <v>1000</v>
      </c>
      <c r="G4277" s="19">
        <f t="shared" si="66"/>
        <v>8551191.0812999997</v>
      </c>
      <c r="H4277" s="26" t="s">
        <v>1772</v>
      </c>
      <c r="I4277" s="26" t="s">
        <v>531</v>
      </c>
      <c r="J4277" s="26" t="s">
        <v>3033</v>
      </c>
      <c r="K4277" s="26" t="s">
        <v>377</v>
      </c>
      <c r="L4277" s="26" t="s">
        <v>2600</v>
      </c>
      <c r="M4277" s="26">
        <v>4267</v>
      </c>
    </row>
    <row r="4278" spans="1:13" s="31" customFormat="1" ht="16.5" customHeight="1" x14ac:dyDescent="0.3">
      <c r="A4278" s="75">
        <v>42664</v>
      </c>
      <c r="B4278" s="26" t="s">
        <v>2931</v>
      </c>
      <c r="C4278" s="31" t="s">
        <v>24</v>
      </c>
      <c r="D4278" s="26" t="s">
        <v>10</v>
      </c>
      <c r="E4278" s="41"/>
      <c r="F4278" s="41">
        <v>15000</v>
      </c>
      <c r="G4278" s="19">
        <f t="shared" si="66"/>
        <v>8536191.0812999997</v>
      </c>
      <c r="H4278" s="26" t="s">
        <v>1772</v>
      </c>
      <c r="I4278" s="26" t="s">
        <v>531</v>
      </c>
      <c r="J4278" s="26" t="s">
        <v>3033</v>
      </c>
      <c r="K4278" s="26" t="s">
        <v>377</v>
      </c>
      <c r="L4278" s="26" t="s">
        <v>1824</v>
      </c>
      <c r="M4278" s="26">
        <v>4268</v>
      </c>
    </row>
    <row r="4279" spans="1:13" s="31" customFormat="1" ht="16.5" customHeight="1" x14ac:dyDescent="0.3">
      <c r="A4279" s="75">
        <v>42664</v>
      </c>
      <c r="B4279" s="26" t="s">
        <v>2932</v>
      </c>
      <c r="C4279" s="26" t="s">
        <v>12</v>
      </c>
      <c r="D4279" s="26" t="s">
        <v>18</v>
      </c>
      <c r="E4279" s="41"/>
      <c r="F4279" s="41">
        <v>1000</v>
      </c>
      <c r="G4279" s="19">
        <f t="shared" si="66"/>
        <v>8535191.0812999997</v>
      </c>
      <c r="H4279" s="26" t="s">
        <v>1772</v>
      </c>
      <c r="I4279" s="26" t="s">
        <v>531</v>
      </c>
      <c r="J4279" s="26" t="s">
        <v>3033</v>
      </c>
      <c r="K4279" s="26" t="s">
        <v>377</v>
      </c>
      <c r="L4279" s="26" t="s">
        <v>2600</v>
      </c>
      <c r="M4279" s="26">
        <v>4269</v>
      </c>
    </row>
    <row r="4280" spans="1:13" s="31" customFormat="1" ht="16.5" customHeight="1" x14ac:dyDescent="0.3">
      <c r="A4280" s="75">
        <v>42664</v>
      </c>
      <c r="B4280" s="26" t="s">
        <v>2933</v>
      </c>
      <c r="C4280" s="26" t="s">
        <v>12</v>
      </c>
      <c r="D4280" s="26" t="s">
        <v>18</v>
      </c>
      <c r="E4280" s="41"/>
      <c r="F4280" s="41">
        <v>2000</v>
      </c>
      <c r="G4280" s="19">
        <f t="shared" si="66"/>
        <v>8533191.0812999997</v>
      </c>
      <c r="H4280" s="26" t="s">
        <v>1772</v>
      </c>
      <c r="I4280" s="26" t="s">
        <v>531</v>
      </c>
      <c r="J4280" s="26" t="s">
        <v>3033</v>
      </c>
      <c r="K4280" s="26" t="s">
        <v>377</v>
      </c>
      <c r="L4280" s="26" t="s">
        <v>2600</v>
      </c>
      <c r="M4280" s="26">
        <v>4270</v>
      </c>
    </row>
    <row r="4281" spans="1:13" s="31" customFormat="1" ht="16.5" customHeight="1" x14ac:dyDescent="0.3">
      <c r="A4281" s="75">
        <v>42664</v>
      </c>
      <c r="B4281" s="26" t="s">
        <v>2324</v>
      </c>
      <c r="C4281" s="26" t="s">
        <v>12</v>
      </c>
      <c r="D4281" s="26" t="s">
        <v>20</v>
      </c>
      <c r="E4281" s="41"/>
      <c r="F4281" s="41">
        <v>2000</v>
      </c>
      <c r="G4281" s="19">
        <f t="shared" si="66"/>
        <v>8531191.0812999997</v>
      </c>
      <c r="H4281" s="26" t="s">
        <v>3053</v>
      </c>
      <c r="I4281" s="26" t="s">
        <v>531</v>
      </c>
      <c r="J4281" s="26" t="s">
        <v>1823</v>
      </c>
      <c r="K4281" s="26" t="s">
        <v>377</v>
      </c>
      <c r="L4281" s="26" t="s">
        <v>2600</v>
      </c>
      <c r="M4281" s="31">
        <v>4271</v>
      </c>
    </row>
    <row r="4282" spans="1:13" s="31" customFormat="1" x14ac:dyDescent="0.3">
      <c r="A4282" s="75">
        <v>42664</v>
      </c>
      <c r="B4282" s="26" t="s">
        <v>2644</v>
      </c>
      <c r="C4282" s="31" t="s">
        <v>35</v>
      </c>
      <c r="D4282" s="26" t="s">
        <v>20</v>
      </c>
      <c r="E4282" s="41"/>
      <c r="F4282" s="41">
        <v>1000</v>
      </c>
      <c r="G4282" s="19">
        <f t="shared" si="66"/>
        <v>8530191.0812999997</v>
      </c>
      <c r="H4282" s="26" t="s">
        <v>3053</v>
      </c>
      <c r="I4282" s="26" t="s">
        <v>531</v>
      </c>
      <c r="J4282" s="26" t="s">
        <v>1823</v>
      </c>
      <c r="K4282" s="26" t="s">
        <v>377</v>
      </c>
      <c r="L4282" s="26" t="s">
        <v>1824</v>
      </c>
      <c r="M4282" s="31">
        <v>4272</v>
      </c>
    </row>
    <row r="4283" spans="1:13" s="31" customFormat="1" ht="16.5" customHeight="1" x14ac:dyDescent="0.3">
      <c r="A4283" s="75">
        <v>42664</v>
      </c>
      <c r="B4283" s="26" t="s">
        <v>2934</v>
      </c>
      <c r="C4283" s="26" t="s">
        <v>12</v>
      </c>
      <c r="D4283" s="26" t="s">
        <v>20</v>
      </c>
      <c r="E4283" s="41"/>
      <c r="F4283" s="41">
        <v>300</v>
      </c>
      <c r="G4283" s="19">
        <f t="shared" si="66"/>
        <v>8529891.0812999997</v>
      </c>
      <c r="H4283" s="26" t="s">
        <v>3053</v>
      </c>
      <c r="I4283" s="26" t="s">
        <v>531</v>
      </c>
      <c r="J4283" s="26" t="s">
        <v>1823</v>
      </c>
      <c r="K4283" s="26" t="s">
        <v>377</v>
      </c>
      <c r="L4283" s="26"/>
      <c r="M4283" s="26">
        <v>4273</v>
      </c>
    </row>
    <row r="4284" spans="1:13" s="31" customFormat="1" ht="16.5" customHeight="1" x14ac:dyDescent="0.3">
      <c r="A4284" s="75">
        <v>42664</v>
      </c>
      <c r="B4284" s="26" t="s">
        <v>2935</v>
      </c>
      <c r="C4284" s="26" t="s">
        <v>12</v>
      </c>
      <c r="D4284" s="26" t="s">
        <v>20</v>
      </c>
      <c r="E4284" s="41"/>
      <c r="F4284" s="41">
        <v>1000</v>
      </c>
      <c r="G4284" s="19">
        <f t="shared" si="66"/>
        <v>8528891.0812999997</v>
      </c>
      <c r="H4284" s="26" t="s">
        <v>3054</v>
      </c>
      <c r="I4284" s="26" t="s">
        <v>531</v>
      </c>
      <c r="J4284" s="26" t="s">
        <v>2611</v>
      </c>
      <c r="K4284" s="26" t="s">
        <v>377</v>
      </c>
      <c r="L4284" s="26" t="s">
        <v>2600</v>
      </c>
      <c r="M4284" s="26">
        <v>4274</v>
      </c>
    </row>
    <row r="4285" spans="1:13" s="31" customFormat="1" ht="16.5" customHeight="1" x14ac:dyDescent="0.3">
      <c r="A4285" s="75">
        <v>42664</v>
      </c>
      <c r="B4285" s="26" t="s">
        <v>2936</v>
      </c>
      <c r="C4285" s="26" t="s">
        <v>12</v>
      </c>
      <c r="D4285" s="26" t="s">
        <v>20</v>
      </c>
      <c r="E4285" s="41"/>
      <c r="F4285" s="41">
        <v>1000</v>
      </c>
      <c r="G4285" s="19">
        <f t="shared" si="66"/>
        <v>8527891.0812999997</v>
      </c>
      <c r="H4285" s="26" t="s">
        <v>3054</v>
      </c>
      <c r="I4285" s="26" t="s">
        <v>531</v>
      </c>
      <c r="J4285" s="26" t="s">
        <v>2611</v>
      </c>
      <c r="K4285" s="26" t="s">
        <v>377</v>
      </c>
      <c r="L4285" s="26" t="s">
        <v>2600</v>
      </c>
      <c r="M4285" s="26">
        <v>4275</v>
      </c>
    </row>
    <row r="4286" spans="1:13" s="31" customFormat="1" ht="16.5" customHeight="1" x14ac:dyDescent="0.3">
      <c r="A4286" s="75">
        <v>42664</v>
      </c>
      <c r="B4286" s="26" t="s">
        <v>2902</v>
      </c>
      <c r="C4286" s="26" t="s">
        <v>12</v>
      </c>
      <c r="D4286" s="26" t="s">
        <v>20</v>
      </c>
      <c r="E4286" s="41"/>
      <c r="F4286" s="41">
        <v>1000</v>
      </c>
      <c r="G4286" s="19">
        <f t="shared" si="66"/>
        <v>8526891.0812999997</v>
      </c>
      <c r="H4286" s="26" t="s">
        <v>3054</v>
      </c>
      <c r="I4286" s="26" t="s">
        <v>531</v>
      </c>
      <c r="J4286" s="26" t="s">
        <v>2611</v>
      </c>
      <c r="K4286" s="26" t="s">
        <v>377</v>
      </c>
      <c r="L4286" s="26" t="s">
        <v>2600</v>
      </c>
      <c r="M4286" s="26">
        <v>4276</v>
      </c>
    </row>
    <row r="4287" spans="1:13" s="31" customFormat="1" ht="16.5" customHeight="1" x14ac:dyDescent="0.3">
      <c r="A4287" s="75">
        <v>42664</v>
      </c>
      <c r="B4287" s="26" t="s">
        <v>2922</v>
      </c>
      <c r="C4287" s="26" t="s">
        <v>12</v>
      </c>
      <c r="D4287" s="26" t="s">
        <v>18</v>
      </c>
      <c r="E4287" s="41"/>
      <c r="F4287" s="41">
        <v>1000</v>
      </c>
      <c r="G4287" s="19">
        <f t="shared" si="66"/>
        <v>8525891.0812999997</v>
      </c>
      <c r="H4287" s="26" t="s">
        <v>903</v>
      </c>
      <c r="I4287" s="26" t="s">
        <v>531</v>
      </c>
      <c r="J4287" s="26" t="s">
        <v>3033</v>
      </c>
      <c r="K4287" s="26" t="s">
        <v>377</v>
      </c>
      <c r="L4287" s="26" t="s">
        <v>2600</v>
      </c>
      <c r="M4287" s="26">
        <v>4277</v>
      </c>
    </row>
    <row r="4288" spans="1:13" s="31" customFormat="1" ht="16.5" customHeight="1" x14ac:dyDescent="0.3">
      <c r="A4288" s="75">
        <v>42664</v>
      </c>
      <c r="B4288" s="26" t="s">
        <v>2924</v>
      </c>
      <c r="C4288" s="33" t="s">
        <v>3871</v>
      </c>
      <c r="D4288" s="26" t="s">
        <v>18</v>
      </c>
      <c r="E4288" s="41"/>
      <c r="F4288" s="41">
        <v>2000</v>
      </c>
      <c r="G4288" s="19">
        <f t="shared" si="66"/>
        <v>8523891.0812999997</v>
      </c>
      <c r="H4288" s="26" t="s">
        <v>903</v>
      </c>
      <c r="I4288" s="26" t="s">
        <v>531</v>
      </c>
      <c r="J4288" s="26" t="s">
        <v>3033</v>
      </c>
      <c r="K4288" s="26" t="s">
        <v>377</v>
      </c>
      <c r="L4288" s="26" t="s">
        <v>1824</v>
      </c>
      <c r="M4288" s="26">
        <v>4278</v>
      </c>
    </row>
    <row r="4289" spans="1:13" s="31" customFormat="1" ht="16.5" customHeight="1" x14ac:dyDescent="0.3">
      <c r="A4289" s="75">
        <v>42664</v>
      </c>
      <c r="B4289" s="26" t="s">
        <v>2937</v>
      </c>
      <c r="C4289" s="26" t="s">
        <v>12</v>
      </c>
      <c r="D4289" s="26" t="s">
        <v>18</v>
      </c>
      <c r="E4289" s="41"/>
      <c r="F4289" s="41">
        <v>1000</v>
      </c>
      <c r="G4289" s="19">
        <f t="shared" si="66"/>
        <v>8522891.0812999997</v>
      </c>
      <c r="H4289" s="26" t="s">
        <v>903</v>
      </c>
      <c r="I4289" s="26" t="s">
        <v>531</v>
      </c>
      <c r="J4289" s="26" t="s">
        <v>3033</v>
      </c>
      <c r="K4289" s="26" t="s">
        <v>377</v>
      </c>
      <c r="L4289" s="26" t="s">
        <v>2600</v>
      </c>
      <c r="M4289" s="31">
        <v>4279</v>
      </c>
    </row>
    <row r="4290" spans="1:13" s="31" customFormat="1" ht="16.5" customHeight="1" x14ac:dyDescent="0.25">
      <c r="A4290" s="75">
        <v>42664</v>
      </c>
      <c r="B4290" s="26" t="s">
        <v>2938</v>
      </c>
      <c r="C4290" s="27" t="s">
        <v>1509</v>
      </c>
      <c r="D4290" s="26" t="s">
        <v>18</v>
      </c>
      <c r="E4290" s="41"/>
      <c r="F4290" s="41">
        <v>35000</v>
      </c>
      <c r="G4290" s="19">
        <f t="shared" si="66"/>
        <v>8487891.0812999997</v>
      </c>
      <c r="H4290" s="26" t="s">
        <v>903</v>
      </c>
      <c r="I4290" s="26" t="s">
        <v>2939</v>
      </c>
      <c r="J4290" s="26" t="s">
        <v>3033</v>
      </c>
      <c r="K4290" s="26" t="s">
        <v>377</v>
      </c>
      <c r="L4290" s="26" t="s">
        <v>1824</v>
      </c>
      <c r="M4290" s="31">
        <v>4280</v>
      </c>
    </row>
    <row r="4291" spans="1:13" s="31" customFormat="1" ht="16.5" customHeight="1" x14ac:dyDescent="0.3">
      <c r="A4291" s="75">
        <v>42664</v>
      </c>
      <c r="B4291" s="26" t="s">
        <v>2940</v>
      </c>
      <c r="C4291" s="31" t="s">
        <v>24</v>
      </c>
      <c r="D4291" s="26" t="s">
        <v>10</v>
      </c>
      <c r="E4291" s="41"/>
      <c r="F4291" s="41">
        <v>4450</v>
      </c>
      <c r="G4291" s="19">
        <f t="shared" si="66"/>
        <v>8483441.0812999997</v>
      </c>
      <c r="H4291" s="26" t="s">
        <v>903</v>
      </c>
      <c r="I4291" s="26" t="s">
        <v>531</v>
      </c>
      <c r="J4291" s="26" t="s">
        <v>3033</v>
      </c>
      <c r="K4291" s="26" t="s">
        <v>377</v>
      </c>
      <c r="L4291" s="26" t="s">
        <v>2600</v>
      </c>
      <c r="M4291" s="26">
        <v>4281</v>
      </c>
    </row>
    <row r="4292" spans="1:13" s="31" customFormat="1" ht="16.5" customHeight="1" x14ac:dyDescent="0.3">
      <c r="A4292" s="75">
        <v>42664</v>
      </c>
      <c r="B4292" s="26" t="s">
        <v>2941</v>
      </c>
      <c r="C4292" s="26" t="s">
        <v>12</v>
      </c>
      <c r="D4292" s="26" t="s">
        <v>18</v>
      </c>
      <c r="E4292" s="41"/>
      <c r="F4292" s="41">
        <v>1000</v>
      </c>
      <c r="G4292" s="19">
        <f t="shared" si="66"/>
        <v>8482441.0812999997</v>
      </c>
      <c r="H4292" s="26" t="s">
        <v>903</v>
      </c>
      <c r="I4292" s="26" t="s">
        <v>531</v>
      </c>
      <c r="J4292" s="26" t="s">
        <v>3033</v>
      </c>
      <c r="K4292" s="26" t="s">
        <v>377</v>
      </c>
      <c r="L4292" s="26" t="s">
        <v>2600</v>
      </c>
      <c r="M4292" s="26">
        <v>4282</v>
      </c>
    </row>
    <row r="4293" spans="1:13" s="31" customFormat="1" ht="16.5" customHeight="1" x14ac:dyDescent="0.3">
      <c r="A4293" s="75">
        <v>42664</v>
      </c>
      <c r="B4293" s="26" t="s">
        <v>2942</v>
      </c>
      <c r="C4293" s="26" t="s">
        <v>12</v>
      </c>
      <c r="D4293" s="26" t="s">
        <v>18</v>
      </c>
      <c r="E4293" s="41"/>
      <c r="F4293" s="41">
        <v>1000</v>
      </c>
      <c r="G4293" s="19">
        <f t="shared" si="66"/>
        <v>8481441.0812999997</v>
      </c>
      <c r="H4293" s="26" t="s">
        <v>903</v>
      </c>
      <c r="I4293" s="26" t="s">
        <v>531</v>
      </c>
      <c r="J4293" s="26" t="s">
        <v>3033</v>
      </c>
      <c r="K4293" s="26" t="s">
        <v>377</v>
      </c>
      <c r="L4293" s="26" t="s">
        <v>2600</v>
      </c>
      <c r="M4293" s="26">
        <v>4283</v>
      </c>
    </row>
    <row r="4294" spans="1:13" s="31" customFormat="1" ht="16.5" customHeight="1" x14ac:dyDescent="0.3">
      <c r="A4294" s="75">
        <v>42664</v>
      </c>
      <c r="B4294" s="26" t="s">
        <v>2943</v>
      </c>
      <c r="C4294" s="26" t="s">
        <v>12</v>
      </c>
      <c r="D4294" s="26" t="s">
        <v>18</v>
      </c>
      <c r="E4294" s="41"/>
      <c r="F4294" s="41">
        <v>2000</v>
      </c>
      <c r="G4294" s="19">
        <f t="shared" si="66"/>
        <v>8479441.0812999997</v>
      </c>
      <c r="H4294" s="26" t="s">
        <v>903</v>
      </c>
      <c r="I4294" s="26" t="s">
        <v>531</v>
      </c>
      <c r="J4294" s="26" t="s">
        <v>3033</v>
      </c>
      <c r="K4294" s="26" t="s">
        <v>377</v>
      </c>
      <c r="L4294" s="26" t="s">
        <v>2600</v>
      </c>
      <c r="M4294" s="26">
        <v>4284</v>
      </c>
    </row>
    <row r="4295" spans="1:13" s="31" customFormat="1" ht="16.5" customHeight="1" x14ac:dyDescent="0.3">
      <c r="A4295" s="75">
        <v>42664</v>
      </c>
      <c r="B4295" s="26" t="s">
        <v>2944</v>
      </c>
      <c r="C4295" s="26" t="s">
        <v>12</v>
      </c>
      <c r="D4295" s="26" t="s">
        <v>18</v>
      </c>
      <c r="E4295" s="41"/>
      <c r="F4295" s="41">
        <v>1000</v>
      </c>
      <c r="G4295" s="19">
        <f t="shared" si="66"/>
        <v>8478441.0812999997</v>
      </c>
      <c r="H4295" s="26" t="s">
        <v>903</v>
      </c>
      <c r="I4295" s="26" t="s">
        <v>531</v>
      </c>
      <c r="J4295" s="26" t="s">
        <v>3033</v>
      </c>
      <c r="K4295" s="26" t="s">
        <v>377</v>
      </c>
      <c r="L4295" s="26" t="s">
        <v>2600</v>
      </c>
      <c r="M4295" s="26">
        <v>4285</v>
      </c>
    </row>
    <row r="4296" spans="1:13" s="31" customFormat="1" ht="16.5" customHeight="1" x14ac:dyDescent="0.3">
      <c r="A4296" s="75">
        <v>42664</v>
      </c>
      <c r="B4296" s="26" t="s">
        <v>1034</v>
      </c>
      <c r="C4296" s="26" t="s">
        <v>12</v>
      </c>
      <c r="D4296" s="26" t="s">
        <v>18</v>
      </c>
      <c r="E4296" s="41"/>
      <c r="F4296" s="41">
        <v>1500</v>
      </c>
      <c r="G4296" s="19">
        <f t="shared" si="66"/>
        <v>8476941.0812999997</v>
      </c>
      <c r="H4296" s="26" t="s">
        <v>903</v>
      </c>
      <c r="I4296" s="26" t="s">
        <v>531</v>
      </c>
      <c r="J4296" s="26" t="s">
        <v>3033</v>
      </c>
      <c r="K4296" s="26" t="s">
        <v>377</v>
      </c>
      <c r="L4296" s="26" t="s">
        <v>2600</v>
      </c>
      <c r="M4296" s="26">
        <v>4286</v>
      </c>
    </row>
    <row r="4297" spans="1:13" s="31" customFormat="1" ht="16.5" customHeight="1" x14ac:dyDescent="0.3">
      <c r="A4297" s="75">
        <v>42664</v>
      </c>
      <c r="B4297" s="26" t="s">
        <v>1236</v>
      </c>
      <c r="C4297" s="26" t="s">
        <v>17</v>
      </c>
      <c r="D4297" s="26" t="s">
        <v>18</v>
      </c>
      <c r="E4297" s="41"/>
      <c r="F4297" s="41">
        <v>5000</v>
      </c>
      <c r="G4297" s="19">
        <f t="shared" si="66"/>
        <v>8471941.0812999997</v>
      </c>
      <c r="H4297" s="26" t="s">
        <v>903</v>
      </c>
      <c r="I4297" s="26" t="s">
        <v>531</v>
      </c>
      <c r="J4297" s="26" t="s">
        <v>3033</v>
      </c>
      <c r="K4297" s="26" t="s">
        <v>377</v>
      </c>
      <c r="L4297" s="26" t="s">
        <v>2600</v>
      </c>
      <c r="M4297" s="31">
        <v>4287</v>
      </c>
    </row>
    <row r="4298" spans="1:13" s="31" customFormat="1" ht="16.5" customHeight="1" x14ac:dyDescent="0.3">
      <c r="A4298" s="75">
        <v>42665</v>
      </c>
      <c r="B4298" s="26" t="s">
        <v>2945</v>
      </c>
      <c r="C4298" s="26" t="s">
        <v>12</v>
      </c>
      <c r="D4298" s="26" t="s">
        <v>18</v>
      </c>
      <c r="E4298" s="41"/>
      <c r="F4298" s="41">
        <v>3000</v>
      </c>
      <c r="G4298" s="19">
        <f t="shared" si="66"/>
        <v>8468941.0812999997</v>
      </c>
      <c r="H4298" s="26" t="s">
        <v>1772</v>
      </c>
      <c r="I4298" s="26" t="s">
        <v>531</v>
      </c>
      <c r="J4298" s="26" t="s">
        <v>3033</v>
      </c>
      <c r="K4298" s="26" t="s">
        <v>377</v>
      </c>
      <c r="L4298" s="26" t="s">
        <v>2600</v>
      </c>
      <c r="M4298" s="31">
        <v>4288</v>
      </c>
    </row>
    <row r="4299" spans="1:13" s="31" customFormat="1" ht="16.5" customHeight="1" x14ac:dyDescent="0.3">
      <c r="A4299" s="75">
        <v>42665</v>
      </c>
      <c r="B4299" s="26" t="s">
        <v>2946</v>
      </c>
      <c r="C4299" s="31" t="s">
        <v>24</v>
      </c>
      <c r="D4299" s="26" t="s">
        <v>10</v>
      </c>
      <c r="E4299" s="41"/>
      <c r="F4299" s="41">
        <v>500</v>
      </c>
      <c r="G4299" s="19">
        <f t="shared" si="66"/>
        <v>8468441.0812999997</v>
      </c>
      <c r="H4299" s="26" t="s">
        <v>1772</v>
      </c>
      <c r="I4299" s="26" t="s">
        <v>531</v>
      </c>
      <c r="J4299" s="26" t="s">
        <v>3033</v>
      </c>
      <c r="K4299" s="26" t="s">
        <v>377</v>
      </c>
      <c r="L4299" s="26" t="s">
        <v>1824</v>
      </c>
      <c r="M4299" s="26">
        <v>4289</v>
      </c>
    </row>
    <row r="4300" spans="1:13" s="31" customFormat="1" ht="16.5" customHeight="1" x14ac:dyDescent="0.3">
      <c r="A4300" s="75">
        <v>42666</v>
      </c>
      <c r="B4300" s="26" t="s">
        <v>2947</v>
      </c>
      <c r="C4300" s="31" t="s">
        <v>24</v>
      </c>
      <c r="D4300" s="26" t="s">
        <v>10</v>
      </c>
      <c r="E4300" s="41"/>
      <c r="F4300" s="41">
        <v>1000</v>
      </c>
      <c r="G4300" s="19">
        <f t="shared" si="66"/>
        <v>8467441.0812999997</v>
      </c>
      <c r="H4300" s="26" t="s">
        <v>1772</v>
      </c>
      <c r="I4300" s="26" t="s">
        <v>531</v>
      </c>
      <c r="J4300" s="26" t="s">
        <v>3033</v>
      </c>
      <c r="K4300" s="26"/>
      <c r="L4300" s="26"/>
      <c r="M4300" s="26">
        <v>4290</v>
      </c>
    </row>
    <row r="4301" spans="1:13" s="31" customFormat="1" ht="16.5" customHeight="1" x14ac:dyDescent="0.3">
      <c r="A4301" s="75">
        <v>42666</v>
      </c>
      <c r="B4301" s="26" t="s">
        <v>2948</v>
      </c>
      <c r="C4301" s="26" t="s">
        <v>12</v>
      </c>
      <c r="D4301" s="26" t="s">
        <v>18</v>
      </c>
      <c r="E4301" s="41"/>
      <c r="F4301" s="41">
        <v>2000</v>
      </c>
      <c r="G4301" s="19">
        <f t="shared" ref="G4301:G4364" si="67">+G4300+E4301-F4301</f>
        <v>8465441.0812999997</v>
      </c>
      <c r="H4301" s="26" t="s">
        <v>1772</v>
      </c>
      <c r="I4301" s="26" t="s">
        <v>531</v>
      </c>
      <c r="J4301" s="26" t="s">
        <v>3033</v>
      </c>
      <c r="K4301" s="26" t="s">
        <v>377</v>
      </c>
      <c r="L4301" s="26" t="s">
        <v>2600</v>
      </c>
      <c r="M4301" s="26">
        <v>4291</v>
      </c>
    </row>
    <row r="4302" spans="1:13" s="31" customFormat="1" ht="16.5" customHeight="1" x14ac:dyDescent="0.3">
      <c r="A4302" s="75">
        <v>42667</v>
      </c>
      <c r="B4302" s="26" t="s">
        <v>944</v>
      </c>
      <c r="C4302" s="26" t="s">
        <v>12</v>
      </c>
      <c r="D4302" s="26" t="s">
        <v>821</v>
      </c>
      <c r="E4302" s="41"/>
      <c r="F4302" s="41">
        <v>1000</v>
      </c>
      <c r="G4302" s="19">
        <f t="shared" si="67"/>
        <v>8464441.0812999997</v>
      </c>
      <c r="H4302" s="26" t="s">
        <v>1697</v>
      </c>
      <c r="I4302" s="26" t="s">
        <v>531</v>
      </c>
      <c r="J4302" s="78" t="s">
        <v>1823</v>
      </c>
      <c r="K4302" s="26" t="s">
        <v>377</v>
      </c>
      <c r="L4302" s="26" t="s">
        <v>2600</v>
      </c>
      <c r="M4302" s="26">
        <v>4292</v>
      </c>
    </row>
    <row r="4303" spans="1:13" s="31" customFormat="1" ht="16.5" customHeight="1" x14ac:dyDescent="0.3">
      <c r="A4303" s="75">
        <v>42667</v>
      </c>
      <c r="B4303" s="26" t="s">
        <v>1479</v>
      </c>
      <c r="C4303" s="26" t="s">
        <v>12</v>
      </c>
      <c r="D4303" s="26" t="s">
        <v>821</v>
      </c>
      <c r="E4303" s="41"/>
      <c r="F4303" s="41">
        <v>1000</v>
      </c>
      <c r="G4303" s="19">
        <f t="shared" si="67"/>
        <v>8463441.0812999997</v>
      </c>
      <c r="H4303" s="26" t="s">
        <v>1697</v>
      </c>
      <c r="I4303" s="26" t="s">
        <v>531</v>
      </c>
      <c r="J4303" s="78" t="s">
        <v>1823</v>
      </c>
      <c r="K4303" s="26" t="s">
        <v>377</v>
      </c>
      <c r="L4303" s="26" t="s">
        <v>2600</v>
      </c>
      <c r="M4303" s="26">
        <v>4293</v>
      </c>
    </row>
    <row r="4304" spans="1:13" s="31" customFormat="1" ht="16.5" customHeight="1" x14ac:dyDescent="0.3">
      <c r="A4304" s="75">
        <v>42667</v>
      </c>
      <c r="B4304" s="26" t="s">
        <v>2949</v>
      </c>
      <c r="C4304" s="26" t="s">
        <v>12</v>
      </c>
      <c r="D4304" s="26" t="s">
        <v>18</v>
      </c>
      <c r="E4304" s="41"/>
      <c r="F4304" s="41">
        <v>2000</v>
      </c>
      <c r="G4304" s="19">
        <f t="shared" si="67"/>
        <v>8461441.0812999997</v>
      </c>
      <c r="H4304" s="26" t="s">
        <v>1772</v>
      </c>
      <c r="I4304" s="26" t="s">
        <v>531</v>
      </c>
      <c r="J4304" s="26" t="s">
        <v>3033</v>
      </c>
      <c r="K4304" s="26" t="s">
        <v>377</v>
      </c>
      <c r="L4304" s="26" t="s">
        <v>2600</v>
      </c>
      <c r="M4304" s="26">
        <v>4294</v>
      </c>
    </row>
    <row r="4305" spans="1:13" s="31" customFormat="1" ht="16.5" customHeight="1" x14ac:dyDescent="0.3">
      <c r="A4305" s="75">
        <v>42667</v>
      </c>
      <c r="B4305" s="26" t="s">
        <v>2950</v>
      </c>
      <c r="C4305" s="33" t="s">
        <v>3871</v>
      </c>
      <c r="D4305" s="26" t="s">
        <v>18</v>
      </c>
      <c r="E4305" s="41"/>
      <c r="F4305" s="41">
        <v>2000</v>
      </c>
      <c r="G4305" s="19">
        <f t="shared" si="67"/>
        <v>8459441.0812999997</v>
      </c>
      <c r="H4305" s="26" t="s">
        <v>1772</v>
      </c>
      <c r="I4305" s="26" t="s">
        <v>531</v>
      </c>
      <c r="J4305" s="26" t="s">
        <v>3033</v>
      </c>
      <c r="K4305" s="26" t="s">
        <v>377</v>
      </c>
      <c r="L4305" s="26" t="s">
        <v>1824</v>
      </c>
      <c r="M4305" s="31">
        <v>4295</v>
      </c>
    </row>
    <row r="4306" spans="1:13" s="31" customFormat="1" ht="16.5" customHeight="1" x14ac:dyDescent="0.3">
      <c r="A4306" s="75">
        <v>42667</v>
      </c>
      <c r="B4306" s="26" t="s">
        <v>2951</v>
      </c>
      <c r="C4306" s="26" t="s">
        <v>12</v>
      </c>
      <c r="D4306" s="26" t="s">
        <v>18</v>
      </c>
      <c r="E4306" s="41"/>
      <c r="F4306" s="41">
        <v>1000</v>
      </c>
      <c r="G4306" s="19">
        <f t="shared" si="67"/>
        <v>8458441.0812999997</v>
      </c>
      <c r="H4306" s="26" t="s">
        <v>1772</v>
      </c>
      <c r="I4306" s="26" t="s">
        <v>531</v>
      </c>
      <c r="J4306" s="26" t="s">
        <v>3033</v>
      </c>
      <c r="K4306" s="26" t="s">
        <v>377</v>
      </c>
      <c r="L4306" s="26" t="s">
        <v>2600</v>
      </c>
      <c r="M4306" s="31">
        <v>4296</v>
      </c>
    </row>
    <row r="4307" spans="1:13" s="31" customFormat="1" ht="16.5" customHeight="1" x14ac:dyDescent="0.3">
      <c r="A4307" s="75">
        <v>42667</v>
      </c>
      <c r="B4307" s="26" t="s">
        <v>2952</v>
      </c>
      <c r="C4307" s="31" t="s">
        <v>24</v>
      </c>
      <c r="D4307" s="26" t="s">
        <v>10</v>
      </c>
      <c r="E4307" s="41"/>
      <c r="F4307" s="41">
        <v>8500</v>
      </c>
      <c r="G4307" s="19">
        <f t="shared" si="67"/>
        <v>8449941.0812999997</v>
      </c>
      <c r="H4307" s="26" t="s">
        <v>1772</v>
      </c>
      <c r="I4307" s="26" t="s">
        <v>531</v>
      </c>
      <c r="J4307" s="26" t="s">
        <v>3033</v>
      </c>
      <c r="K4307" s="26" t="s">
        <v>377</v>
      </c>
      <c r="L4307" s="26" t="s">
        <v>1824</v>
      </c>
      <c r="M4307" s="26">
        <v>4297</v>
      </c>
    </row>
    <row r="4308" spans="1:13" s="31" customFormat="1" ht="16.5" customHeight="1" x14ac:dyDescent="0.3">
      <c r="A4308" s="75">
        <v>42667</v>
      </c>
      <c r="B4308" s="26" t="s">
        <v>2953</v>
      </c>
      <c r="C4308" s="26" t="s">
        <v>12</v>
      </c>
      <c r="D4308" s="26" t="s">
        <v>18</v>
      </c>
      <c r="E4308" s="41"/>
      <c r="F4308" s="41">
        <v>2000</v>
      </c>
      <c r="G4308" s="19">
        <f t="shared" si="67"/>
        <v>8447941.0812999997</v>
      </c>
      <c r="H4308" s="26" t="s">
        <v>1772</v>
      </c>
      <c r="I4308" s="26" t="s">
        <v>531</v>
      </c>
      <c r="J4308" s="26" t="s">
        <v>3033</v>
      </c>
      <c r="K4308" s="26" t="s">
        <v>377</v>
      </c>
      <c r="L4308" s="26" t="s">
        <v>2600</v>
      </c>
      <c r="M4308" s="26">
        <v>4298</v>
      </c>
    </row>
    <row r="4309" spans="1:13" s="31" customFormat="1" ht="16.5" customHeight="1" x14ac:dyDescent="0.3">
      <c r="A4309" s="75">
        <v>42667</v>
      </c>
      <c r="B4309" s="26" t="s">
        <v>2954</v>
      </c>
      <c r="C4309" s="31" t="s">
        <v>38</v>
      </c>
      <c r="D4309" s="26" t="s">
        <v>18</v>
      </c>
      <c r="E4309" s="41"/>
      <c r="F4309" s="41">
        <v>125000</v>
      </c>
      <c r="G4309" s="19">
        <f t="shared" si="67"/>
        <v>8322941.0812999997</v>
      </c>
      <c r="H4309" s="26" t="s">
        <v>1772</v>
      </c>
      <c r="I4309" s="26" t="s">
        <v>531</v>
      </c>
      <c r="J4309" s="26" t="s">
        <v>3033</v>
      </c>
      <c r="K4309" s="26" t="s">
        <v>377</v>
      </c>
      <c r="L4309" s="26" t="s">
        <v>1824</v>
      </c>
      <c r="M4309" s="26">
        <v>4299</v>
      </c>
    </row>
    <row r="4310" spans="1:13" s="31" customFormat="1" ht="16.5" customHeight="1" x14ac:dyDescent="0.3">
      <c r="A4310" s="75">
        <v>42667</v>
      </c>
      <c r="B4310" s="26" t="s">
        <v>2324</v>
      </c>
      <c r="C4310" s="26" t="s">
        <v>12</v>
      </c>
      <c r="D4310" s="26" t="s">
        <v>20</v>
      </c>
      <c r="E4310" s="41"/>
      <c r="F4310" s="41">
        <v>2000</v>
      </c>
      <c r="G4310" s="19">
        <f t="shared" si="67"/>
        <v>8320941.0812999997</v>
      </c>
      <c r="H4310" s="26" t="s">
        <v>3053</v>
      </c>
      <c r="I4310" s="26" t="s">
        <v>531</v>
      </c>
      <c r="J4310" s="26" t="s">
        <v>1823</v>
      </c>
      <c r="K4310" s="26" t="s">
        <v>377</v>
      </c>
      <c r="L4310" s="26" t="s">
        <v>2600</v>
      </c>
      <c r="M4310" s="26">
        <v>4300</v>
      </c>
    </row>
    <row r="4311" spans="1:13" s="31" customFormat="1" ht="16.5" customHeight="1" x14ac:dyDescent="0.3">
      <c r="A4311" s="75">
        <v>42667</v>
      </c>
      <c r="B4311" s="26" t="s">
        <v>2644</v>
      </c>
      <c r="C4311" s="31" t="s">
        <v>35</v>
      </c>
      <c r="D4311" s="26" t="s">
        <v>20</v>
      </c>
      <c r="E4311" s="41"/>
      <c r="F4311" s="41">
        <v>1000</v>
      </c>
      <c r="G4311" s="19">
        <f t="shared" si="67"/>
        <v>8319941.0812999997</v>
      </c>
      <c r="H4311" s="26" t="s">
        <v>3053</v>
      </c>
      <c r="I4311" s="26" t="s">
        <v>531</v>
      </c>
      <c r="J4311" s="26" t="s">
        <v>1823</v>
      </c>
      <c r="K4311" s="26" t="s">
        <v>377</v>
      </c>
      <c r="L4311" s="26" t="s">
        <v>1824</v>
      </c>
      <c r="M4311" s="26">
        <v>4301</v>
      </c>
    </row>
    <row r="4312" spans="1:13" s="31" customFormat="1" ht="16.5" customHeight="1" x14ac:dyDescent="0.3">
      <c r="A4312" s="75">
        <v>42667</v>
      </c>
      <c r="B4312" s="26" t="s">
        <v>2955</v>
      </c>
      <c r="C4312" s="26" t="s">
        <v>12</v>
      </c>
      <c r="D4312" s="26" t="s">
        <v>18</v>
      </c>
      <c r="E4312" s="41"/>
      <c r="F4312" s="41">
        <v>3000</v>
      </c>
      <c r="G4312" s="19">
        <f t="shared" si="67"/>
        <v>8316941.0812999997</v>
      </c>
      <c r="H4312" s="26" t="s">
        <v>903</v>
      </c>
      <c r="I4312" s="26" t="s">
        <v>531</v>
      </c>
      <c r="J4312" s="26" t="s">
        <v>3033</v>
      </c>
      <c r="K4312" s="26" t="s">
        <v>377</v>
      </c>
      <c r="L4312" s="26" t="s">
        <v>2600</v>
      </c>
      <c r="M4312" s="26">
        <v>4302</v>
      </c>
    </row>
    <row r="4313" spans="1:13" s="31" customFormat="1" x14ac:dyDescent="0.3">
      <c r="A4313" s="75">
        <v>42668</v>
      </c>
      <c r="B4313" s="27" t="s">
        <v>2956</v>
      </c>
      <c r="C4313" s="26" t="s">
        <v>12</v>
      </c>
      <c r="D4313" s="26" t="s">
        <v>20</v>
      </c>
      <c r="E4313" s="41"/>
      <c r="F4313" s="42">
        <v>2000</v>
      </c>
      <c r="G4313" s="19">
        <f t="shared" si="67"/>
        <v>8314941.0812999997</v>
      </c>
      <c r="H4313" s="26" t="s">
        <v>933</v>
      </c>
      <c r="I4313" s="27" t="s">
        <v>531</v>
      </c>
      <c r="J4313" s="27" t="s">
        <v>1823</v>
      </c>
      <c r="K4313" s="26" t="s">
        <v>377</v>
      </c>
      <c r="L4313" s="27" t="s">
        <v>2600</v>
      </c>
      <c r="M4313" s="31">
        <v>4303</v>
      </c>
    </row>
    <row r="4314" spans="1:13" s="31" customFormat="1" x14ac:dyDescent="0.3">
      <c r="A4314" s="75">
        <v>42668</v>
      </c>
      <c r="B4314" s="27" t="s">
        <v>2957</v>
      </c>
      <c r="C4314" s="26" t="s">
        <v>12</v>
      </c>
      <c r="D4314" s="26" t="s">
        <v>20</v>
      </c>
      <c r="E4314" s="41"/>
      <c r="F4314" s="42">
        <v>2000</v>
      </c>
      <c r="G4314" s="19">
        <f t="shared" si="67"/>
        <v>8312941.0812999997</v>
      </c>
      <c r="H4314" s="26" t="s">
        <v>933</v>
      </c>
      <c r="I4314" s="27" t="s">
        <v>531</v>
      </c>
      <c r="J4314" s="27" t="s">
        <v>1823</v>
      </c>
      <c r="K4314" s="26" t="s">
        <v>377</v>
      </c>
      <c r="L4314" s="27" t="s">
        <v>2600</v>
      </c>
      <c r="M4314" s="31">
        <v>4304</v>
      </c>
    </row>
    <row r="4315" spans="1:13" s="31" customFormat="1" ht="13.9" x14ac:dyDescent="0.25">
      <c r="A4315" s="75">
        <v>42668</v>
      </c>
      <c r="B4315" s="27" t="s">
        <v>2958</v>
      </c>
      <c r="C4315" s="26" t="s">
        <v>12</v>
      </c>
      <c r="D4315" s="26" t="s">
        <v>20</v>
      </c>
      <c r="E4315" s="41"/>
      <c r="F4315" s="42">
        <v>20000</v>
      </c>
      <c r="G4315" s="19">
        <f t="shared" si="67"/>
        <v>8292941.0812999997</v>
      </c>
      <c r="H4315" s="26" t="s">
        <v>933</v>
      </c>
      <c r="I4315" s="26" t="s">
        <v>2959</v>
      </c>
      <c r="J4315" s="27" t="s">
        <v>1823</v>
      </c>
      <c r="K4315" s="26" t="s">
        <v>377</v>
      </c>
      <c r="L4315" s="27" t="s">
        <v>1824</v>
      </c>
      <c r="M4315" s="26">
        <v>4305</v>
      </c>
    </row>
    <row r="4316" spans="1:13" s="31" customFormat="1" x14ac:dyDescent="0.3">
      <c r="A4316" s="75">
        <v>42668</v>
      </c>
      <c r="B4316" s="26" t="s">
        <v>944</v>
      </c>
      <c r="C4316" s="26" t="s">
        <v>12</v>
      </c>
      <c r="D4316" s="26" t="s">
        <v>821</v>
      </c>
      <c r="E4316" s="41"/>
      <c r="F4316" s="41">
        <v>1000</v>
      </c>
      <c r="G4316" s="19">
        <f t="shared" si="67"/>
        <v>8291941.0812999997</v>
      </c>
      <c r="H4316" s="26" t="s">
        <v>1697</v>
      </c>
      <c r="I4316" s="26" t="s">
        <v>531</v>
      </c>
      <c r="J4316" s="78" t="s">
        <v>1823</v>
      </c>
      <c r="K4316" s="26" t="s">
        <v>377</v>
      </c>
      <c r="L4316" s="26" t="s">
        <v>2600</v>
      </c>
      <c r="M4316" s="26">
        <v>4306</v>
      </c>
    </row>
    <row r="4317" spans="1:13" s="31" customFormat="1" x14ac:dyDescent="0.3">
      <c r="A4317" s="75">
        <v>42668</v>
      </c>
      <c r="B4317" s="26" t="s">
        <v>1479</v>
      </c>
      <c r="C4317" s="26" t="s">
        <v>12</v>
      </c>
      <c r="D4317" s="26" t="s">
        <v>821</v>
      </c>
      <c r="E4317" s="41"/>
      <c r="F4317" s="41">
        <v>1000</v>
      </c>
      <c r="G4317" s="19">
        <f t="shared" si="67"/>
        <v>8290941.0812999997</v>
      </c>
      <c r="H4317" s="26" t="s">
        <v>1697</v>
      </c>
      <c r="I4317" s="26" t="s">
        <v>531</v>
      </c>
      <c r="J4317" s="78" t="s">
        <v>1823</v>
      </c>
      <c r="K4317" s="26" t="s">
        <v>377</v>
      </c>
      <c r="L4317" s="26" t="s">
        <v>2600</v>
      </c>
      <c r="M4317" s="26">
        <v>4307</v>
      </c>
    </row>
    <row r="4318" spans="1:13" s="31" customFormat="1" x14ac:dyDescent="0.3">
      <c r="A4318" s="75">
        <v>42668</v>
      </c>
      <c r="B4318" s="26" t="s">
        <v>2960</v>
      </c>
      <c r="C4318" s="26" t="s">
        <v>12</v>
      </c>
      <c r="D4318" s="26" t="s">
        <v>18</v>
      </c>
      <c r="E4318" s="41"/>
      <c r="F4318" s="41">
        <v>2000</v>
      </c>
      <c r="G4318" s="19">
        <f t="shared" si="67"/>
        <v>8288941.0812999997</v>
      </c>
      <c r="H4318" s="26" t="s">
        <v>1772</v>
      </c>
      <c r="I4318" s="26" t="s">
        <v>531</v>
      </c>
      <c r="J4318" s="26" t="s">
        <v>3033</v>
      </c>
      <c r="K4318" s="26" t="s">
        <v>377</v>
      </c>
      <c r="L4318" s="26" t="s">
        <v>2600</v>
      </c>
      <c r="M4318" s="26">
        <v>4308</v>
      </c>
    </row>
    <row r="4319" spans="1:13" s="31" customFormat="1" x14ac:dyDescent="0.3">
      <c r="A4319" s="75">
        <v>42668</v>
      </c>
      <c r="B4319" s="26" t="s">
        <v>2324</v>
      </c>
      <c r="C4319" s="26" t="s">
        <v>12</v>
      </c>
      <c r="D4319" s="26" t="s">
        <v>20</v>
      </c>
      <c r="E4319" s="41"/>
      <c r="F4319" s="41">
        <v>2000</v>
      </c>
      <c r="G4319" s="19">
        <f t="shared" si="67"/>
        <v>8286941.0812999997</v>
      </c>
      <c r="H4319" s="26" t="s">
        <v>3053</v>
      </c>
      <c r="I4319" s="26" t="s">
        <v>531</v>
      </c>
      <c r="J4319" s="26" t="s">
        <v>1823</v>
      </c>
      <c r="K4319" s="26" t="s">
        <v>377</v>
      </c>
      <c r="L4319" s="26" t="s">
        <v>2600</v>
      </c>
      <c r="M4319" s="26">
        <v>4309</v>
      </c>
    </row>
    <row r="4320" spans="1:13" s="31" customFormat="1" x14ac:dyDescent="0.3">
      <c r="A4320" s="75">
        <v>42668</v>
      </c>
      <c r="B4320" s="26" t="s">
        <v>2644</v>
      </c>
      <c r="C4320" s="31" t="s">
        <v>35</v>
      </c>
      <c r="D4320" s="26" t="s">
        <v>20</v>
      </c>
      <c r="E4320" s="41"/>
      <c r="F4320" s="41">
        <v>1000</v>
      </c>
      <c r="G4320" s="19">
        <f t="shared" si="67"/>
        <v>8285941.0812999997</v>
      </c>
      <c r="H4320" s="26" t="s">
        <v>3053</v>
      </c>
      <c r="I4320" s="26" t="s">
        <v>531</v>
      </c>
      <c r="J4320" s="26" t="s">
        <v>1823</v>
      </c>
      <c r="K4320" s="26" t="s">
        <v>377</v>
      </c>
      <c r="L4320" s="26" t="s">
        <v>1824</v>
      </c>
      <c r="M4320" s="26">
        <v>4310</v>
      </c>
    </row>
    <row r="4321" spans="1:13" s="31" customFormat="1" x14ac:dyDescent="0.3">
      <c r="A4321" s="75">
        <v>42668</v>
      </c>
      <c r="B4321" s="26" t="s">
        <v>2961</v>
      </c>
      <c r="C4321" s="26" t="s">
        <v>12</v>
      </c>
      <c r="D4321" s="26" t="s">
        <v>20</v>
      </c>
      <c r="E4321" s="41"/>
      <c r="F4321" s="41">
        <v>300</v>
      </c>
      <c r="G4321" s="19">
        <f t="shared" si="67"/>
        <v>8285641.0812999997</v>
      </c>
      <c r="H4321" s="26" t="s">
        <v>3053</v>
      </c>
      <c r="I4321" s="26" t="s">
        <v>531</v>
      </c>
      <c r="J4321" s="26" t="s">
        <v>1823</v>
      </c>
      <c r="K4321" s="26" t="s">
        <v>377</v>
      </c>
      <c r="L4321" s="26" t="s">
        <v>2600</v>
      </c>
      <c r="M4321" s="31">
        <v>4311</v>
      </c>
    </row>
    <row r="4322" spans="1:13" s="31" customFormat="1" x14ac:dyDescent="0.3">
      <c r="A4322" s="75">
        <v>42668</v>
      </c>
      <c r="B4322" s="37" t="s">
        <v>2962</v>
      </c>
      <c r="C4322" s="26" t="s">
        <v>12</v>
      </c>
      <c r="D4322" s="37" t="s">
        <v>13</v>
      </c>
      <c r="E4322" s="38"/>
      <c r="F4322" s="38">
        <v>2000</v>
      </c>
      <c r="G4322" s="19">
        <f t="shared" si="67"/>
        <v>8283641.0812999997</v>
      </c>
      <c r="H4322" s="37" t="s">
        <v>267</v>
      </c>
      <c r="I4322" s="38" t="s">
        <v>774</v>
      </c>
      <c r="J4322" s="26" t="s">
        <v>3033</v>
      </c>
      <c r="K4322" s="37"/>
      <c r="L4322" s="26" t="s">
        <v>2600</v>
      </c>
      <c r="M4322" s="31">
        <v>4312</v>
      </c>
    </row>
    <row r="4323" spans="1:13" s="31" customFormat="1" x14ac:dyDescent="0.3">
      <c r="A4323" s="75">
        <v>42668</v>
      </c>
      <c r="B4323" s="37" t="s">
        <v>2963</v>
      </c>
      <c r="C4323" s="31" t="s">
        <v>24</v>
      </c>
      <c r="D4323" s="26" t="s">
        <v>10</v>
      </c>
      <c r="E4323" s="38"/>
      <c r="F4323" s="38">
        <v>2000</v>
      </c>
      <c r="G4323" s="19">
        <f t="shared" si="67"/>
        <v>8281641.0812999997</v>
      </c>
      <c r="H4323" s="37" t="s">
        <v>267</v>
      </c>
      <c r="I4323" s="38" t="s">
        <v>774</v>
      </c>
      <c r="J4323" s="26" t="s">
        <v>3033</v>
      </c>
      <c r="K4323" s="37"/>
      <c r="L4323" s="26" t="s">
        <v>1824</v>
      </c>
      <c r="M4323" s="26">
        <v>4313</v>
      </c>
    </row>
    <row r="4324" spans="1:13" s="31" customFormat="1" x14ac:dyDescent="0.3">
      <c r="A4324" s="75">
        <v>42668</v>
      </c>
      <c r="B4324" s="26" t="s">
        <v>2964</v>
      </c>
      <c r="C4324" s="26" t="s">
        <v>12</v>
      </c>
      <c r="D4324" s="26" t="s">
        <v>20</v>
      </c>
      <c r="E4324" s="41"/>
      <c r="F4324" s="41">
        <v>1000</v>
      </c>
      <c r="G4324" s="19">
        <f t="shared" si="67"/>
        <v>8280641.0812999997</v>
      </c>
      <c r="H4324" s="26" t="s">
        <v>3054</v>
      </c>
      <c r="I4324" s="26" t="s">
        <v>531</v>
      </c>
      <c r="J4324" s="26" t="s">
        <v>2611</v>
      </c>
      <c r="K4324" s="26" t="s">
        <v>377</v>
      </c>
      <c r="L4324" s="26" t="s">
        <v>2600</v>
      </c>
      <c r="M4324" s="26">
        <v>4314</v>
      </c>
    </row>
    <row r="4325" spans="1:13" s="31" customFormat="1" x14ac:dyDescent="0.3">
      <c r="A4325" s="75">
        <v>42668</v>
      </c>
      <c r="B4325" s="26" t="s">
        <v>2965</v>
      </c>
      <c r="C4325" s="26" t="s">
        <v>12</v>
      </c>
      <c r="D4325" s="26" t="s">
        <v>20</v>
      </c>
      <c r="E4325" s="41"/>
      <c r="F4325" s="41">
        <v>1000</v>
      </c>
      <c r="G4325" s="19">
        <f t="shared" si="67"/>
        <v>8279641.0812999997</v>
      </c>
      <c r="H4325" s="26" t="s">
        <v>3054</v>
      </c>
      <c r="I4325" s="26" t="s">
        <v>531</v>
      </c>
      <c r="J4325" s="26" t="s">
        <v>2611</v>
      </c>
      <c r="K4325" s="26" t="s">
        <v>377</v>
      </c>
      <c r="L4325" s="26" t="s">
        <v>2600</v>
      </c>
      <c r="M4325" s="26">
        <v>4315</v>
      </c>
    </row>
    <row r="4326" spans="1:13" s="31" customFormat="1" x14ac:dyDescent="0.3">
      <c r="A4326" s="75">
        <v>42669</v>
      </c>
      <c r="B4326" s="26" t="s">
        <v>944</v>
      </c>
      <c r="C4326" s="26" t="s">
        <v>12</v>
      </c>
      <c r="D4326" s="26" t="s">
        <v>821</v>
      </c>
      <c r="E4326" s="41"/>
      <c r="F4326" s="41">
        <v>1000</v>
      </c>
      <c r="G4326" s="19">
        <f t="shared" si="67"/>
        <v>8278641.0812999997</v>
      </c>
      <c r="H4326" s="26" t="s">
        <v>1697</v>
      </c>
      <c r="I4326" s="26" t="s">
        <v>531</v>
      </c>
      <c r="J4326" s="78" t="s">
        <v>1823</v>
      </c>
      <c r="K4326" s="26" t="s">
        <v>377</v>
      </c>
      <c r="L4326" s="26" t="s">
        <v>2600</v>
      </c>
      <c r="M4326" s="26">
        <v>4316</v>
      </c>
    </row>
    <row r="4327" spans="1:13" s="31" customFormat="1" x14ac:dyDescent="0.3">
      <c r="A4327" s="75">
        <v>42669</v>
      </c>
      <c r="B4327" s="26" t="s">
        <v>1479</v>
      </c>
      <c r="C4327" s="26" t="s">
        <v>12</v>
      </c>
      <c r="D4327" s="26" t="s">
        <v>821</v>
      </c>
      <c r="E4327" s="41"/>
      <c r="F4327" s="41">
        <v>1000</v>
      </c>
      <c r="G4327" s="19">
        <f t="shared" si="67"/>
        <v>8277641.0812999997</v>
      </c>
      <c r="H4327" s="26" t="s">
        <v>1697</v>
      </c>
      <c r="I4327" s="26" t="s">
        <v>531</v>
      </c>
      <c r="J4327" s="78" t="s">
        <v>1823</v>
      </c>
      <c r="K4327" s="26" t="s">
        <v>377</v>
      </c>
      <c r="L4327" s="26" t="s">
        <v>2600</v>
      </c>
      <c r="M4327" s="26">
        <v>4317</v>
      </c>
    </row>
    <row r="4328" spans="1:13" s="31" customFormat="1" x14ac:dyDescent="0.3">
      <c r="A4328" s="75">
        <v>42669</v>
      </c>
      <c r="B4328" s="26" t="s">
        <v>2966</v>
      </c>
      <c r="C4328" s="26" t="s">
        <v>12</v>
      </c>
      <c r="D4328" s="26" t="s">
        <v>18</v>
      </c>
      <c r="E4328" s="41"/>
      <c r="F4328" s="41">
        <v>4000</v>
      </c>
      <c r="G4328" s="19">
        <f t="shared" si="67"/>
        <v>8273641.0812999997</v>
      </c>
      <c r="H4328" s="26" t="s">
        <v>1772</v>
      </c>
      <c r="I4328" s="26" t="s">
        <v>531</v>
      </c>
      <c r="J4328" s="26" t="s">
        <v>3033</v>
      </c>
      <c r="K4328" s="26" t="s">
        <v>377</v>
      </c>
      <c r="L4328" s="26" t="s">
        <v>2600</v>
      </c>
      <c r="M4328" s="26">
        <v>4318</v>
      </c>
    </row>
    <row r="4329" spans="1:13" s="31" customFormat="1" x14ac:dyDescent="0.3">
      <c r="A4329" s="75">
        <v>42669</v>
      </c>
      <c r="B4329" s="26" t="s">
        <v>2324</v>
      </c>
      <c r="C4329" s="26" t="s">
        <v>12</v>
      </c>
      <c r="D4329" s="26" t="s">
        <v>20</v>
      </c>
      <c r="E4329" s="41"/>
      <c r="F4329" s="41">
        <v>2000</v>
      </c>
      <c r="G4329" s="19">
        <f t="shared" si="67"/>
        <v>8271641.0812999997</v>
      </c>
      <c r="H4329" s="26" t="s">
        <v>3053</v>
      </c>
      <c r="I4329" s="26" t="s">
        <v>531</v>
      </c>
      <c r="J4329" s="26" t="s">
        <v>1823</v>
      </c>
      <c r="K4329" s="26" t="s">
        <v>377</v>
      </c>
      <c r="L4329" s="26" t="s">
        <v>2600</v>
      </c>
      <c r="M4329" s="31">
        <v>4319</v>
      </c>
    </row>
    <row r="4330" spans="1:13" s="31" customFormat="1" x14ac:dyDescent="0.3">
      <c r="A4330" s="75">
        <v>42669</v>
      </c>
      <c r="B4330" s="26" t="s">
        <v>2644</v>
      </c>
      <c r="C4330" s="31" t="s">
        <v>35</v>
      </c>
      <c r="D4330" s="26" t="s">
        <v>20</v>
      </c>
      <c r="E4330" s="41"/>
      <c r="F4330" s="41">
        <v>1000</v>
      </c>
      <c r="G4330" s="19">
        <f t="shared" si="67"/>
        <v>8270641.0812999997</v>
      </c>
      <c r="H4330" s="26" t="s">
        <v>3053</v>
      </c>
      <c r="I4330" s="26" t="s">
        <v>531</v>
      </c>
      <c r="J4330" s="26" t="s">
        <v>1823</v>
      </c>
      <c r="K4330" s="26" t="s">
        <v>377</v>
      </c>
      <c r="L4330" s="26" t="s">
        <v>1824</v>
      </c>
      <c r="M4330" s="31">
        <v>4320</v>
      </c>
    </row>
    <row r="4331" spans="1:13" s="31" customFormat="1" x14ac:dyDescent="0.3">
      <c r="A4331" s="75">
        <v>42669</v>
      </c>
      <c r="B4331" s="37" t="s">
        <v>2967</v>
      </c>
      <c r="C4331" s="26" t="s">
        <v>12</v>
      </c>
      <c r="D4331" s="37" t="s">
        <v>13</v>
      </c>
      <c r="E4331" s="38"/>
      <c r="F4331" s="38">
        <v>2000</v>
      </c>
      <c r="G4331" s="19">
        <f t="shared" si="67"/>
        <v>8268641.0812999997</v>
      </c>
      <c r="H4331" s="37" t="s">
        <v>267</v>
      </c>
      <c r="I4331" s="38" t="s">
        <v>774</v>
      </c>
      <c r="J4331" s="26" t="s">
        <v>3033</v>
      </c>
      <c r="K4331" s="37"/>
      <c r="L4331" s="26" t="s">
        <v>2600</v>
      </c>
      <c r="M4331" s="26">
        <v>4321</v>
      </c>
    </row>
    <row r="4332" spans="1:13" s="31" customFormat="1" x14ac:dyDescent="0.3">
      <c r="A4332" s="75">
        <v>42669</v>
      </c>
      <c r="B4332" s="26" t="s">
        <v>2968</v>
      </c>
      <c r="C4332" s="26" t="s">
        <v>12</v>
      </c>
      <c r="D4332" s="26" t="s">
        <v>20</v>
      </c>
      <c r="E4332" s="41"/>
      <c r="F4332" s="41">
        <v>1500</v>
      </c>
      <c r="G4332" s="19">
        <f t="shared" si="67"/>
        <v>8267141.0812999997</v>
      </c>
      <c r="H4332" s="26" t="s">
        <v>3054</v>
      </c>
      <c r="I4332" s="26" t="s">
        <v>531</v>
      </c>
      <c r="J4332" s="26" t="s">
        <v>2611</v>
      </c>
      <c r="K4332" s="26" t="s">
        <v>377</v>
      </c>
      <c r="L4332" s="26" t="s">
        <v>2600</v>
      </c>
      <c r="M4332" s="26">
        <v>4322</v>
      </c>
    </row>
    <row r="4333" spans="1:13" s="31" customFormat="1" x14ac:dyDescent="0.3">
      <c r="A4333" s="75">
        <v>42669</v>
      </c>
      <c r="B4333" s="26" t="s">
        <v>2969</v>
      </c>
      <c r="C4333" s="26" t="s">
        <v>12</v>
      </c>
      <c r="D4333" s="26" t="s">
        <v>20</v>
      </c>
      <c r="E4333" s="41"/>
      <c r="F4333" s="41">
        <v>1500</v>
      </c>
      <c r="G4333" s="19">
        <f t="shared" si="67"/>
        <v>8265641.0812999997</v>
      </c>
      <c r="H4333" s="26" t="s">
        <v>3054</v>
      </c>
      <c r="I4333" s="26" t="s">
        <v>531</v>
      </c>
      <c r="J4333" s="26" t="s">
        <v>2611</v>
      </c>
      <c r="K4333" s="26" t="s">
        <v>377</v>
      </c>
      <c r="L4333" s="26" t="s">
        <v>2600</v>
      </c>
      <c r="M4333" s="26">
        <v>4323</v>
      </c>
    </row>
    <row r="4334" spans="1:13" s="31" customFormat="1" x14ac:dyDescent="0.3">
      <c r="A4334" s="75">
        <v>42669</v>
      </c>
      <c r="B4334" s="26" t="s">
        <v>2970</v>
      </c>
      <c r="C4334" s="26" t="s">
        <v>12</v>
      </c>
      <c r="D4334" s="26" t="s">
        <v>18</v>
      </c>
      <c r="E4334" s="41"/>
      <c r="F4334" s="41">
        <v>3000</v>
      </c>
      <c r="G4334" s="19">
        <f t="shared" si="67"/>
        <v>8262641.0812999997</v>
      </c>
      <c r="H4334" s="26" t="s">
        <v>903</v>
      </c>
      <c r="I4334" s="26" t="s">
        <v>531</v>
      </c>
      <c r="J4334" s="26" t="s">
        <v>3033</v>
      </c>
      <c r="K4334" s="26" t="s">
        <v>377</v>
      </c>
      <c r="L4334" s="26" t="s">
        <v>2600</v>
      </c>
      <c r="M4334" s="26">
        <v>4324</v>
      </c>
    </row>
    <row r="4335" spans="1:13" s="31" customFormat="1" x14ac:dyDescent="0.3">
      <c r="A4335" s="75">
        <v>42670</v>
      </c>
      <c r="B4335" s="26" t="s">
        <v>2971</v>
      </c>
      <c r="C4335" s="26" t="s">
        <v>12</v>
      </c>
      <c r="D4335" s="26" t="s">
        <v>13</v>
      </c>
      <c r="E4335" s="41"/>
      <c r="F4335" s="41">
        <v>2000</v>
      </c>
      <c r="G4335" s="19">
        <f t="shared" si="67"/>
        <v>8260641.0812999997</v>
      </c>
      <c r="H4335" s="36" t="s">
        <v>26</v>
      </c>
      <c r="I4335" s="26" t="s">
        <v>531</v>
      </c>
      <c r="J4335" s="26" t="s">
        <v>3033</v>
      </c>
      <c r="K4335" s="26" t="s">
        <v>377</v>
      </c>
      <c r="L4335" s="26" t="s">
        <v>2193</v>
      </c>
      <c r="M4335" s="26">
        <v>4325</v>
      </c>
    </row>
    <row r="4336" spans="1:13" s="31" customFormat="1" ht="13.9" x14ac:dyDescent="0.25">
      <c r="A4336" s="75">
        <v>42670</v>
      </c>
      <c r="B4336" s="26" t="s">
        <v>2829</v>
      </c>
      <c r="C4336" s="27" t="s">
        <v>16</v>
      </c>
      <c r="D4336" s="28" t="s">
        <v>10</v>
      </c>
      <c r="E4336" s="41"/>
      <c r="F4336" s="41">
        <v>8948</v>
      </c>
      <c r="G4336" s="19">
        <f t="shared" si="67"/>
        <v>8251693.0812999997</v>
      </c>
      <c r="H4336" s="36" t="s">
        <v>26</v>
      </c>
      <c r="I4336" s="26" t="s">
        <v>229</v>
      </c>
      <c r="J4336" s="26" t="s">
        <v>1099</v>
      </c>
      <c r="K4336" s="26" t="s">
        <v>377</v>
      </c>
      <c r="L4336" s="77" t="s">
        <v>1824</v>
      </c>
      <c r="M4336" s="26">
        <v>4326</v>
      </c>
    </row>
    <row r="4337" spans="1:13" s="31" customFormat="1" x14ac:dyDescent="0.3">
      <c r="A4337" s="75">
        <v>42670</v>
      </c>
      <c r="B4337" s="27" t="s">
        <v>2972</v>
      </c>
      <c r="C4337" s="26" t="s">
        <v>12</v>
      </c>
      <c r="D4337" s="26" t="s">
        <v>20</v>
      </c>
      <c r="E4337" s="41"/>
      <c r="F4337" s="42">
        <v>1000</v>
      </c>
      <c r="G4337" s="19">
        <f t="shared" si="67"/>
        <v>8250693.0812999997</v>
      </c>
      <c r="H4337" s="26" t="s">
        <v>933</v>
      </c>
      <c r="I4337" s="27" t="s">
        <v>531</v>
      </c>
      <c r="J4337" s="27" t="s">
        <v>1823</v>
      </c>
      <c r="K4337" s="26" t="s">
        <v>377</v>
      </c>
      <c r="L4337" s="27" t="s">
        <v>2600</v>
      </c>
      <c r="M4337" s="31">
        <v>4327</v>
      </c>
    </row>
    <row r="4338" spans="1:13" s="31" customFormat="1" x14ac:dyDescent="0.3">
      <c r="A4338" s="75">
        <v>42670</v>
      </c>
      <c r="B4338" s="27" t="s">
        <v>2973</v>
      </c>
      <c r="C4338" s="26" t="s">
        <v>12</v>
      </c>
      <c r="D4338" s="26" t="s">
        <v>20</v>
      </c>
      <c r="E4338" s="41"/>
      <c r="F4338" s="42">
        <v>1500</v>
      </c>
      <c r="G4338" s="19">
        <f t="shared" si="67"/>
        <v>8249193.0812999997</v>
      </c>
      <c r="H4338" s="26" t="s">
        <v>933</v>
      </c>
      <c r="I4338" s="27" t="s">
        <v>531</v>
      </c>
      <c r="J4338" s="27" t="s">
        <v>1823</v>
      </c>
      <c r="K4338" s="26" t="s">
        <v>377</v>
      </c>
      <c r="L4338" s="27" t="s">
        <v>2600</v>
      </c>
      <c r="M4338" s="31">
        <v>4328</v>
      </c>
    </row>
    <row r="4339" spans="1:13" s="31" customFormat="1" x14ac:dyDescent="0.3">
      <c r="A4339" s="75">
        <v>42670</v>
      </c>
      <c r="B4339" s="27" t="s">
        <v>2974</v>
      </c>
      <c r="C4339" s="26" t="s">
        <v>17</v>
      </c>
      <c r="D4339" s="26" t="s">
        <v>20</v>
      </c>
      <c r="E4339" s="41"/>
      <c r="F4339" s="42">
        <v>25000</v>
      </c>
      <c r="G4339" s="19">
        <f t="shared" si="67"/>
        <v>8224193.0812999997</v>
      </c>
      <c r="H4339" s="26" t="s">
        <v>933</v>
      </c>
      <c r="I4339" s="82" t="s">
        <v>531</v>
      </c>
      <c r="J4339" s="27" t="s">
        <v>1823</v>
      </c>
      <c r="K4339" s="26" t="s">
        <v>377</v>
      </c>
      <c r="L4339" s="27" t="s">
        <v>1824</v>
      </c>
      <c r="M4339" s="26">
        <v>4329</v>
      </c>
    </row>
    <row r="4340" spans="1:13" s="31" customFormat="1" x14ac:dyDescent="0.3">
      <c r="A4340" s="75">
        <v>42670</v>
      </c>
      <c r="B4340" s="26" t="s">
        <v>944</v>
      </c>
      <c r="C4340" s="26" t="s">
        <v>12</v>
      </c>
      <c r="D4340" s="26" t="s">
        <v>821</v>
      </c>
      <c r="E4340" s="41"/>
      <c r="F4340" s="41">
        <v>1000</v>
      </c>
      <c r="G4340" s="19">
        <f t="shared" si="67"/>
        <v>8223193.0812999997</v>
      </c>
      <c r="H4340" s="26" t="s">
        <v>1697</v>
      </c>
      <c r="I4340" s="26" t="s">
        <v>531</v>
      </c>
      <c r="J4340" s="78" t="s">
        <v>1823</v>
      </c>
      <c r="K4340" s="26" t="s">
        <v>377</v>
      </c>
      <c r="L4340" s="26" t="s">
        <v>2600</v>
      </c>
      <c r="M4340" s="26">
        <v>4330</v>
      </c>
    </row>
    <row r="4341" spans="1:13" s="31" customFormat="1" x14ac:dyDescent="0.3">
      <c r="A4341" s="75">
        <v>42670</v>
      </c>
      <c r="B4341" s="26" t="s">
        <v>1479</v>
      </c>
      <c r="C4341" s="26" t="s">
        <v>12</v>
      </c>
      <c r="D4341" s="26" t="s">
        <v>821</v>
      </c>
      <c r="E4341" s="41"/>
      <c r="F4341" s="41">
        <v>1000</v>
      </c>
      <c r="G4341" s="19">
        <f t="shared" si="67"/>
        <v>8222193.0812999997</v>
      </c>
      <c r="H4341" s="26" t="s">
        <v>1697</v>
      </c>
      <c r="I4341" s="26" t="s">
        <v>531</v>
      </c>
      <c r="J4341" s="78" t="s">
        <v>1823</v>
      </c>
      <c r="K4341" s="26" t="s">
        <v>377</v>
      </c>
      <c r="L4341" s="26" t="s">
        <v>2600</v>
      </c>
      <c r="M4341" s="26">
        <v>4331</v>
      </c>
    </row>
    <row r="4342" spans="1:13" s="31" customFormat="1" x14ac:dyDescent="0.3">
      <c r="A4342" s="75">
        <v>42670</v>
      </c>
      <c r="B4342" s="26" t="s">
        <v>2975</v>
      </c>
      <c r="C4342" s="26" t="s">
        <v>12</v>
      </c>
      <c r="D4342" s="26" t="s">
        <v>18</v>
      </c>
      <c r="E4342" s="41"/>
      <c r="F4342" s="41">
        <v>4000</v>
      </c>
      <c r="G4342" s="19">
        <f t="shared" si="67"/>
        <v>8218193.0812999997</v>
      </c>
      <c r="H4342" s="26" t="s">
        <v>1772</v>
      </c>
      <c r="I4342" s="26" t="s">
        <v>531</v>
      </c>
      <c r="J4342" s="26" t="s">
        <v>3033</v>
      </c>
      <c r="K4342" s="26" t="s">
        <v>377</v>
      </c>
      <c r="L4342" s="26" t="s">
        <v>2600</v>
      </c>
      <c r="M4342" s="26">
        <v>4332</v>
      </c>
    </row>
    <row r="4343" spans="1:13" s="31" customFormat="1" ht="13.9" x14ac:dyDescent="0.25">
      <c r="A4343" s="75">
        <v>42670</v>
      </c>
      <c r="B4343" s="26" t="s">
        <v>2976</v>
      </c>
      <c r="C4343" s="27" t="s">
        <v>1509</v>
      </c>
      <c r="D4343" s="26" t="s">
        <v>18</v>
      </c>
      <c r="E4343" s="41"/>
      <c r="F4343" s="41">
        <v>40000</v>
      </c>
      <c r="G4343" s="19">
        <f t="shared" si="67"/>
        <v>8178193.0812999997</v>
      </c>
      <c r="H4343" s="26" t="s">
        <v>1772</v>
      </c>
      <c r="I4343" s="26" t="s">
        <v>2977</v>
      </c>
      <c r="J4343" s="26" t="s">
        <v>3033</v>
      </c>
      <c r="K4343" s="26" t="s">
        <v>377</v>
      </c>
      <c r="L4343" s="26" t="s">
        <v>1824</v>
      </c>
      <c r="M4343" s="26">
        <v>4333</v>
      </c>
    </row>
    <row r="4344" spans="1:13" s="31" customFormat="1" x14ac:dyDescent="0.3">
      <c r="A4344" s="75">
        <v>42670</v>
      </c>
      <c r="B4344" s="26" t="s">
        <v>2978</v>
      </c>
      <c r="C4344" s="26" t="s">
        <v>12</v>
      </c>
      <c r="D4344" s="26" t="s">
        <v>18</v>
      </c>
      <c r="E4344" s="41"/>
      <c r="F4344" s="41">
        <v>2000</v>
      </c>
      <c r="G4344" s="19">
        <f t="shared" si="67"/>
        <v>8176193.0812999997</v>
      </c>
      <c r="H4344" s="26" t="s">
        <v>1772</v>
      </c>
      <c r="I4344" s="26" t="s">
        <v>531</v>
      </c>
      <c r="J4344" s="26" t="s">
        <v>3033</v>
      </c>
      <c r="K4344" s="26" t="s">
        <v>377</v>
      </c>
      <c r="L4344" s="26" t="s">
        <v>2600</v>
      </c>
      <c r="M4344" s="26">
        <v>4334</v>
      </c>
    </row>
    <row r="4345" spans="1:13" s="31" customFormat="1" x14ac:dyDescent="0.3">
      <c r="A4345" s="75">
        <v>42670</v>
      </c>
      <c r="B4345" s="26" t="s">
        <v>2979</v>
      </c>
      <c r="C4345" s="26" t="s">
        <v>17</v>
      </c>
      <c r="D4345" s="26" t="s">
        <v>18</v>
      </c>
      <c r="E4345" s="41"/>
      <c r="F4345" s="41">
        <v>330000</v>
      </c>
      <c r="G4345" s="19">
        <f t="shared" si="67"/>
        <v>7846193.0812999997</v>
      </c>
      <c r="H4345" s="26" t="s">
        <v>1772</v>
      </c>
      <c r="I4345" s="26">
        <v>171</v>
      </c>
      <c r="J4345" s="26" t="s">
        <v>2611</v>
      </c>
      <c r="K4345" s="26" t="s">
        <v>377</v>
      </c>
      <c r="L4345" s="26" t="s">
        <v>1824</v>
      </c>
      <c r="M4345" s="31">
        <v>4335</v>
      </c>
    </row>
    <row r="4346" spans="1:13" s="31" customFormat="1" x14ac:dyDescent="0.3">
      <c r="A4346" s="75">
        <v>42670</v>
      </c>
      <c r="B4346" s="26" t="s">
        <v>2324</v>
      </c>
      <c r="C4346" s="26" t="s">
        <v>12</v>
      </c>
      <c r="D4346" s="26" t="s">
        <v>20</v>
      </c>
      <c r="E4346" s="41"/>
      <c r="F4346" s="41">
        <v>2000</v>
      </c>
      <c r="G4346" s="19">
        <f t="shared" si="67"/>
        <v>7844193.0812999997</v>
      </c>
      <c r="H4346" s="26" t="s">
        <v>3053</v>
      </c>
      <c r="I4346" s="26" t="s">
        <v>531</v>
      </c>
      <c r="J4346" s="26" t="s">
        <v>1823</v>
      </c>
      <c r="K4346" s="26" t="s">
        <v>377</v>
      </c>
      <c r="L4346" s="26" t="s">
        <v>2600</v>
      </c>
      <c r="M4346" s="31">
        <v>4336</v>
      </c>
    </row>
    <row r="4347" spans="1:13" s="31" customFormat="1" x14ac:dyDescent="0.3">
      <c r="A4347" s="75">
        <v>42670</v>
      </c>
      <c r="B4347" s="26" t="s">
        <v>1396</v>
      </c>
      <c r="C4347" s="31" t="s">
        <v>24</v>
      </c>
      <c r="D4347" s="26" t="s">
        <v>10</v>
      </c>
      <c r="E4347" s="41"/>
      <c r="F4347" s="41">
        <v>5000</v>
      </c>
      <c r="G4347" s="19">
        <f t="shared" si="67"/>
        <v>7839193.0812999997</v>
      </c>
      <c r="H4347" s="26" t="s">
        <v>3053</v>
      </c>
      <c r="I4347" s="26" t="s">
        <v>531</v>
      </c>
      <c r="J4347" s="26" t="s">
        <v>1823</v>
      </c>
      <c r="K4347" s="26" t="s">
        <v>377</v>
      </c>
      <c r="L4347" s="26" t="s">
        <v>1824</v>
      </c>
      <c r="M4347" s="26">
        <v>4337</v>
      </c>
    </row>
    <row r="4348" spans="1:13" s="31" customFormat="1" x14ac:dyDescent="0.3">
      <c r="A4348" s="75">
        <v>42670</v>
      </c>
      <c r="B4348" s="26" t="s">
        <v>2644</v>
      </c>
      <c r="C4348" s="31" t="s">
        <v>35</v>
      </c>
      <c r="D4348" s="26" t="s">
        <v>20</v>
      </c>
      <c r="E4348" s="41"/>
      <c r="F4348" s="41">
        <v>1000</v>
      </c>
      <c r="G4348" s="19">
        <f t="shared" si="67"/>
        <v>7838193.0812999997</v>
      </c>
      <c r="H4348" s="26" t="s">
        <v>3053</v>
      </c>
      <c r="I4348" s="26" t="s">
        <v>531</v>
      </c>
      <c r="J4348" s="26" t="s">
        <v>1823</v>
      </c>
      <c r="K4348" s="26" t="s">
        <v>377</v>
      </c>
      <c r="L4348" s="26" t="s">
        <v>1824</v>
      </c>
      <c r="M4348" s="26">
        <v>4338</v>
      </c>
    </row>
    <row r="4349" spans="1:13" s="31" customFormat="1" x14ac:dyDescent="0.3">
      <c r="A4349" s="75">
        <v>42670</v>
      </c>
      <c r="B4349" s="26" t="s">
        <v>2980</v>
      </c>
      <c r="C4349" s="26" t="s">
        <v>12</v>
      </c>
      <c r="D4349" s="26" t="s">
        <v>20</v>
      </c>
      <c r="E4349" s="41"/>
      <c r="F4349" s="41">
        <v>1450</v>
      </c>
      <c r="G4349" s="19">
        <f t="shared" si="67"/>
        <v>7836743.0812999997</v>
      </c>
      <c r="H4349" s="26" t="s">
        <v>3053</v>
      </c>
      <c r="I4349" s="26" t="s">
        <v>531</v>
      </c>
      <c r="J4349" s="26" t="s">
        <v>1823</v>
      </c>
      <c r="K4349" s="26" t="s">
        <v>377</v>
      </c>
      <c r="L4349" s="26" t="s">
        <v>2600</v>
      </c>
      <c r="M4349" s="26">
        <v>4339</v>
      </c>
    </row>
    <row r="4350" spans="1:13" s="31" customFormat="1" x14ac:dyDescent="0.3">
      <c r="A4350" s="75">
        <v>42670</v>
      </c>
      <c r="B4350" s="37" t="s">
        <v>2962</v>
      </c>
      <c r="C4350" s="26" t="s">
        <v>12</v>
      </c>
      <c r="D4350" s="37" t="s">
        <v>13</v>
      </c>
      <c r="E4350" s="38"/>
      <c r="F4350" s="38">
        <v>2000</v>
      </c>
      <c r="G4350" s="19">
        <f t="shared" si="67"/>
        <v>7834743.0812999997</v>
      </c>
      <c r="H4350" s="37" t="s">
        <v>267</v>
      </c>
      <c r="I4350" s="38" t="s">
        <v>774</v>
      </c>
      <c r="J4350" s="26" t="s">
        <v>3033</v>
      </c>
      <c r="K4350" s="37"/>
      <c r="L4350" s="26" t="s">
        <v>2600</v>
      </c>
      <c r="M4350" s="26">
        <v>4340</v>
      </c>
    </row>
    <row r="4351" spans="1:13" s="31" customFormat="1" ht="13.9" x14ac:dyDescent="0.25">
      <c r="A4351" s="75">
        <v>42670</v>
      </c>
      <c r="B4351" s="26" t="s">
        <v>2981</v>
      </c>
      <c r="C4351" s="26" t="s">
        <v>12</v>
      </c>
      <c r="D4351" s="26" t="s">
        <v>20</v>
      </c>
      <c r="E4351" s="41"/>
      <c r="F4351" s="41">
        <v>13000</v>
      </c>
      <c r="G4351" s="19">
        <f t="shared" si="67"/>
        <v>7821743.0812999997</v>
      </c>
      <c r="H4351" s="26" t="s">
        <v>3054</v>
      </c>
      <c r="I4351" s="26" t="s">
        <v>2982</v>
      </c>
      <c r="J4351" s="26" t="s">
        <v>2611</v>
      </c>
      <c r="K4351" s="26" t="s">
        <v>377</v>
      </c>
      <c r="L4351" s="26" t="s">
        <v>1824</v>
      </c>
      <c r="M4351" s="26">
        <v>4341</v>
      </c>
    </row>
    <row r="4352" spans="1:13" s="31" customFormat="1" x14ac:dyDescent="0.3">
      <c r="A4352" s="75">
        <v>42670</v>
      </c>
      <c r="B4352" s="26" t="s">
        <v>2983</v>
      </c>
      <c r="C4352" s="26" t="s">
        <v>12</v>
      </c>
      <c r="D4352" s="26" t="s">
        <v>20</v>
      </c>
      <c r="E4352" s="41"/>
      <c r="F4352" s="41">
        <v>3000</v>
      </c>
      <c r="G4352" s="19">
        <f t="shared" si="67"/>
        <v>7818743.0812999997</v>
      </c>
      <c r="H4352" s="26" t="s">
        <v>3054</v>
      </c>
      <c r="I4352" s="26" t="s">
        <v>531</v>
      </c>
      <c r="J4352" s="26" t="s">
        <v>2611</v>
      </c>
      <c r="K4352" s="26" t="s">
        <v>377</v>
      </c>
      <c r="L4352" s="26" t="s">
        <v>2600</v>
      </c>
      <c r="M4352" s="26">
        <v>4342</v>
      </c>
    </row>
    <row r="4353" spans="1:13" s="31" customFormat="1" x14ac:dyDescent="0.3">
      <c r="A4353" s="75">
        <v>42670</v>
      </c>
      <c r="B4353" s="26" t="s">
        <v>2984</v>
      </c>
      <c r="C4353" s="26" t="s">
        <v>17</v>
      </c>
      <c r="D4353" s="26" t="s">
        <v>20</v>
      </c>
      <c r="E4353" s="41"/>
      <c r="F4353" s="41">
        <v>40000</v>
      </c>
      <c r="G4353" s="19">
        <f t="shared" si="67"/>
        <v>7778743.0812999997</v>
      </c>
      <c r="H4353" s="26" t="s">
        <v>3054</v>
      </c>
      <c r="I4353" s="26" t="s">
        <v>531</v>
      </c>
      <c r="J4353" s="26" t="s">
        <v>2611</v>
      </c>
      <c r="K4353" s="26" t="s">
        <v>377</v>
      </c>
      <c r="L4353" s="26" t="s">
        <v>1824</v>
      </c>
      <c r="M4353" s="31">
        <v>4343</v>
      </c>
    </row>
    <row r="4354" spans="1:13" s="31" customFormat="1" x14ac:dyDescent="0.3">
      <c r="A4354" s="75">
        <v>42670</v>
      </c>
      <c r="B4354" s="26" t="s">
        <v>2985</v>
      </c>
      <c r="C4354" s="26" t="s">
        <v>12</v>
      </c>
      <c r="D4354" s="26" t="s">
        <v>18</v>
      </c>
      <c r="E4354" s="41"/>
      <c r="F4354" s="41">
        <v>2000</v>
      </c>
      <c r="G4354" s="19">
        <f t="shared" si="67"/>
        <v>7776743.0812999997</v>
      </c>
      <c r="H4354" s="26" t="s">
        <v>903</v>
      </c>
      <c r="I4354" s="26" t="s">
        <v>531</v>
      </c>
      <c r="J4354" s="26" t="s">
        <v>3033</v>
      </c>
      <c r="K4354" s="26" t="s">
        <v>377</v>
      </c>
      <c r="L4354" s="26" t="s">
        <v>2600</v>
      </c>
      <c r="M4354" s="31">
        <v>4344</v>
      </c>
    </row>
    <row r="4355" spans="1:13" s="31" customFormat="1" ht="13.9" x14ac:dyDescent="0.25">
      <c r="A4355" s="75">
        <v>42671</v>
      </c>
      <c r="B4355" s="26" t="s">
        <v>2986</v>
      </c>
      <c r="C4355" s="26" t="s">
        <v>17</v>
      </c>
      <c r="D4355" s="26" t="s">
        <v>20</v>
      </c>
      <c r="E4355" s="41"/>
      <c r="F4355" s="41">
        <v>40000</v>
      </c>
      <c r="G4355" s="19">
        <f t="shared" si="67"/>
        <v>7736743.0812999997</v>
      </c>
      <c r="H4355" s="36" t="s">
        <v>26</v>
      </c>
      <c r="I4355" s="26">
        <v>237</v>
      </c>
      <c r="J4355" s="26" t="s">
        <v>1823</v>
      </c>
      <c r="K4355" s="26" t="s">
        <v>377</v>
      </c>
      <c r="L4355" s="77" t="s">
        <v>1824</v>
      </c>
      <c r="M4355" s="26">
        <v>4345</v>
      </c>
    </row>
    <row r="4356" spans="1:13" s="31" customFormat="1" x14ac:dyDescent="0.3">
      <c r="A4356" s="75">
        <v>42671</v>
      </c>
      <c r="B4356" s="27" t="s">
        <v>2987</v>
      </c>
      <c r="C4356" s="36" t="s">
        <v>1153</v>
      </c>
      <c r="D4356" s="26" t="s">
        <v>20</v>
      </c>
      <c r="E4356" s="41"/>
      <c r="F4356" s="42">
        <v>10000</v>
      </c>
      <c r="G4356" s="19">
        <f t="shared" si="67"/>
        <v>7726743.0812999997</v>
      </c>
      <c r="H4356" s="26" t="s">
        <v>933</v>
      </c>
      <c r="I4356" s="82" t="s">
        <v>531</v>
      </c>
      <c r="J4356" s="27" t="s">
        <v>1823</v>
      </c>
      <c r="K4356" s="26" t="s">
        <v>377</v>
      </c>
      <c r="L4356" s="26" t="s">
        <v>2600</v>
      </c>
      <c r="M4356" s="26">
        <v>4346</v>
      </c>
    </row>
    <row r="4357" spans="1:13" s="31" customFormat="1" x14ac:dyDescent="0.3">
      <c r="A4357" s="75">
        <v>42671</v>
      </c>
      <c r="B4357" s="27" t="s">
        <v>2988</v>
      </c>
      <c r="C4357" s="26" t="s">
        <v>12</v>
      </c>
      <c r="D4357" s="26" t="s">
        <v>20</v>
      </c>
      <c r="E4357" s="41"/>
      <c r="F4357" s="42">
        <v>2000</v>
      </c>
      <c r="G4357" s="19">
        <f t="shared" si="67"/>
        <v>7724743.0812999997</v>
      </c>
      <c r="H4357" s="26" t="s">
        <v>933</v>
      </c>
      <c r="I4357" s="27" t="s">
        <v>531</v>
      </c>
      <c r="J4357" s="27" t="s">
        <v>1823</v>
      </c>
      <c r="K4357" s="26" t="s">
        <v>377</v>
      </c>
      <c r="L4357" s="27" t="s">
        <v>2600</v>
      </c>
      <c r="M4357" s="26">
        <v>4347</v>
      </c>
    </row>
    <row r="4358" spans="1:13" s="31" customFormat="1" x14ac:dyDescent="0.3">
      <c r="A4358" s="75">
        <v>42671</v>
      </c>
      <c r="B4358" s="26" t="s">
        <v>2989</v>
      </c>
      <c r="C4358" s="26" t="s">
        <v>22</v>
      </c>
      <c r="D4358" s="26" t="s">
        <v>20</v>
      </c>
      <c r="E4358" s="41"/>
      <c r="F4358" s="42">
        <v>500</v>
      </c>
      <c r="G4358" s="19">
        <f t="shared" si="67"/>
        <v>7724243.0812999997</v>
      </c>
      <c r="H4358" s="26" t="s">
        <v>933</v>
      </c>
      <c r="I4358" s="27" t="s">
        <v>531</v>
      </c>
      <c r="J4358" s="27" t="s">
        <v>1823</v>
      </c>
      <c r="K4358" s="26" t="s">
        <v>377</v>
      </c>
      <c r="L4358" s="26" t="s">
        <v>2600</v>
      </c>
      <c r="M4358" s="26">
        <v>4348</v>
      </c>
    </row>
    <row r="4359" spans="1:13" s="31" customFormat="1" x14ac:dyDescent="0.3">
      <c r="A4359" s="75">
        <v>42671</v>
      </c>
      <c r="B4359" s="26" t="s">
        <v>944</v>
      </c>
      <c r="C4359" s="26" t="s">
        <v>12</v>
      </c>
      <c r="D4359" s="26" t="s">
        <v>821</v>
      </c>
      <c r="E4359" s="41"/>
      <c r="F4359" s="41">
        <v>1000</v>
      </c>
      <c r="G4359" s="19">
        <f t="shared" si="67"/>
        <v>7723243.0812999997</v>
      </c>
      <c r="H4359" s="26" t="s">
        <v>1697</v>
      </c>
      <c r="I4359" s="26" t="s">
        <v>531</v>
      </c>
      <c r="J4359" s="78" t="s">
        <v>1823</v>
      </c>
      <c r="K4359" s="26" t="s">
        <v>377</v>
      </c>
      <c r="L4359" s="26" t="s">
        <v>2600</v>
      </c>
      <c r="M4359" s="26">
        <v>4349</v>
      </c>
    </row>
    <row r="4360" spans="1:13" s="31" customFormat="1" x14ac:dyDescent="0.3">
      <c r="A4360" s="75">
        <v>42671</v>
      </c>
      <c r="B4360" s="26" t="s">
        <v>1479</v>
      </c>
      <c r="C4360" s="26" t="s">
        <v>12</v>
      </c>
      <c r="D4360" s="26" t="s">
        <v>821</v>
      </c>
      <c r="E4360" s="41"/>
      <c r="F4360" s="41">
        <v>1000</v>
      </c>
      <c r="G4360" s="19">
        <f t="shared" si="67"/>
        <v>7722243.0812999997</v>
      </c>
      <c r="H4360" s="26" t="s">
        <v>1697</v>
      </c>
      <c r="I4360" s="26" t="s">
        <v>531</v>
      </c>
      <c r="J4360" s="78" t="s">
        <v>1823</v>
      </c>
      <c r="K4360" s="26" t="s">
        <v>377</v>
      </c>
      <c r="L4360" s="26" t="s">
        <v>2600</v>
      </c>
      <c r="M4360" s="26">
        <v>4350</v>
      </c>
    </row>
    <row r="4361" spans="1:13" s="31" customFormat="1" x14ac:dyDescent="0.3">
      <c r="A4361" s="75">
        <v>42671</v>
      </c>
      <c r="B4361" s="26" t="s">
        <v>2990</v>
      </c>
      <c r="C4361" s="26" t="s">
        <v>12</v>
      </c>
      <c r="D4361" s="26" t="s">
        <v>18</v>
      </c>
      <c r="E4361" s="41"/>
      <c r="F4361" s="41">
        <v>1000</v>
      </c>
      <c r="G4361" s="19">
        <f t="shared" si="67"/>
        <v>7721243.0812999997</v>
      </c>
      <c r="H4361" s="26" t="s">
        <v>1772</v>
      </c>
      <c r="I4361" s="26" t="s">
        <v>531</v>
      </c>
      <c r="J4361" s="26" t="s">
        <v>3033</v>
      </c>
      <c r="K4361" s="26" t="s">
        <v>377</v>
      </c>
      <c r="L4361" s="26" t="s">
        <v>2600</v>
      </c>
      <c r="M4361" s="31">
        <v>4351</v>
      </c>
    </row>
    <row r="4362" spans="1:13" s="31" customFormat="1" x14ac:dyDescent="0.3">
      <c r="A4362" s="75">
        <v>42671</v>
      </c>
      <c r="B4362" s="26" t="s">
        <v>2991</v>
      </c>
      <c r="C4362" s="26" t="s">
        <v>12</v>
      </c>
      <c r="D4362" s="26" t="s">
        <v>18</v>
      </c>
      <c r="E4362" s="41"/>
      <c r="F4362" s="41">
        <v>1000</v>
      </c>
      <c r="G4362" s="19">
        <f t="shared" si="67"/>
        <v>7720243.0812999997</v>
      </c>
      <c r="H4362" s="26" t="s">
        <v>1772</v>
      </c>
      <c r="I4362" s="26" t="s">
        <v>531</v>
      </c>
      <c r="J4362" s="26" t="s">
        <v>3033</v>
      </c>
      <c r="K4362" s="26" t="s">
        <v>377</v>
      </c>
      <c r="L4362" s="26" t="s">
        <v>2600</v>
      </c>
      <c r="M4362" s="31">
        <v>4352</v>
      </c>
    </row>
    <row r="4363" spans="1:13" s="31" customFormat="1" x14ac:dyDescent="0.3">
      <c r="A4363" s="75">
        <v>42671</v>
      </c>
      <c r="B4363" s="26" t="s">
        <v>2992</v>
      </c>
      <c r="C4363" s="26" t="s">
        <v>12</v>
      </c>
      <c r="D4363" s="26" t="s">
        <v>18</v>
      </c>
      <c r="E4363" s="41"/>
      <c r="F4363" s="41">
        <v>1500</v>
      </c>
      <c r="G4363" s="19">
        <f t="shared" si="67"/>
        <v>7718743.0812999997</v>
      </c>
      <c r="H4363" s="26" t="s">
        <v>1772</v>
      </c>
      <c r="I4363" s="26" t="s">
        <v>531</v>
      </c>
      <c r="J4363" s="26" t="s">
        <v>3033</v>
      </c>
      <c r="K4363" s="26" t="s">
        <v>377</v>
      </c>
      <c r="L4363" s="26" t="s">
        <v>2600</v>
      </c>
      <c r="M4363" s="26">
        <v>4353</v>
      </c>
    </row>
    <row r="4364" spans="1:13" s="31" customFormat="1" ht="13.9" x14ac:dyDescent="0.25">
      <c r="A4364" s="75">
        <v>42671</v>
      </c>
      <c r="B4364" s="26" t="s">
        <v>3051</v>
      </c>
      <c r="C4364" s="26" t="s">
        <v>12</v>
      </c>
      <c r="D4364" s="26" t="s">
        <v>20</v>
      </c>
      <c r="E4364" s="41"/>
      <c r="F4364" s="41">
        <v>6000</v>
      </c>
      <c r="G4364" s="19">
        <f t="shared" si="67"/>
        <v>7712743.0812999997</v>
      </c>
      <c r="H4364" s="26" t="s">
        <v>3053</v>
      </c>
      <c r="I4364" s="26" t="s">
        <v>2993</v>
      </c>
      <c r="J4364" s="26" t="s">
        <v>1823</v>
      </c>
      <c r="K4364" s="26" t="s">
        <v>377</v>
      </c>
      <c r="L4364" s="26" t="s">
        <v>1824</v>
      </c>
      <c r="M4364" s="26">
        <v>4354</v>
      </c>
    </row>
    <row r="4365" spans="1:13" s="31" customFormat="1" x14ac:dyDescent="0.3">
      <c r="A4365" s="75">
        <v>42671</v>
      </c>
      <c r="B4365" s="26" t="s">
        <v>2994</v>
      </c>
      <c r="C4365" s="26" t="s">
        <v>12</v>
      </c>
      <c r="D4365" s="26" t="s">
        <v>20</v>
      </c>
      <c r="E4365" s="41"/>
      <c r="F4365" s="41">
        <v>1000</v>
      </c>
      <c r="G4365" s="19">
        <f t="shared" ref="G4365:G4428" si="68">+G4364+E4365-F4365</f>
        <v>7711743.0812999997</v>
      </c>
      <c r="H4365" s="26" t="s">
        <v>3053</v>
      </c>
      <c r="I4365" s="26" t="s">
        <v>531</v>
      </c>
      <c r="J4365" s="26" t="s">
        <v>1823</v>
      </c>
      <c r="K4365" s="26" t="s">
        <v>377</v>
      </c>
      <c r="L4365" s="26" t="s">
        <v>2600</v>
      </c>
      <c r="M4365" s="26">
        <v>4355</v>
      </c>
    </row>
    <row r="4366" spans="1:13" s="31" customFormat="1" x14ac:dyDescent="0.3">
      <c r="A4366" s="75">
        <v>42671</v>
      </c>
      <c r="B4366" s="26" t="s">
        <v>2995</v>
      </c>
      <c r="C4366" s="26" t="s">
        <v>17</v>
      </c>
      <c r="D4366" s="26" t="s">
        <v>20</v>
      </c>
      <c r="E4366" s="41"/>
      <c r="F4366" s="41">
        <v>5000</v>
      </c>
      <c r="G4366" s="19">
        <f t="shared" si="68"/>
        <v>7706743.0812999997</v>
      </c>
      <c r="H4366" s="26" t="s">
        <v>3053</v>
      </c>
      <c r="I4366" s="26" t="s">
        <v>531</v>
      </c>
      <c r="J4366" s="26" t="s">
        <v>1823</v>
      </c>
      <c r="K4366" s="26" t="s">
        <v>377</v>
      </c>
      <c r="L4366" s="26" t="s">
        <v>1824</v>
      </c>
      <c r="M4366" s="26">
        <v>4356</v>
      </c>
    </row>
    <row r="4367" spans="1:13" s="31" customFormat="1" x14ac:dyDescent="0.3">
      <c r="A4367" s="75">
        <v>42671</v>
      </c>
      <c r="B4367" s="26" t="s">
        <v>2996</v>
      </c>
      <c r="C4367" s="26" t="s">
        <v>12</v>
      </c>
      <c r="D4367" s="26" t="s">
        <v>20</v>
      </c>
      <c r="E4367" s="41"/>
      <c r="F4367" s="41">
        <v>1000</v>
      </c>
      <c r="G4367" s="19">
        <f t="shared" si="68"/>
        <v>7705743.0812999997</v>
      </c>
      <c r="H4367" s="26" t="s">
        <v>3053</v>
      </c>
      <c r="I4367" s="26" t="s">
        <v>531</v>
      </c>
      <c r="J4367" s="26" t="s">
        <v>1823</v>
      </c>
      <c r="K4367" s="26" t="s">
        <v>377</v>
      </c>
      <c r="L4367" s="26" t="s">
        <v>2600</v>
      </c>
      <c r="M4367" s="26">
        <v>4357</v>
      </c>
    </row>
    <row r="4368" spans="1:13" s="31" customFormat="1" x14ac:dyDescent="0.3">
      <c r="A4368" s="75">
        <v>42671</v>
      </c>
      <c r="B4368" s="37" t="s">
        <v>2962</v>
      </c>
      <c r="C4368" s="26" t="s">
        <v>12</v>
      </c>
      <c r="D4368" s="37" t="s">
        <v>13</v>
      </c>
      <c r="E4368" s="38"/>
      <c r="F4368" s="38">
        <v>2000</v>
      </c>
      <c r="G4368" s="19">
        <f t="shared" si="68"/>
        <v>7703743.0812999997</v>
      </c>
      <c r="H4368" s="37" t="s">
        <v>267</v>
      </c>
      <c r="I4368" s="38" t="s">
        <v>774</v>
      </c>
      <c r="J4368" s="26" t="s">
        <v>3033</v>
      </c>
      <c r="K4368" s="37"/>
      <c r="L4368" s="26" t="s">
        <v>2600</v>
      </c>
      <c r="M4368" s="26">
        <v>4358</v>
      </c>
    </row>
    <row r="4369" spans="1:13" s="31" customFormat="1" x14ac:dyDescent="0.3">
      <c r="A4369" s="75">
        <v>42671</v>
      </c>
      <c r="B4369" s="26" t="s">
        <v>2997</v>
      </c>
      <c r="C4369" s="26" t="s">
        <v>12</v>
      </c>
      <c r="D4369" s="26" t="s">
        <v>20</v>
      </c>
      <c r="E4369" s="41"/>
      <c r="F4369" s="41">
        <v>10000</v>
      </c>
      <c r="G4369" s="19">
        <f t="shared" si="68"/>
        <v>7693743.0812999997</v>
      </c>
      <c r="H4369" s="26" t="s">
        <v>3054</v>
      </c>
      <c r="I4369" s="26" t="s">
        <v>531</v>
      </c>
      <c r="J4369" s="26" t="s">
        <v>2611</v>
      </c>
      <c r="K4369" s="26" t="s">
        <v>377</v>
      </c>
      <c r="L4369" s="26" t="s">
        <v>2600</v>
      </c>
      <c r="M4369" s="31">
        <v>4359</v>
      </c>
    </row>
    <row r="4370" spans="1:13" s="31" customFormat="1" ht="13.9" x14ac:dyDescent="0.25">
      <c r="A4370" s="75">
        <v>42671</v>
      </c>
      <c r="B4370" s="26" t="s">
        <v>2998</v>
      </c>
      <c r="C4370" s="36" t="s">
        <v>1153</v>
      </c>
      <c r="D4370" s="26" t="s">
        <v>20</v>
      </c>
      <c r="E4370" s="41"/>
      <c r="F4370" s="41">
        <v>5000</v>
      </c>
      <c r="G4370" s="19">
        <f t="shared" si="68"/>
        <v>7688743.0812999997</v>
      </c>
      <c r="H4370" s="26" t="s">
        <v>3054</v>
      </c>
      <c r="I4370" s="26" t="s">
        <v>229</v>
      </c>
      <c r="J4370" s="26" t="s">
        <v>2611</v>
      </c>
      <c r="K4370" s="26" t="s">
        <v>377</v>
      </c>
      <c r="L4370" s="26" t="s">
        <v>1824</v>
      </c>
      <c r="M4370" s="31">
        <v>4360</v>
      </c>
    </row>
    <row r="4371" spans="1:13" s="31" customFormat="1" x14ac:dyDescent="0.3">
      <c r="A4371" s="75">
        <v>42672</v>
      </c>
      <c r="B4371" s="26" t="s">
        <v>2999</v>
      </c>
      <c r="C4371" s="26" t="s">
        <v>12</v>
      </c>
      <c r="D4371" s="26" t="s">
        <v>13</v>
      </c>
      <c r="E4371" s="41"/>
      <c r="F4371" s="41">
        <v>4000</v>
      </c>
      <c r="G4371" s="19">
        <f t="shared" si="68"/>
        <v>7684743.0812999997</v>
      </c>
      <c r="H4371" s="36" t="s">
        <v>26</v>
      </c>
      <c r="I4371" s="26" t="s">
        <v>531</v>
      </c>
      <c r="J4371" s="26" t="s">
        <v>3033</v>
      </c>
      <c r="K4371" s="26" t="s">
        <v>377</v>
      </c>
      <c r="L4371" s="26" t="s">
        <v>2193</v>
      </c>
      <c r="M4371" s="26">
        <v>4361</v>
      </c>
    </row>
    <row r="4372" spans="1:13" s="31" customFormat="1" ht="13.9" x14ac:dyDescent="0.25">
      <c r="A4372" s="75">
        <v>42672</v>
      </c>
      <c r="B4372" s="26" t="s">
        <v>3000</v>
      </c>
      <c r="C4372" s="27" t="s">
        <v>16</v>
      </c>
      <c r="D4372" s="26" t="s">
        <v>10</v>
      </c>
      <c r="E4372" s="41"/>
      <c r="F4372" s="41">
        <v>4000</v>
      </c>
      <c r="G4372" s="19">
        <f t="shared" si="68"/>
        <v>7680743.0812999997</v>
      </c>
      <c r="H4372" s="36" t="s">
        <v>26</v>
      </c>
      <c r="I4372" s="26" t="s">
        <v>3001</v>
      </c>
      <c r="J4372" s="26" t="s">
        <v>1099</v>
      </c>
      <c r="K4372" s="26" t="s">
        <v>377</v>
      </c>
      <c r="L4372" s="77" t="s">
        <v>1824</v>
      </c>
      <c r="M4372" s="26">
        <v>4362</v>
      </c>
    </row>
    <row r="4373" spans="1:13" s="31" customFormat="1" x14ac:dyDescent="0.3">
      <c r="A4373" s="75">
        <v>42672</v>
      </c>
      <c r="B4373" s="26" t="s">
        <v>3002</v>
      </c>
      <c r="C4373" s="26" t="s">
        <v>12</v>
      </c>
      <c r="D4373" s="26" t="s">
        <v>20</v>
      </c>
      <c r="E4373" s="41"/>
      <c r="F4373" s="42">
        <v>2000</v>
      </c>
      <c r="G4373" s="19">
        <f t="shared" si="68"/>
        <v>7678743.0812999997</v>
      </c>
      <c r="H4373" s="26" t="s">
        <v>933</v>
      </c>
      <c r="I4373" s="27" t="s">
        <v>531</v>
      </c>
      <c r="J4373" s="27" t="s">
        <v>1823</v>
      </c>
      <c r="K4373" s="26" t="s">
        <v>377</v>
      </c>
      <c r="L4373" s="27" t="s">
        <v>2600</v>
      </c>
      <c r="M4373" s="26">
        <v>4363</v>
      </c>
    </row>
    <row r="4374" spans="1:13" s="31" customFormat="1" x14ac:dyDescent="0.3">
      <c r="A4374" s="75">
        <v>42672</v>
      </c>
      <c r="B4374" s="26" t="s">
        <v>3003</v>
      </c>
      <c r="C4374" s="26" t="s">
        <v>12</v>
      </c>
      <c r="D4374" s="26" t="s">
        <v>20</v>
      </c>
      <c r="E4374" s="41"/>
      <c r="F4374" s="42">
        <v>1000</v>
      </c>
      <c r="G4374" s="19">
        <f t="shared" si="68"/>
        <v>7677743.0812999997</v>
      </c>
      <c r="H4374" s="26" t="s">
        <v>933</v>
      </c>
      <c r="I4374" s="27" t="s">
        <v>531</v>
      </c>
      <c r="J4374" s="27" t="s">
        <v>1823</v>
      </c>
      <c r="K4374" s="26" t="s">
        <v>377</v>
      </c>
      <c r="L4374" s="27" t="s">
        <v>2600</v>
      </c>
      <c r="M4374" s="26">
        <v>4364</v>
      </c>
    </row>
    <row r="4375" spans="1:13" s="31" customFormat="1" x14ac:dyDescent="0.3">
      <c r="A4375" s="75">
        <v>42672</v>
      </c>
      <c r="B4375" s="26" t="s">
        <v>3004</v>
      </c>
      <c r="C4375" s="26" t="s">
        <v>12</v>
      </c>
      <c r="D4375" s="26" t="s">
        <v>20</v>
      </c>
      <c r="E4375" s="41"/>
      <c r="F4375" s="41">
        <v>2000</v>
      </c>
      <c r="G4375" s="19">
        <f t="shared" si="68"/>
        <v>7675743.0812999997</v>
      </c>
      <c r="H4375" s="26" t="s">
        <v>3053</v>
      </c>
      <c r="I4375" s="26" t="s">
        <v>531</v>
      </c>
      <c r="J4375" s="26" t="s">
        <v>1823</v>
      </c>
      <c r="K4375" s="26" t="s">
        <v>377</v>
      </c>
      <c r="L4375" s="26" t="s">
        <v>2600</v>
      </c>
      <c r="M4375" s="26">
        <v>4365</v>
      </c>
    </row>
    <row r="4376" spans="1:13" s="31" customFormat="1" x14ac:dyDescent="0.3">
      <c r="A4376" s="75">
        <v>42672</v>
      </c>
      <c r="B4376" s="26" t="s">
        <v>3005</v>
      </c>
      <c r="C4376" s="26" t="s">
        <v>17</v>
      </c>
      <c r="D4376" s="26" t="s">
        <v>20</v>
      </c>
      <c r="E4376" s="41"/>
      <c r="F4376" s="41">
        <v>20000</v>
      </c>
      <c r="G4376" s="19">
        <f t="shared" si="68"/>
        <v>7655743.0812999997</v>
      </c>
      <c r="H4376" s="26" t="s">
        <v>3053</v>
      </c>
      <c r="I4376" s="26" t="s">
        <v>229</v>
      </c>
      <c r="J4376" s="26" t="s">
        <v>1823</v>
      </c>
      <c r="K4376" s="26" t="s">
        <v>377</v>
      </c>
      <c r="L4376" s="26" t="s">
        <v>1824</v>
      </c>
      <c r="M4376" s="26">
        <v>4366</v>
      </c>
    </row>
    <row r="4377" spans="1:13" s="31" customFormat="1" x14ac:dyDescent="0.3">
      <c r="A4377" s="75">
        <v>42672</v>
      </c>
      <c r="B4377" s="26" t="s">
        <v>2995</v>
      </c>
      <c r="C4377" s="26" t="s">
        <v>17</v>
      </c>
      <c r="D4377" s="26" t="s">
        <v>20</v>
      </c>
      <c r="E4377" s="41"/>
      <c r="F4377" s="41">
        <v>5000</v>
      </c>
      <c r="G4377" s="19">
        <f t="shared" si="68"/>
        <v>7650743.0812999997</v>
      </c>
      <c r="H4377" s="26" t="s">
        <v>3053</v>
      </c>
      <c r="I4377" s="26" t="s">
        <v>531</v>
      </c>
      <c r="J4377" s="26" t="s">
        <v>1823</v>
      </c>
      <c r="K4377" s="26" t="s">
        <v>377</v>
      </c>
      <c r="L4377" s="26" t="s">
        <v>1824</v>
      </c>
      <c r="M4377" s="31">
        <v>4367</v>
      </c>
    </row>
    <row r="4378" spans="1:13" s="31" customFormat="1" x14ac:dyDescent="0.3">
      <c r="A4378" s="75">
        <v>42672</v>
      </c>
      <c r="B4378" s="26" t="s">
        <v>3006</v>
      </c>
      <c r="C4378" s="26" t="s">
        <v>12</v>
      </c>
      <c r="D4378" s="26" t="s">
        <v>20</v>
      </c>
      <c r="E4378" s="41"/>
      <c r="F4378" s="41">
        <v>10000</v>
      </c>
      <c r="G4378" s="19">
        <f t="shared" si="68"/>
        <v>7640743.0812999997</v>
      </c>
      <c r="H4378" s="26" t="s">
        <v>3054</v>
      </c>
      <c r="I4378" s="26" t="s">
        <v>531</v>
      </c>
      <c r="J4378" s="26" t="s">
        <v>2611</v>
      </c>
      <c r="K4378" s="26" t="s">
        <v>377</v>
      </c>
      <c r="L4378" s="26" t="s">
        <v>2600</v>
      </c>
      <c r="M4378" s="31">
        <v>4368</v>
      </c>
    </row>
    <row r="4379" spans="1:13" s="31" customFormat="1" x14ac:dyDescent="0.3">
      <c r="A4379" s="75">
        <v>42672</v>
      </c>
      <c r="B4379" s="26" t="s">
        <v>3007</v>
      </c>
      <c r="C4379" s="36" t="s">
        <v>1153</v>
      </c>
      <c r="D4379" s="26" t="s">
        <v>20</v>
      </c>
      <c r="E4379" s="41"/>
      <c r="F4379" s="41">
        <v>7000</v>
      </c>
      <c r="G4379" s="19">
        <f t="shared" si="68"/>
        <v>7633743.0812999997</v>
      </c>
      <c r="H4379" s="26" t="s">
        <v>3054</v>
      </c>
      <c r="I4379" s="26" t="s">
        <v>531</v>
      </c>
      <c r="J4379" s="26" t="s">
        <v>2611</v>
      </c>
      <c r="K4379" s="26" t="s">
        <v>377</v>
      </c>
      <c r="L4379" s="26"/>
      <c r="M4379" s="26">
        <v>4369</v>
      </c>
    </row>
    <row r="4380" spans="1:13" s="31" customFormat="1" x14ac:dyDescent="0.3">
      <c r="A4380" s="75">
        <v>42673</v>
      </c>
      <c r="B4380" s="35" t="s">
        <v>3008</v>
      </c>
      <c r="C4380" s="36" t="s">
        <v>1153</v>
      </c>
      <c r="D4380" s="26" t="s">
        <v>20</v>
      </c>
      <c r="E4380" s="41"/>
      <c r="F4380" s="42">
        <v>12000</v>
      </c>
      <c r="G4380" s="19">
        <f t="shared" si="68"/>
        <v>7621743.0812999997</v>
      </c>
      <c r="H4380" s="26" t="s">
        <v>933</v>
      </c>
      <c r="I4380" s="82" t="s">
        <v>531</v>
      </c>
      <c r="J4380" s="27" t="s">
        <v>1823</v>
      </c>
      <c r="K4380" s="26" t="s">
        <v>377</v>
      </c>
      <c r="L4380" s="26" t="s">
        <v>2600</v>
      </c>
      <c r="M4380" s="26">
        <v>4370</v>
      </c>
    </row>
    <row r="4381" spans="1:13" s="31" customFormat="1" x14ac:dyDescent="0.3">
      <c r="A4381" s="75">
        <v>42673</v>
      </c>
      <c r="B4381" s="26" t="s">
        <v>3052</v>
      </c>
      <c r="C4381" s="26" t="s">
        <v>12</v>
      </c>
      <c r="D4381" s="26" t="s">
        <v>20</v>
      </c>
      <c r="E4381" s="41"/>
      <c r="F4381" s="41">
        <v>6000</v>
      </c>
      <c r="G4381" s="19">
        <f t="shared" si="68"/>
        <v>7615743.0812999997</v>
      </c>
      <c r="H4381" s="26" t="s">
        <v>3053</v>
      </c>
      <c r="I4381" s="26" t="s">
        <v>531</v>
      </c>
      <c r="J4381" s="26" t="s">
        <v>1823</v>
      </c>
      <c r="K4381" s="26" t="s">
        <v>377</v>
      </c>
      <c r="L4381" s="26" t="s">
        <v>2600</v>
      </c>
      <c r="M4381" s="26">
        <v>4371</v>
      </c>
    </row>
    <row r="4382" spans="1:13" s="31" customFormat="1" x14ac:dyDescent="0.3">
      <c r="A4382" s="75">
        <v>42673</v>
      </c>
      <c r="B4382" s="26" t="s">
        <v>2995</v>
      </c>
      <c r="C4382" s="26" t="s">
        <v>17</v>
      </c>
      <c r="D4382" s="26" t="s">
        <v>20</v>
      </c>
      <c r="E4382" s="41"/>
      <c r="F4382" s="41">
        <v>5000</v>
      </c>
      <c r="G4382" s="19">
        <f t="shared" si="68"/>
        <v>7610743.0812999997</v>
      </c>
      <c r="H4382" s="26" t="s">
        <v>3053</v>
      </c>
      <c r="I4382" s="26" t="s">
        <v>531</v>
      </c>
      <c r="J4382" s="26" t="s">
        <v>1823</v>
      </c>
      <c r="K4382" s="26" t="s">
        <v>377</v>
      </c>
      <c r="L4382" s="26" t="s">
        <v>1824</v>
      </c>
      <c r="M4382" s="26">
        <v>4372</v>
      </c>
    </row>
    <row r="4383" spans="1:13" s="31" customFormat="1" x14ac:dyDescent="0.3">
      <c r="A4383" s="75">
        <v>42673</v>
      </c>
      <c r="B4383" s="26" t="s">
        <v>3009</v>
      </c>
      <c r="C4383" s="26" t="s">
        <v>12</v>
      </c>
      <c r="D4383" s="26" t="s">
        <v>20</v>
      </c>
      <c r="E4383" s="41"/>
      <c r="F4383" s="41">
        <v>1000</v>
      </c>
      <c r="G4383" s="19">
        <f t="shared" si="68"/>
        <v>7609743.0812999997</v>
      </c>
      <c r="H4383" s="26" t="s">
        <v>3053</v>
      </c>
      <c r="I4383" s="26" t="s">
        <v>531</v>
      </c>
      <c r="J4383" s="26" t="s">
        <v>1823</v>
      </c>
      <c r="K4383" s="26" t="s">
        <v>377</v>
      </c>
      <c r="L4383" s="26" t="s">
        <v>2600</v>
      </c>
      <c r="M4383" s="26">
        <v>4373</v>
      </c>
    </row>
    <row r="4384" spans="1:13" s="31" customFormat="1" x14ac:dyDescent="0.3">
      <c r="A4384" s="75">
        <v>42673</v>
      </c>
      <c r="B4384" s="26" t="s">
        <v>3010</v>
      </c>
      <c r="C4384" s="26" t="s">
        <v>12</v>
      </c>
      <c r="D4384" s="26" t="s">
        <v>20</v>
      </c>
      <c r="E4384" s="41"/>
      <c r="F4384" s="41">
        <v>3000</v>
      </c>
      <c r="G4384" s="19">
        <f t="shared" si="68"/>
        <v>7606743.0812999997</v>
      </c>
      <c r="H4384" s="26" t="s">
        <v>3053</v>
      </c>
      <c r="I4384" s="26" t="s">
        <v>531</v>
      </c>
      <c r="J4384" s="26" t="s">
        <v>1823</v>
      </c>
      <c r="K4384" s="26" t="s">
        <v>377</v>
      </c>
      <c r="L4384" s="26" t="s">
        <v>2600</v>
      </c>
      <c r="M4384" s="26">
        <v>4374</v>
      </c>
    </row>
    <row r="4385" spans="1:13" s="31" customFormat="1" x14ac:dyDescent="0.3">
      <c r="A4385" s="75">
        <v>42673</v>
      </c>
      <c r="B4385" s="26" t="s">
        <v>3011</v>
      </c>
      <c r="C4385" s="26" t="s">
        <v>12</v>
      </c>
      <c r="D4385" s="26" t="s">
        <v>20</v>
      </c>
      <c r="E4385" s="41"/>
      <c r="F4385" s="41">
        <v>10000</v>
      </c>
      <c r="G4385" s="19">
        <f t="shared" si="68"/>
        <v>7596743.0812999997</v>
      </c>
      <c r="H4385" s="26" t="s">
        <v>3054</v>
      </c>
      <c r="I4385" s="26" t="s">
        <v>531</v>
      </c>
      <c r="J4385" s="26" t="s">
        <v>2611</v>
      </c>
      <c r="K4385" s="26" t="s">
        <v>377</v>
      </c>
      <c r="L4385" s="26" t="s">
        <v>2600</v>
      </c>
      <c r="M4385" s="31">
        <v>4375</v>
      </c>
    </row>
    <row r="4386" spans="1:13" s="31" customFormat="1" x14ac:dyDescent="0.3">
      <c r="A4386" s="75">
        <v>42674</v>
      </c>
      <c r="B4386" s="26" t="s">
        <v>3012</v>
      </c>
      <c r="C4386" s="26" t="s">
        <v>35</v>
      </c>
      <c r="D4386" s="26" t="s">
        <v>18</v>
      </c>
      <c r="E4386" s="41"/>
      <c r="F4386" s="41">
        <v>306358</v>
      </c>
      <c r="G4386" s="19">
        <f t="shared" si="68"/>
        <v>7290385.0812999997</v>
      </c>
      <c r="H4386" s="26" t="s">
        <v>1744</v>
      </c>
      <c r="I4386" s="26" t="s">
        <v>2684</v>
      </c>
      <c r="J4386" s="26" t="s">
        <v>2611</v>
      </c>
      <c r="K4386" s="26" t="s">
        <v>377</v>
      </c>
      <c r="L4386" s="26" t="s">
        <v>1824</v>
      </c>
      <c r="M4386" s="31">
        <v>4376</v>
      </c>
    </row>
    <row r="4387" spans="1:13" s="31" customFormat="1" ht="13.9" x14ac:dyDescent="0.25">
      <c r="A4387" s="75">
        <v>42674</v>
      </c>
      <c r="B4387" s="26" t="s">
        <v>3013</v>
      </c>
      <c r="C4387" s="26" t="s">
        <v>35</v>
      </c>
      <c r="D4387" s="26" t="s">
        <v>821</v>
      </c>
      <c r="E4387" s="41"/>
      <c r="F4387" s="41">
        <v>140000</v>
      </c>
      <c r="G4387" s="19">
        <f t="shared" si="68"/>
        <v>7150385.0812999997</v>
      </c>
      <c r="H4387" s="26" t="s">
        <v>1744</v>
      </c>
      <c r="I4387" s="26" t="s">
        <v>2684</v>
      </c>
      <c r="J4387" s="26" t="s">
        <v>2611</v>
      </c>
      <c r="K4387" s="26" t="s">
        <v>377</v>
      </c>
      <c r="L4387" s="26" t="s">
        <v>1824</v>
      </c>
      <c r="M4387" s="26">
        <v>4377</v>
      </c>
    </row>
    <row r="4388" spans="1:13" s="31" customFormat="1" ht="13.9" x14ac:dyDescent="0.25">
      <c r="A4388" s="75">
        <v>42674</v>
      </c>
      <c r="B4388" s="26" t="s">
        <v>3014</v>
      </c>
      <c r="C4388" s="26" t="s">
        <v>35</v>
      </c>
      <c r="D4388" s="26" t="s">
        <v>13</v>
      </c>
      <c r="E4388" s="41"/>
      <c r="F4388" s="41">
        <v>450000</v>
      </c>
      <c r="G4388" s="19">
        <f t="shared" si="68"/>
        <v>6700385.0812999997</v>
      </c>
      <c r="H4388" s="26" t="s">
        <v>1744</v>
      </c>
      <c r="I4388" s="26" t="s">
        <v>2684</v>
      </c>
      <c r="J4388" s="26" t="s">
        <v>2611</v>
      </c>
      <c r="K4388" s="26" t="s">
        <v>377</v>
      </c>
      <c r="L4388" s="26" t="s">
        <v>1824</v>
      </c>
      <c r="M4388" s="26">
        <v>4378</v>
      </c>
    </row>
    <row r="4389" spans="1:13" s="31" customFormat="1" ht="13.9" x14ac:dyDescent="0.25">
      <c r="A4389" s="75">
        <v>42674</v>
      </c>
      <c r="B4389" s="26" t="s">
        <v>3015</v>
      </c>
      <c r="C4389" s="26" t="s">
        <v>35</v>
      </c>
      <c r="D4389" s="26" t="s">
        <v>18</v>
      </c>
      <c r="E4389" s="41"/>
      <c r="F4389" s="41">
        <v>166755</v>
      </c>
      <c r="G4389" s="19">
        <f t="shared" si="68"/>
        <v>6533630.0812999997</v>
      </c>
      <c r="H4389" s="26" t="s">
        <v>1744</v>
      </c>
      <c r="I4389" s="26" t="s">
        <v>2684</v>
      </c>
      <c r="J4389" s="26" t="s">
        <v>2611</v>
      </c>
      <c r="K4389" s="26" t="s">
        <v>377</v>
      </c>
      <c r="L4389" s="26" t="s">
        <v>1824</v>
      </c>
      <c r="M4389" s="26">
        <v>4379</v>
      </c>
    </row>
    <row r="4390" spans="1:13" s="31" customFormat="1" ht="13.9" x14ac:dyDescent="0.25">
      <c r="A4390" s="75">
        <v>42674</v>
      </c>
      <c r="B4390" s="26" t="s">
        <v>3016</v>
      </c>
      <c r="C4390" s="26" t="s">
        <v>35</v>
      </c>
      <c r="D4390" s="26" t="s">
        <v>20</v>
      </c>
      <c r="E4390" s="41"/>
      <c r="F4390" s="41">
        <v>160000</v>
      </c>
      <c r="G4390" s="19">
        <f t="shared" si="68"/>
        <v>6373630.0812999997</v>
      </c>
      <c r="H4390" s="26" t="s">
        <v>1744</v>
      </c>
      <c r="I4390" s="26" t="s">
        <v>2684</v>
      </c>
      <c r="J4390" s="36" t="s">
        <v>1823</v>
      </c>
      <c r="K4390" s="26" t="s">
        <v>377</v>
      </c>
      <c r="L4390" s="26" t="s">
        <v>1824</v>
      </c>
      <c r="M4390" s="26">
        <v>4380</v>
      </c>
    </row>
    <row r="4391" spans="1:13" s="31" customFormat="1" ht="13.9" x14ac:dyDescent="0.25">
      <c r="A4391" s="75">
        <v>42674</v>
      </c>
      <c r="B4391" s="26" t="s">
        <v>3017</v>
      </c>
      <c r="C4391" s="27" t="s">
        <v>16</v>
      </c>
      <c r="D4391" s="26" t="s">
        <v>10</v>
      </c>
      <c r="E4391" s="41"/>
      <c r="F4391" s="41">
        <v>4000</v>
      </c>
      <c r="G4391" s="19">
        <f t="shared" si="68"/>
        <v>6369630.0812999997</v>
      </c>
      <c r="H4391" s="36" t="s">
        <v>26</v>
      </c>
      <c r="I4391" s="26" t="s">
        <v>3018</v>
      </c>
      <c r="J4391" s="26" t="s">
        <v>1099</v>
      </c>
      <c r="K4391" s="26" t="s">
        <v>377</v>
      </c>
      <c r="L4391" s="77" t="s">
        <v>1824</v>
      </c>
      <c r="M4391" s="26">
        <v>4381</v>
      </c>
    </row>
    <row r="4392" spans="1:13" s="31" customFormat="1" ht="13.9" x14ac:dyDescent="0.25">
      <c r="A4392" s="75">
        <v>42674</v>
      </c>
      <c r="B4392" s="26" t="s">
        <v>3019</v>
      </c>
      <c r="C4392" s="27" t="s">
        <v>34</v>
      </c>
      <c r="D4392" s="26" t="s">
        <v>18</v>
      </c>
      <c r="E4392" s="41"/>
      <c r="F4392" s="41">
        <v>20000</v>
      </c>
      <c r="G4392" s="19">
        <f t="shared" si="68"/>
        <v>6349630.0812999997</v>
      </c>
      <c r="H4392" s="36" t="s">
        <v>26</v>
      </c>
      <c r="I4392" s="26">
        <v>240</v>
      </c>
      <c r="J4392" s="26" t="s">
        <v>3033</v>
      </c>
      <c r="K4392" s="26" t="s">
        <v>377</v>
      </c>
      <c r="L4392" s="77" t="s">
        <v>1824</v>
      </c>
      <c r="M4392" s="26">
        <v>4382</v>
      </c>
    </row>
    <row r="4393" spans="1:13" s="31" customFormat="1" x14ac:dyDescent="0.3">
      <c r="A4393" s="75">
        <v>42674</v>
      </c>
      <c r="B4393" s="26" t="s">
        <v>3020</v>
      </c>
      <c r="C4393" s="26" t="s">
        <v>12</v>
      </c>
      <c r="D4393" s="26" t="s">
        <v>13</v>
      </c>
      <c r="E4393" s="41"/>
      <c r="F4393" s="41">
        <v>2000</v>
      </c>
      <c r="G4393" s="19">
        <f t="shared" si="68"/>
        <v>6347630.0812999997</v>
      </c>
      <c r="H4393" s="36" t="s">
        <v>26</v>
      </c>
      <c r="I4393" s="26" t="s">
        <v>531</v>
      </c>
      <c r="J4393" s="26" t="s">
        <v>3033</v>
      </c>
      <c r="K4393" s="26" t="s">
        <v>377</v>
      </c>
      <c r="L4393" s="27" t="s">
        <v>2600</v>
      </c>
      <c r="M4393" s="31">
        <v>4383</v>
      </c>
    </row>
    <row r="4394" spans="1:13" s="31" customFormat="1" ht="13.9" x14ac:dyDescent="0.25">
      <c r="A4394" s="75">
        <v>42674</v>
      </c>
      <c r="B4394" s="33" t="s">
        <v>3021</v>
      </c>
      <c r="C4394" s="26" t="s">
        <v>12</v>
      </c>
      <c r="D4394" s="26" t="s">
        <v>20</v>
      </c>
      <c r="E4394" s="41"/>
      <c r="F4394" s="42">
        <v>20000</v>
      </c>
      <c r="G4394" s="19">
        <f t="shared" si="68"/>
        <v>6327630.0812999997</v>
      </c>
      <c r="H4394" s="26" t="s">
        <v>933</v>
      </c>
      <c r="I4394" s="27" t="s">
        <v>229</v>
      </c>
      <c r="J4394" s="27" t="s">
        <v>1823</v>
      </c>
      <c r="K4394" s="26" t="s">
        <v>377</v>
      </c>
      <c r="L4394" s="26" t="s">
        <v>1824</v>
      </c>
      <c r="M4394" s="31">
        <v>4384</v>
      </c>
    </row>
    <row r="4395" spans="1:13" s="31" customFormat="1" x14ac:dyDescent="0.3">
      <c r="A4395" s="75">
        <v>42674</v>
      </c>
      <c r="B4395" s="35" t="s">
        <v>3022</v>
      </c>
      <c r="C4395" s="26" t="s">
        <v>17</v>
      </c>
      <c r="D4395" s="26" t="s">
        <v>20</v>
      </c>
      <c r="E4395" s="41"/>
      <c r="F4395" s="42">
        <v>60000</v>
      </c>
      <c r="G4395" s="19">
        <f t="shared" si="68"/>
        <v>6267630.0812999997</v>
      </c>
      <c r="H4395" s="26" t="s">
        <v>933</v>
      </c>
      <c r="I4395" s="82" t="s">
        <v>229</v>
      </c>
      <c r="J4395" s="27" t="s">
        <v>1823</v>
      </c>
      <c r="K4395" s="26" t="s">
        <v>377</v>
      </c>
      <c r="L4395" s="26" t="s">
        <v>1824</v>
      </c>
      <c r="M4395" s="26">
        <v>4385</v>
      </c>
    </row>
    <row r="4396" spans="1:13" s="31" customFormat="1" x14ac:dyDescent="0.3">
      <c r="A4396" s="75">
        <v>42674</v>
      </c>
      <c r="B4396" s="33" t="s">
        <v>3023</v>
      </c>
      <c r="C4396" s="26" t="s">
        <v>12</v>
      </c>
      <c r="D4396" s="26" t="s">
        <v>20</v>
      </c>
      <c r="E4396" s="41"/>
      <c r="F4396" s="41">
        <v>1000</v>
      </c>
      <c r="G4396" s="19">
        <f t="shared" si="68"/>
        <v>6266630.0812999997</v>
      </c>
      <c r="H4396" s="26" t="s">
        <v>933</v>
      </c>
      <c r="I4396" s="27" t="s">
        <v>531</v>
      </c>
      <c r="J4396" s="27" t="s">
        <v>1823</v>
      </c>
      <c r="K4396" s="26" t="s">
        <v>377</v>
      </c>
      <c r="L4396" s="27" t="s">
        <v>2600</v>
      </c>
      <c r="M4396" s="26">
        <v>4386</v>
      </c>
    </row>
    <row r="4397" spans="1:13" s="31" customFormat="1" x14ac:dyDescent="0.3">
      <c r="A4397" s="75">
        <v>42674</v>
      </c>
      <c r="B4397" s="33" t="s">
        <v>3024</v>
      </c>
      <c r="C4397" s="26" t="s">
        <v>12</v>
      </c>
      <c r="D4397" s="26" t="s">
        <v>20</v>
      </c>
      <c r="E4397" s="41"/>
      <c r="F4397" s="41">
        <v>1000</v>
      </c>
      <c r="G4397" s="19">
        <f t="shared" si="68"/>
        <v>6265630.0812999997</v>
      </c>
      <c r="H4397" s="26" t="s">
        <v>933</v>
      </c>
      <c r="I4397" s="27" t="s">
        <v>531</v>
      </c>
      <c r="J4397" s="27" t="s">
        <v>1823</v>
      </c>
      <c r="K4397" s="26" t="s">
        <v>377</v>
      </c>
      <c r="L4397" s="27" t="s">
        <v>2600</v>
      </c>
      <c r="M4397" s="26">
        <v>4387</v>
      </c>
    </row>
    <row r="4398" spans="1:13" s="31" customFormat="1" x14ac:dyDescent="0.3">
      <c r="A4398" s="75">
        <v>42674</v>
      </c>
      <c r="B4398" s="26" t="s">
        <v>944</v>
      </c>
      <c r="C4398" s="26" t="s">
        <v>12</v>
      </c>
      <c r="D4398" s="26" t="s">
        <v>821</v>
      </c>
      <c r="E4398" s="41"/>
      <c r="F4398" s="41">
        <v>1000</v>
      </c>
      <c r="G4398" s="19">
        <f t="shared" si="68"/>
        <v>6264630.0812999997</v>
      </c>
      <c r="H4398" s="26" t="s">
        <v>1697</v>
      </c>
      <c r="I4398" s="26" t="s">
        <v>531</v>
      </c>
      <c r="J4398" s="78" t="s">
        <v>1823</v>
      </c>
      <c r="K4398" s="26" t="s">
        <v>377</v>
      </c>
      <c r="L4398" s="26" t="s">
        <v>2600</v>
      </c>
      <c r="M4398" s="26">
        <v>4388</v>
      </c>
    </row>
    <row r="4399" spans="1:13" s="31" customFormat="1" x14ac:dyDescent="0.3">
      <c r="A4399" s="75">
        <v>42674</v>
      </c>
      <c r="B4399" s="26" t="s">
        <v>1479</v>
      </c>
      <c r="C4399" s="26" t="s">
        <v>12</v>
      </c>
      <c r="D4399" s="26" t="s">
        <v>821</v>
      </c>
      <c r="E4399" s="41"/>
      <c r="F4399" s="41">
        <v>1000</v>
      </c>
      <c r="G4399" s="19">
        <f t="shared" si="68"/>
        <v>6263630.0812999997</v>
      </c>
      <c r="H4399" s="26" t="s">
        <v>1697</v>
      </c>
      <c r="I4399" s="26" t="s">
        <v>531</v>
      </c>
      <c r="J4399" s="78" t="s">
        <v>1823</v>
      </c>
      <c r="K4399" s="26" t="s">
        <v>377</v>
      </c>
      <c r="L4399" s="26" t="s">
        <v>2600</v>
      </c>
      <c r="M4399" s="26">
        <v>4389</v>
      </c>
    </row>
    <row r="4400" spans="1:13" s="31" customFormat="1" x14ac:dyDescent="0.3">
      <c r="A4400" s="75">
        <v>42674</v>
      </c>
      <c r="B4400" s="26" t="s">
        <v>3025</v>
      </c>
      <c r="C4400" s="26" t="s">
        <v>12</v>
      </c>
      <c r="D4400" s="26" t="s">
        <v>18</v>
      </c>
      <c r="E4400" s="41"/>
      <c r="F4400" s="41">
        <v>150</v>
      </c>
      <c r="G4400" s="19">
        <f t="shared" si="68"/>
        <v>6263480.0812999997</v>
      </c>
      <c r="H4400" s="26" t="s">
        <v>1772</v>
      </c>
      <c r="I4400" s="26" t="s">
        <v>531</v>
      </c>
      <c r="J4400" s="26" t="s">
        <v>3033</v>
      </c>
      <c r="K4400" s="26" t="s">
        <v>377</v>
      </c>
      <c r="L4400" s="26" t="s">
        <v>2600</v>
      </c>
      <c r="M4400" s="26">
        <v>4390</v>
      </c>
    </row>
    <row r="4401" spans="1:13" s="31" customFormat="1" x14ac:dyDescent="0.3">
      <c r="A4401" s="75">
        <v>42674</v>
      </c>
      <c r="B4401" s="26" t="s">
        <v>3026</v>
      </c>
      <c r="C4401" s="31" t="s">
        <v>35</v>
      </c>
      <c r="D4401" s="26" t="s">
        <v>18</v>
      </c>
      <c r="E4401" s="41"/>
      <c r="F4401" s="41">
        <v>1000</v>
      </c>
      <c r="G4401" s="19">
        <f t="shared" si="68"/>
        <v>6262480.0812999997</v>
      </c>
      <c r="H4401" s="26" t="s">
        <v>1772</v>
      </c>
      <c r="I4401" s="26" t="s">
        <v>531</v>
      </c>
      <c r="J4401" s="26" t="s">
        <v>3033</v>
      </c>
      <c r="K4401" s="26" t="s">
        <v>377</v>
      </c>
      <c r="L4401" s="26" t="s">
        <v>1824</v>
      </c>
      <c r="M4401" s="31">
        <v>4391</v>
      </c>
    </row>
    <row r="4402" spans="1:13" s="31" customFormat="1" x14ac:dyDescent="0.3">
      <c r="A4402" s="75">
        <v>42674</v>
      </c>
      <c r="B4402" s="26" t="s">
        <v>3027</v>
      </c>
      <c r="C4402" s="26" t="s">
        <v>12</v>
      </c>
      <c r="D4402" s="26" t="s">
        <v>18</v>
      </c>
      <c r="E4402" s="41"/>
      <c r="F4402" s="41">
        <v>150</v>
      </c>
      <c r="G4402" s="19">
        <f t="shared" si="68"/>
        <v>6262330.0812999997</v>
      </c>
      <c r="H4402" s="26" t="s">
        <v>1772</v>
      </c>
      <c r="I4402" s="26" t="s">
        <v>531</v>
      </c>
      <c r="J4402" s="26" t="s">
        <v>3033</v>
      </c>
      <c r="K4402" s="26" t="s">
        <v>377</v>
      </c>
      <c r="L4402" s="26" t="s">
        <v>2600</v>
      </c>
      <c r="M4402" s="31">
        <v>4392</v>
      </c>
    </row>
    <row r="4403" spans="1:13" s="31" customFormat="1" x14ac:dyDescent="0.3">
      <c r="A4403" s="75">
        <v>42674</v>
      </c>
      <c r="B4403" s="26" t="s">
        <v>2324</v>
      </c>
      <c r="C4403" s="26" t="s">
        <v>12</v>
      </c>
      <c r="D4403" s="26" t="s">
        <v>20</v>
      </c>
      <c r="E4403" s="41"/>
      <c r="F4403" s="41">
        <v>2000</v>
      </c>
      <c r="G4403" s="19">
        <f t="shared" si="68"/>
        <v>6260330.0812999997</v>
      </c>
      <c r="H4403" s="26" t="s">
        <v>3053</v>
      </c>
      <c r="I4403" s="26" t="s">
        <v>531</v>
      </c>
      <c r="J4403" s="26" t="s">
        <v>1823</v>
      </c>
      <c r="K4403" s="26" t="s">
        <v>377</v>
      </c>
      <c r="L4403" s="26" t="s">
        <v>2600</v>
      </c>
      <c r="M4403" s="26">
        <v>4393</v>
      </c>
    </row>
    <row r="4404" spans="1:13" s="31" customFormat="1" x14ac:dyDescent="0.3">
      <c r="A4404" s="75">
        <v>42674</v>
      </c>
      <c r="B4404" s="26" t="s">
        <v>2644</v>
      </c>
      <c r="C4404" s="31" t="s">
        <v>35</v>
      </c>
      <c r="D4404" s="26" t="s">
        <v>20</v>
      </c>
      <c r="E4404" s="41"/>
      <c r="F4404" s="41">
        <v>1000</v>
      </c>
      <c r="G4404" s="19">
        <f t="shared" si="68"/>
        <v>6259330.0812999997</v>
      </c>
      <c r="H4404" s="26" t="s">
        <v>3053</v>
      </c>
      <c r="I4404" s="26" t="s">
        <v>531</v>
      </c>
      <c r="J4404" s="26" t="s">
        <v>1823</v>
      </c>
      <c r="K4404" s="26" t="s">
        <v>377</v>
      </c>
      <c r="L4404" s="26" t="s">
        <v>1824</v>
      </c>
      <c r="M4404" s="26">
        <v>4394</v>
      </c>
    </row>
    <row r="4405" spans="1:13" s="31" customFormat="1" x14ac:dyDescent="0.3">
      <c r="A4405" s="75">
        <v>42674</v>
      </c>
      <c r="B4405" s="26" t="s">
        <v>1079</v>
      </c>
      <c r="C4405" s="26" t="s">
        <v>9</v>
      </c>
      <c r="D4405" s="26" t="s">
        <v>10</v>
      </c>
      <c r="E4405" s="41"/>
      <c r="F4405" s="41">
        <v>4763</v>
      </c>
      <c r="G4405" s="19">
        <f t="shared" si="68"/>
        <v>6254567.0812999997</v>
      </c>
      <c r="H4405" s="26" t="s">
        <v>11</v>
      </c>
      <c r="I4405" s="26" t="s">
        <v>1865</v>
      </c>
      <c r="J4405" s="26" t="s">
        <v>1099</v>
      </c>
      <c r="K4405" s="26"/>
      <c r="L4405" s="26" t="s">
        <v>1824</v>
      </c>
      <c r="M4405" s="26">
        <v>4395</v>
      </c>
    </row>
    <row r="4406" spans="1:13" s="31" customFormat="1" x14ac:dyDescent="0.3">
      <c r="A4406" s="75">
        <v>42674</v>
      </c>
      <c r="B4406" s="26" t="s">
        <v>3028</v>
      </c>
      <c r="C4406" s="26" t="s">
        <v>12</v>
      </c>
      <c r="D4406" s="26" t="s">
        <v>20</v>
      </c>
      <c r="E4406" s="41"/>
      <c r="F4406" s="41">
        <v>10000</v>
      </c>
      <c r="G4406" s="19">
        <f t="shared" si="68"/>
        <v>6244567.0812999997</v>
      </c>
      <c r="H4406" s="26" t="s">
        <v>3054</v>
      </c>
      <c r="I4406" s="26" t="s">
        <v>531</v>
      </c>
      <c r="J4406" s="26" t="s">
        <v>2611</v>
      </c>
      <c r="K4406" s="26" t="s">
        <v>377</v>
      </c>
      <c r="L4406" s="26" t="s">
        <v>2600</v>
      </c>
      <c r="M4406" s="26">
        <v>4396</v>
      </c>
    </row>
    <row r="4407" spans="1:13" s="31" customFormat="1" x14ac:dyDescent="0.3">
      <c r="A4407" s="75">
        <v>42674</v>
      </c>
      <c r="B4407" s="26" t="s">
        <v>3029</v>
      </c>
      <c r="C4407" s="36" t="s">
        <v>1153</v>
      </c>
      <c r="D4407" s="26" t="s">
        <v>20</v>
      </c>
      <c r="E4407" s="41"/>
      <c r="F4407" s="41">
        <v>4000</v>
      </c>
      <c r="G4407" s="19">
        <f t="shared" si="68"/>
        <v>6240567.0812999997</v>
      </c>
      <c r="H4407" s="26" t="s">
        <v>3054</v>
      </c>
      <c r="I4407" s="26" t="s">
        <v>531</v>
      </c>
      <c r="J4407" s="26" t="s">
        <v>2611</v>
      </c>
      <c r="K4407" s="26" t="s">
        <v>377</v>
      </c>
      <c r="L4407" s="26"/>
      <c r="M4407" s="26">
        <v>4397</v>
      </c>
    </row>
    <row r="4408" spans="1:13" s="31" customFormat="1" x14ac:dyDescent="0.3">
      <c r="A4408" s="75">
        <v>42674</v>
      </c>
      <c r="B4408" s="26" t="s">
        <v>3030</v>
      </c>
      <c r="C4408" s="26" t="s">
        <v>17</v>
      </c>
      <c r="D4408" s="26" t="s">
        <v>20</v>
      </c>
      <c r="E4408" s="41"/>
      <c r="F4408" s="41">
        <v>75000</v>
      </c>
      <c r="G4408" s="19">
        <f t="shared" si="68"/>
        <v>6165567.0812999997</v>
      </c>
      <c r="H4408" s="26" t="s">
        <v>3054</v>
      </c>
      <c r="I4408" s="26" t="s">
        <v>3031</v>
      </c>
      <c r="J4408" s="26" t="s">
        <v>2611</v>
      </c>
      <c r="K4408" s="26" t="s">
        <v>377</v>
      </c>
      <c r="L4408" s="26" t="s">
        <v>1824</v>
      </c>
      <c r="M4408" s="26">
        <v>4398</v>
      </c>
    </row>
    <row r="4409" spans="1:13" s="31" customFormat="1" x14ac:dyDescent="0.3">
      <c r="A4409" s="75">
        <v>42675</v>
      </c>
      <c r="B4409" s="26" t="s">
        <v>3083</v>
      </c>
      <c r="C4409" s="26" t="s">
        <v>36</v>
      </c>
      <c r="D4409" s="36" t="s">
        <v>10</v>
      </c>
      <c r="E4409" s="40"/>
      <c r="F4409" s="41">
        <v>36000</v>
      </c>
      <c r="G4409" s="19">
        <f t="shared" si="68"/>
        <v>6129567.0812999997</v>
      </c>
      <c r="H4409" s="36" t="s">
        <v>26</v>
      </c>
      <c r="I4409" s="26">
        <v>241</v>
      </c>
      <c r="J4409" s="36" t="s">
        <v>1823</v>
      </c>
      <c r="K4409" s="26" t="s">
        <v>377</v>
      </c>
      <c r="L4409" s="26" t="s">
        <v>1824</v>
      </c>
      <c r="M4409" s="31">
        <v>4399</v>
      </c>
    </row>
    <row r="4410" spans="1:13" s="31" customFormat="1" ht="13.9" x14ac:dyDescent="0.25">
      <c r="A4410" s="75">
        <v>42675</v>
      </c>
      <c r="B4410" s="26" t="s">
        <v>3084</v>
      </c>
      <c r="C4410" s="27" t="s">
        <v>34</v>
      </c>
      <c r="D4410" s="36" t="s">
        <v>10</v>
      </c>
      <c r="E4410" s="40"/>
      <c r="F4410" s="41">
        <v>10000</v>
      </c>
      <c r="G4410" s="19">
        <f t="shared" si="68"/>
        <v>6119567.0812999997</v>
      </c>
      <c r="H4410" s="36" t="s">
        <v>26</v>
      </c>
      <c r="I4410" s="26">
        <v>242</v>
      </c>
      <c r="J4410" s="26" t="s">
        <v>1823</v>
      </c>
      <c r="K4410" s="26" t="s">
        <v>377</v>
      </c>
      <c r="L4410" s="26" t="s">
        <v>1824</v>
      </c>
      <c r="M4410" s="31">
        <v>4400</v>
      </c>
    </row>
    <row r="4411" spans="1:13" s="31" customFormat="1" x14ac:dyDescent="0.3">
      <c r="A4411" s="75">
        <v>42675</v>
      </c>
      <c r="B4411" s="26" t="s">
        <v>3085</v>
      </c>
      <c r="C4411" s="26" t="s">
        <v>12</v>
      </c>
      <c r="D4411" s="36" t="s">
        <v>20</v>
      </c>
      <c r="E4411" s="40"/>
      <c r="F4411" s="41">
        <v>500</v>
      </c>
      <c r="G4411" s="19">
        <f t="shared" si="68"/>
        <v>6119067.0812999997</v>
      </c>
      <c r="H4411" s="26" t="s">
        <v>3054</v>
      </c>
      <c r="I4411" s="26" t="s">
        <v>531</v>
      </c>
      <c r="J4411" s="26" t="s">
        <v>2611</v>
      </c>
      <c r="K4411" s="26" t="s">
        <v>377</v>
      </c>
      <c r="L4411" s="31" t="s">
        <v>2193</v>
      </c>
      <c r="M4411" s="26">
        <v>4401</v>
      </c>
    </row>
    <row r="4412" spans="1:13" s="31" customFormat="1" x14ac:dyDescent="0.3">
      <c r="A4412" s="75">
        <v>42675</v>
      </c>
      <c r="B4412" s="26" t="s">
        <v>3086</v>
      </c>
      <c r="C4412" s="26" t="s">
        <v>12</v>
      </c>
      <c r="D4412" s="36" t="s">
        <v>20</v>
      </c>
      <c r="E4412" s="40"/>
      <c r="F4412" s="41">
        <v>500</v>
      </c>
      <c r="G4412" s="19">
        <f t="shared" si="68"/>
        <v>6118567.0812999997</v>
      </c>
      <c r="H4412" s="26" t="s">
        <v>3054</v>
      </c>
      <c r="I4412" s="26" t="s">
        <v>531</v>
      </c>
      <c r="J4412" s="26" t="s">
        <v>2611</v>
      </c>
      <c r="K4412" s="26" t="s">
        <v>377</v>
      </c>
      <c r="L4412" s="31" t="s">
        <v>2193</v>
      </c>
      <c r="M4412" s="26">
        <v>4402</v>
      </c>
    </row>
    <row r="4413" spans="1:13" s="31" customFormat="1" x14ac:dyDescent="0.3">
      <c r="A4413" s="75">
        <v>42675</v>
      </c>
      <c r="B4413" s="26" t="s">
        <v>3087</v>
      </c>
      <c r="C4413" s="26" t="s">
        <v>12</v>
      </c>
      <c r="D4413" s="36" t="s">
        <v>20</v>
      </c>
      <c r="E4413" s="40"/>
      <c r="F4413" s="41">
        <v>500</v>
      </c>
      <c r="G4413" s="19">
        <f t="shared" si="68"/>
        <v>6118067.0812999997</v>
      </c>
      <c r="H4413" s="26" t="s">
        <v>3054</v>
      </c>
      <c r="I4413" s="26" t="s">
        <v>531</v>
      </c>
      <c r="J4413" s="26" t="s">
        <v>2611</v>
      </c>
      <c r="K4413" s="26" t="s">
        <v>377</v>
      </c>
      <c r="L4413" s="31" t="s">
        <v>2193</v>
      </c>
      <c r="M4413" s="26">
        <v>4403</v>
      </c>
    </row>
    <row r="4414" spans="1:13" s="31" customFormat="1" x14ac:dyDescent="0.3">
      <c r="A4414" s="75">
        <v>42676</v>
      </c>
      <c r="B4414" s="26" t="s">
        <v>3088</v>
      </c>
      <c r="C4414" s="33" t="s">
        <v>3871</v>
      </c>
      <c r="D4414" s="36" t="s">
        <v>18</v>
      </c>
      <c r="E4414" s="40"/>
      <c r="F4414" s="40">
        <v>2000</v>
      </c>
      <c r="G4414" s="19">
        <f t="shared" si="68"/>
        <v>6116067.0812999997</v>
      </c>
      <c r="H4414" s="26" t="s">
        <v>3089</v>
      </c>
      <c r="I4414" s="26" t="s">
        <v>531</v>
      </c>
      <c r="J4414" s="26" t="s">
        <v>1823</v>
      </c>
      <c r="K4414" s="26" t="s">
        <v>377</v>
      </c>
      <c r="L4414" s="26" t="s">
        <v>2600</v>
      </c>
      <c r="M4414" s="26">
        <v>4404</v>
      </c>
    </row>
    <row r="4415" spans="1:13" s="31" customFormat="1" x14ac:dyDescent="0.3">
      <c r="A4415" s="75">
        <v>42676</v>
      </c>
      <c r="B4415" s="26" t="s">
        <v>3090</v>
      </c>
      <c r="C4415" s="26" t="s">
        <v>12</v>
      </c>
      <c r="D4415" s="36" t="s">
        <v>13</v>
      </c>
      <c r="E4415" s="40"/>
      <c r="F4415" s="41">
        <v>2000</v>
      </c>
      <c r="G4415" s="19">
        <f t="shared" si="68"/>
        <v>6114067.0812999997</v>
      </c>
      <c r="H4415" s="36" t="s">
        <v>26</v>
      </c>
      <c r="I4415" s="26" t="s">
        <v>531</v>
      </c>
      <c r="J4415" s="26" t="s">
        <v>2611</v>
      </c>
      <c r="K4415" s="26" t="s">
        <v>377</v>
      </c>
      <c r="L4415" s="26" t="s">
        <v>2600</v>
      </c>
      <c r="M4415" s="26">
        <v>4405</v>
      </c>
    </row>
    <row r="4416" spans="1:13" s="31" customFormat="1" x14ac:dyDescent="0.3">
      <c r="A4416" s="75">
        <v>42676</v>
      </c>
      <c r="B4416" s="26" t="s">
        <v>3091</v>
      </c>
      <c r="C4416" s="26" t="s">
        <v>22</v>
      </c>
      <c r="D4416" s="36" t="s">
        <v>10</v>
      </c>
      <c r="E4416" s="40"/>
      <c r="F4416" s="41">
        <v>180000</v>
      </c>
      <c r="G4416" s="19">
        <f t="shared" si="68"/>
        <v>5934067.0812999997</v>
      </c>
      <c r="H4416" s="36" t="s">
        <v>26</v>
      </c>
      <c r="I4416" s="26" t="s">
        <v>531</v>
      </c>
      <c r="J4416" s="36" t="s">
        <v>1823</v>
      </c>
      <c r="K4416" s="26" t="s">
        <v>377</v>
      </c>
      <c r="L4416" s="77" t="s">
        <v>1824</v>
      </c>
      <c r="M4416" s="26">
        <v>4406</v>
      </c>
    </row>
    <row r="4417" spans="1:13" s="31" customFormat="1" ht="13.9" x14ac:dyDescent="0.25">
      <c r="A4417" s="75">
        <v>42676</v>
      </c>
      <c r="B4417" s="36" t="s">
        <v>3092</v>
      </c>
      <c r="C4417" s="28" t="s">
        <v>36</v>
      </c>
      <c r="D4417" s="36" t="s">
        <v>10</v>
      </c>
      <c r="E4417" s="40"/>
      <c r="F4417" s="41">
        <v>180000</v>
      </c>
      <c r="G4417" s="19">
        <f t="shared" si="68"/>
        <v>5754067.0812999997</v>
      </c>
      <c r="H4417" s="36" t="s">
        <v>26</v>
      </c>
      <c r="I4417" s="26" t="s">
        <v>3093</v>
      </c>
      <c r="J4417" s="36" t="s">
        <v>1823</v>
      </c>
      <c r="K4417" s="26" t="s">
        <v>377</v>
      </c>
      <c r="L4417" s="77" t="s">
        <v>1824</v>
      </c>
      <c r="M4417" s="31">
        <v>4407</v>
      </c>
    </row>
    <row r="4418" spans="1:13" s="31" customFormat="1" x14ac:dyDescent="0.3">
      <c r="A4418" s="75">
        <v>42676</v>
      </c>
      <c r="B4418" s="26" t="s">
        <v>3094</v>
      </c>
      <c r="C4418" s="26" t="s">
        <v>12</v>
      </c>
      <c r="D4418" s="36" t="s">
        <v>13</v>
      </c>
      <c r="E4418" s="41"/>
      <c r="F4418" s="41">
        <v>2000</v>
      </c>
      <c r="G4418" s="19">
        <f t="shared" si="68"/>
        <v>5752067.0812999997</v>
      </c>
      <c r="H4418" s="26" t="s">
        <v>3095</v>
      </c>
      <c r="I4418" s="26" t="s">
        <v>531</v>
      </c>
      <c r="J4418" s="26" t="s">
        <v>2611</v>
      </c>
      <c r="K4418" s="26" t="s">
        <v>377</v>
      </c>
      <c r="L4418" s="26" t="s">
        <v>2600</v>
      </c>
      <c r="M4418" s="31">
        <v>4408</v>
      </c>
    </row>
    <row r="4419" spans="1:13" s="31" customFormat="1" x14ac:dyDescent="0.3">
      <c r="A4419" s="75">
        <v>42676</v>
      </c>
      <c r="B4419" s="26" t="s">
        <v>3096</v>
      </c>
      <c r="C4419" s="31" t="s">
        <v>35</v>
      </c>
      <c r="D4419" s="36" t="s">
        <v>13</v>
      </c>
      <c r="E4419" s="41"/>
      <c r="F4419" s="41">
        <v>1000</v>
      </c>
      <c r="G4419" s="19">
        <f t="shared" si="68"/>
        <v>5751067.0812999997</v>
      </c>
      <c r="H4419" s="26" t="s">
        <v>3095</v>
      </c>
      <c r="I4419" s="26" t="s">
        <v>531</v>
      </c>
      <c r="J4419" s="26" t="s">
        <v>2611</v>
      </c>
      <c r="K4419" s="26" t="s">
        <v>377</v>
      </c>
      <c r="L4419" s="26" t="s">
        <v>2600</v>
      </c>
      <c r="M4419" s="26">
        <v>4409</v>
      </c>
    </row>
    <row r="4420" spans="1:13" s="31" customFormat="1" x14ac:dyDescent="0.3">
      <c r="A4420" s="75">
        <v>42676</v>
      </c>
      <c r="B4420" s="26" t="s">
        <v>3097</v>
      </c>
      <c r="C4420" s="26" t="s">
        <v>12</v>
      </c>
      <c r="D4420" s="36" t="s">
        <v>821</v>
      </c>
      <c r="E4420" s="40"/>
      <c r="F4420" s="41">
        <v>1000</v>
      </c>
      <c r="G4420" s="19">
        <f t="shared" si="68"/>
        <v>5750067.0812999997</v>
      </c>
      <c r="H4420" s="26" t="s">
        <v>1697</v>
      </c>
      <c r="I4420" s="26" t="s">
        <v>531</v>
      </c>
      <c r="J4420" s="26" t="s">
        <v>2611</v>
      </c>
      <c r="K4420" s="26" t="s">
        <v>377</v>
      </c>
      <c r="L4420" s="26" t="s">
        <v>2600</v>
      </c>
      <c r="M4420" s="26">
        <v>4410</v>
      </c>
    </row>
    <row r="4421" spans="1:13" s="31" customFormat="1" x14ac:dyDescent="0.3">
      <c r="A4421" s="75">
        <v>42676</v>
      </c>
      <c r="B4421" s="26" t="s">
        <v>3098</v>
      </c>
      <c r="C4421" s="26" t="s">
        <v>12</v>
      </c>
      <c r="D4421" s="36" t="s">
        <v>821</v>
      </c>
      <c r="E4421" s="40"/>
      <c r="F4421" s="41">
        <v>1000</v>
      </c>
      <c r="G4421" s="19">
        <f t="shared" si="68"/>
        <v>5749067.0812999997</v>
      </c>
      <c r="H4421" s="26" t="s">
        <v>1697</v>
      </c>
      <c r="I4421" s="26" t="s">
        <v>531</v>
      </c>
      <c r="J4421" s="26" t="s">
        <v>2611</v>
      </c>
      <c r="K4421" s="26" t="s">
        <v>377</v>
      </c>
      <c r="L4421" s="26" t="s">
        <v>2600</v>
      </c>
      <c r="M4421" s="26">
        <v>4411</v>
      </c>
    </row>
    <row r="4422" spans="1:13" s="31" customFormat="1" x14ac:dyDescent="0.3">
      <c r="A4422" s="75">
        <v>42676</v>
      </c>
      <c r="B4422" s="37" t="s">
        <v>3099</v>
      </c>
      <c r="C4422" s="37" t="s">
        <v>12</v>
      </c>
      <c r="D4422" s="36" t="s">
        <v>13</v>
      </c>
      <c r="E4422" s="38"/>
      <c r="F4422" s="38">
        <v>3000</v>
      </c>
      <c r="G4422" s="19">
        <f t="shared" si="68"/>
        <v>5746067.0812999997</v>
      </c>
      <c r="H4422" s="37" t="s">
        <v>267</v>
      </c>
      <c r="I4422" s="38" t="s">
        <v>531</v>
      </c>
      <c r="J4422" s="26" t="s">
        <v>2611</v>
      </c>
      <c r="K4422" s="26" t="s">
        <v>377</v>
      </c>
      <c r="L4422" s="26" t="s">
        <v>2600</v>
      </c>
      <c r="M4422" s="26">
        <v>4412</v>
      </c>
    </row>
    <row r="4423" spans="1:13" s="31" customFormat="1" x14ac:dyDescent="0.3">
      <c r="A4423" s="75">
        <v>42676</v>
      </c>
      <c r="B4423" s="26" t="s">
        <v>3100</v>
      </c>
      <c r="C4423" s="26" t="s">
        <v>12</v>
      </c>
      <c r="D4423" s="36" t="s">
        <v>20</v>
      </c>
      <c r="E4423" s="40"/>
      <c r="F4423" s="41">
        <v>2000</v>
      </c>
      <c r="G4423" s="19">
        <f t="shared" si="68"/>
        <v>5744067.0812999997</v>
      </c>
      <c r="H4423" s="26" t="s">
        <v>3053</v>
      </c>
      <c r="I4423" s="26" t="s">
        <v>531</v>
      </c>
      <c r="J4423" s="26" t="s">
        <v>2611</v>
      </c>
      <c r="K4423" s="26" t="s">
        <v>377</v>
      </c>
      <c r="L4423" s="26" t="s">
        <v>2600</v>
      </c>
      <c r="M4423" s="26">
        <v>4413</v>
      </c>
    </row>
    <row r="4424" spans="1:13" s="31" customFormat="1" x14ac:dyDescent="0.3">
      <c r="A4424" s="75">
        <v>42676</v>
      </c>
      <c r="B4424" s="26" t="s">
        <v>3101</v>
      </c>
      <c r="C4424" s="31" t="s">
        <v>35</v>
      </c>
      <c r="D4424" s="36" t="s">
        <v>20</v>
      </c>
      <c r="E4424" s="40"/>
      <c r="F4424" s="41">
        <v>1000</v>
      </c>
      <c r="G4424" s="19">
        <f t="shared" si="68"/>
        <v>5743067.0812999997</v>
      </c>
      <c r="H4424" s="26" t="s">
        <v>3053</v>
      </c>
      <c r="I4424" s="26" t="s">
        <v>531</v>
      </c>
      <c r="J4424" s="26" t="s">
        <v>2611</v>
      </c>
      <c r="K4424" s="26" t="s">
        <v>377</v>
      </c>
      <c r="L4424" s="26" t="s">
        <v>2600</v>
      </c>
      <c r="M4424" s="26">
        <v>4414</v>
      </c>
    </row>
    <row r="4425" spans="1:13" s="31" customFormat="1" ht="13.9" x14ac:dyDescent="0.25">
      <c r="A4425" s="75">
        <v>42676</v>
      </c>
      <c r="B4425" s="26" t="s">
        <v>3102</v>
      </c>
      <c r="C4425" s="31" t="s">
        <v>24</v>
      </c>
      <c r="D4425" s="36" t="s">
        <v>10</v>
      </c>
      <c r="E4425" s="40"/>
      <c r="F4425" s="41">
        <v>5000</v>
      </c>
      <c r="G4425" s="19">
        <f t="shared" si="68"/>
        <v>5738067.0812999997</v>
      </c>
      <c r="H4425" s="26" t="s">
        <v>3053</v>
      </c>
      <c r="I4425" s="26">
        <v>660</v>
      </c>
      <c r="J4425" s="26" t="s">
        <v>2611</v>
      </c>
      <c r="K4425" s="26" t="s">
        <v>377</v>
      </c>
      <c r="L4425" s="80" t="s">
        <v>1824</v>
      </c>
      <c r="M4425" s="31">
        <v>4415</v>
      </c>
    </row>
    <row r="4426" spans="1:13" s="31" customFormat="1" x14ac:dyDescent="0.3">
      <c r="A4426" s="75">
        <v>42676</v>
      </c>
      <c r="B4426" s="26" t="s">
        <v>3103</v>
      </c>
      <c r="C4426" s="31" t="s">
        <v>24</v>
      </c>
      <c r="D4426" s="36" t="s">
        <v>10</v>
      </c>
      <c r="E4426" s="40"/>
      <c r="F4426" s="41">
        <v>200</v>
      </c>
      <c r="G4426" s="19">
        <f t="shared" si="68"/>
        <v>5737867.0812999997</v>
      </c>
      <c r="H4426" s="26" t="s">
        <v>3053</v>
      </c>
      <c r="I4426" s="26" t="s">
        <v>531</v>
      </c>
      <c r="J4426" s="26" t="s">
        <v>2611</v>
      </c>
      <c r="K4426" s="26" t="s">
        <v>377</v>
      </c>
      <c r="L4426" s="26" t="s">
        <v>2600</v>
      </c>
      <c r="M4426" s="31">
        <v>4416</v>
      </c>
    </row>
    <row r="4427" spans="1:13" s="31" customFormat="1" x14ac:dyDescent="0.3">
      <c r="A4427" s="75">
        <v>42676</v>
      </c>
      <c r="B4427" s="26" t="s">
        <v>3104</v>
      </c>
      <c r="C4427" s="26" t="s">
        <v>12</v>
      </c>
      <c r="D4427" s="36" t="s">
        <v>20</v>
      </c>
      <c r="E4427" s="40"/>
      <c r="F4427" s="41">
        <v>300</v>
      </c>
      <c r="G4427" s="19">
        <f t="shared" si="68"/>
        <v>5737567.0812999997</v>
      </c>
      <c r="H4427" s="26" t="s">
        <v>3053</v>
      </c>
      <c r="I4427" s="26" t="s">
        <v>531</v>
      </c>
      <c r="J4427" s="26" t="s">
        <v>2611</v>
      </c>
      <c r="K4427" s="26" t="s">
        <v>377</v>
      </c>
      <c r="L4427" s="26" t="s">
        <v>2600</v>
      </c>
      <c r="M4427" s="26">
        <v>4417</v>
      </c>
    </row>
    <row r="4428" spans="1:13" s="31" customFormat="1" x14ac:dyDescent="0.3">
      <c r="A4428" s="75">
        <v>42676</v>
      </c>
      <c r="B4428" s="26" t="s">
        <v>3105</v>
      </c>
      <c r="C4428" s="26" t="s">
        <v>12</v>
      </c>
      <c r="D4428" s="36" t="s">
        <v>20</v>
      </c>
      <c r="E4428" s="40"/>
      <c r="F4428" s="41">
        <v>500</v>
      </c>
      <c r="G4428" s="19">
        <f t="shared" si="68"/>
        <v>5737067.0812999997</v>
      </c>
      <c r="H4428" s="26" t="s">
        <v>3054</v>
      </c>
      <c r="I4428" s="26" t="s">
        <v>531</v>
      </c>
      <c r="J4428" s="26" t="s">
        <v>2611</v>
      </c>
      <c r="K4428" s="26" t="s">
        <v>377</v>
      </c>
      <c r="L4428" s="31" t="s">
        <v>2193</v>
      </c>
      <c r="M4428" s="26">
        <v>4418</v>
      </c>
    </row>
    <row r="4429" spans="1:13" s="31" customFormat="1" x14ac:dyDescent="0.3">
      <c r="A4429" s="75">
        <v>42676</v>
      </c>
      <c r="B4429" s="26" t="s">
        <v>3106</v>
      </c>
      <c r="C4429" s="26" t="s">
        <v>12</v>
      </c>
      <c r="D4429" s="36" t="s">
        <v>20</v>
      </c>
      <c r="E4429" s="40"/>
      <c r="F4429" s="41">
        <v>500</v>
      </c>
      <c r="G4429" s="19">
        <f t="shared" ref="G4429:G4492" si="69">+G4428+E4429-F4429</f>
        <v>5736567.0812999997</v>
      </c>
      <c r="H4429" s="26" t="s">
        <v>3054</v>
      </c>
      <c r="I4429" s="26" t="s">
        <v>531</v>
      </c>
      <c r="J4429" s="26" t="s">
        <v>2611</v>
      </c>
      <c r="K4429" s="26" t="s">
        <v>377</v>
      </c>
      <c r="L4429" s="31" t="s">
        <v>2193</v>
      </c>
      <c r="M4429" s="26">
        <v>4419</v>
      </c>
    </row>
    <row r="4430" spans="1:13" s="31" customFormat="1" x14ac:dyDescent="0.3">
      <c r="A4430" s="75">
        <v>42676</v>
      </c>
      <c r="B4430" s="26" t="s">
        <v>3107</v>
      </c>
      <c r="C4430" s="26" t="s">
        <v>17</v>
      </c>
      <c r="D4430" s="36" t="s">
        <v>20</v>
      </c>
      <c r="E4430" s="40"/>
      <c r="F4430" s="41">
        <v>15000</v>
      </c>
      <c r="G4430" s="19">
        <f t="shared" si="69"/>
        <v>5721567.0812999997</v>
      </c>
      <c r="H4430" s="26" t="s">
        <v>3054</v>
      </c>
      <c r="I4430" s="26">
        <v>62</v>
      </c>
      <c r="J4430" s="26" t="s">
        <v>2611</v>
      </c>
      <c r="K4430" s="26" t="s">
        <v>377</v>
      </c>
      <c r="L4430" s="135" t="s">
        <v>1824</v>
      </c>
      <c r="M4430" s="26">
        <v>4420</v>
      </c>
    </row>
    <row r="4431" spans="1:13" s="31" customFormat="1" x14ac:dyDescent="0.3">
      <c r="A4431" s="75">
        <v>42676</v>
      </c>
      <c r="B4431" s="26" t="s">
        <v>3108</v>
      </c>
      <c r="C4431" s="26" t="s">
        <v>12</v>
      </c>
      <c r="D4431" s="36" t="s">
        <v>20</v>
      </c>
      <c r="E4431" s="40"/>
      <c r="F4431" s="41">
        <v>12000</v>
      </c>
      <c r="G4431" s="19">
        <f t="shared" si="69"/>
        <v>5709567.0812999997</v>
      </c>
      <c r="H4431" s="26" t="s">
        <v>3054</v>
      </c>
      <c r="I4431" s="26" t="s">
        <v>531</v>
      </c>
      <c r="J4431" s="26" t="s">
        <v>2611</v>
      </c>
      <c r="K4431" s="26" t="s">
        <v>377</v>
      </c>
      <c r="L4431" s="31" t="s">
        <v>2193</v>
      </c>
      <c r="M4431" s="26">
        <v>4421</v>
      </c>
    </row>
    <row r="4432" spans="1:13" s="31" customFormat="1" ht="13.9" x14ac:dyDescent="0.25">
      <c r="A4432" s="75">
        <v>42676</v>
      </c>
      <c r="B4432" s="26" t="s">
        <v>3109</v>
      </c>
      <c r="C4432" s="26" t="s">
        <v>12</v>
      </c>
      <c r="D4432" s="36" t="s">
        <v>20</v>
      </c>
      <c r="E4432" s="40"/>
      <c r="F4432" s="41">
        <v>10000</v>
      </c>
      <c r="G4432" s="19">
        <f t="shared" si="69"/>
        <v>5699567.0812999997</v>
      </c>
      <c r="H4432" s="26" t="s">
        <v>3054</v>
      </c>
      <c r="I4432" s="26">
        <v>67</v>
      </c>
      <c r="J4432" s="26" t="s">
        <v>2611</v>
      </c>
      <c r="K4432" s="26" t="s">
        <v>377</v>
      </c>
      <c r="L4432" s="135" t="s">
        <v>1824</v>
      </c>
      <c r="M4432" s="26">
        <v>4422</v>
      </c>
    </row>
    <row r="4433" spans="1:13" s="31" customFormat="1" x14ac:dyDescent="0.3">
      <c r="A4433" s="75">
        <v>42676</v>
      </c>
      <c r="B4433" s="36" t="s">
        <v>3110</v>
      </c>
      <c r="C4433" s="26" t="s">
        <v>9</v>
      </c>
      <c r="D4433" s="36" t="s">
        <v>3111</v>
      </c>
      <c r="E4433" s="24"/>
      <c r="F4433" s="41">
        <v>3930</v>
      </c>
      <c r="G4433" s="19">
        <f t="shared" si="69"/>
        <v>5695637.0812999997</v>
      </c>
      <c r="H4433" s="41" t="s">
        <v>1744</v>
      </c>
      <c r="I4433" s="26" t="s">
        <v>1865</v>
      </c>
      <c r="J4433" s="26" t="s">
        <v>1099</v>
      </c>
      <c r="K4433" s="26" t="s">
        <v>377</v>
      </c>
      <c r="L4433" s="26" t="s">
        <v>1824</v>
      </c>
      <c r="M4433" s="31">
        <v>4423</v>
      </c>
    </row>
    <row r="4434" spans="1:13" s="31" customFormat="1" x14ac:dyDescent="0.3">
      <c r="A4434" s="75">
        <v>42676</v>
      </c>
      <c r="B4434" s="31" t="s">
        <v>3025</v>
      </c>
      <c r="C4434" s="26" t="s">
        <v>12</v>
      </c>
      <c r="D4434" s="31" t="s">
        <v>18</v>
      </c>
      <c r="E4434" s="40"/>
      <c r="F4434" s="40">
        <v>150</v>
      </c>
      <c r="G4434" s="19">
        <f t="shared" si="69"/>
        <v>5695487.0812999997</v>
      </c>
      <c r="H4434" s="26" t="s">
        <v>3089</v>
      </c>
      <c r="I4434" s="31" t="s">
        <v>531</v>
      </c>
      <c r="J4434" s="26" t="s">
        <v>2611</v>
      </c>
      <c r="K4434" s="26" t="s">
        <v>377</v>
      </c>
      <c r="L4434" s="31" t="s">
        <v>2600</v>
      </c>
      <c r="M4434" s="31">
        <v>4424</v>
      </c>
    </row>
    <row r="4435" spans="1:13" s="31" customFormat="1" x14ac:dyDescent="0.3">
      <c r="A4435" s="75">
        <v>42676</v>
      </c>
      <c r="B4435" s="31" t="s">
        <v>3112</v>
      </c>
      <c r="C4435" s="26" t="s">
        <v>12</v>
      </c>
      <c r="D4435" s="31" t="s">
        <v>18</v>
      </c>
      <c r="E4435" s="40"/>
      <c r="F4435" s="40">
        <v>1700</v>
      </c>
      <c r="G4435" s="19">
        <f t="shared" si="69"/>
        <v>5693787.0812999997</v>
      </c>
      <c r="H4435" s="26" t="s">
        <v>3089</v>
      </c>
      <c r="I4435" s="31" t="s">
        <v>531</v>
      </c>
      <c r="J4435" s="26" t="s">
        <v>2611</v>
      </c>
      <c r="K4435" s="26" t="s">
        <v>377</v>
      </c>
      <c r="L4435" s="31" t="s">
        <v>2600</v>
      </c>
      <c r="M4435" s="26">
        <v>4425</v>
      </c>
    </row>
    <row r="4436" spans="1:13" s="31" customFormat="1" x14ac:dyDescent="0.3">
      <c r="A4436" s="75">
        <v>42676</v>
      </c>
      <c r="B4436" s="31" t="s">
        <v>3113</v>
      </c>
      <c r="C4436" s="26" t="s">
        <v>12</v>
      </c>
      <c r="D4436" s="31" t="s">
        <v>18</v>
      </c>
      <c r="E4436" s="40"/>
      <c r="F4436" s="40">
        <v>1000</v>
      </c>
      <c r="G4436" s="19">
        <f t="shared" si="69"/>
        <v>5692787.0812999997</v>
      </c>
      <c r="H4436" s="26" t="s">
        <v>3089</v>
      </c>
      <c r="I4436" s="31" t="s">
        <v>531</v>
      </c>
      <c r="J4436" s="26" t="s">
        <v>2611</v>
      </c>
      <c r="K4436" s="26" t="s">
        <v>377</v>
      </c>
      <c r="L4436" s="31" t="s">
        <v>2600</v>
      </c>
      <c r="M4436" s="26">
        <v>4426</v>
      </c>
    </row>
    <row r="4437" spans="1:13" s="31" customFormat="1" x14ac:dyDescent="0.3">
      <c r="A4437" s="75">
        <v>42676</v>
      </c>
      <c r="B4437" s="31" t="s">
        <v>3114</v>
      </c>
      <c r="C4437" s="26" t="s">
        <v>12</v>
      </c>
      <c r="D4437" s="31" t="s">
        <v>18</v>
      </c>
      <c r="E4437" s="40"/>
      <c r="F4437" s="40">
        <v>700</v>
      </c>
      <c r="G4437" s="19">
        <f t="shared" si="69"/>
        <v>5692087.0812999997</v>
      </c>
      <c r="H4437" s="26" t="s">
        <v>3089</v>
      </c>
      <c r="I4437" s="31" t="s">
        <v>531</v>
      </c>
      <c r="J4437" s="26" t="s">
        <v>2611</v>
      </c>
      <c r="K4437" s="26" t="s">
        <v>377</v>
      </c>
      <c r="L4437" s="31" t="s">
        <v>2600</v>
      </c>
      <c r="M4437" s="26">
        <v>4427</v>
      </c>
    </row>
    <row r="4438" spans="1:13" s="31" customFormat="1" x14ac:dyDescent="0.3">
      <c r="A4438" s="75">
        <v>42676</v>
      </c>
      <c r="B4438" s="31" t="s">
        <v>3115</v>
      </c>
      <c r="C4438" s="31" t="s">
        <v>35</v>
      </c>
      <c r="D4438" s="31" t="s">
        <v>18</v>
      </c>
      <c r="E4438" s="40"/>
      <c r="F4438" s="40">
        <v>1000</v>
      </c>
      <c r="G4438" s="19">
        <f t="shared" si="69"/>
        <v>5691087.0812999997</v>
      </c>
      <c r="H4438" s="26" t="s">
        <v>3089</v>
      </c>
      <c r="I4438" s="31" t="s">
        <v>531</v>
      </c>
      <c r="J4438" s="26" t="s">
        <v>2611</v>
      </c>
      <c r="K4438" s="31" t="s">
        <v>377</v>
      </c>
      <c r="L4438" s="31" t="s">
        <v>2600</v>
      </c>
      <c r="M4438" s="26">
        <v>4428</v>
      </c>
    </row>
    <row r="4439" spans="1:13" s="31" customFormat="1" x14ac:dyDescent="0.3">
      <c r="A4439" s="75">
        <v>42677</v>
      </c>
      <c r="B4439" s="26" t="s">
        <v>3094</v>
      </c>
      <c r="C4439" s="26" t="s">
        <v>12</v>
      </c>
      <c r="D4439" s="36" t="s">
        <v>13</v>
      </c>
      <c r="E4439" s="41"/>
      <c r="F4439" s="41">
        <v>2000</v>
      </c>
      <c r="G4439" s="19">
        <f t="shared" si="69"/>
        <v>5689087.0812999997</v>
      </c>
      <c r="H4439" s="26" t="s">
        <v>3095</v>
      </c>
      <c r="I4439" s="26" t="s">
        <v>531</v>
      </c>
      <c r="J4439" s="26" t="s">
        <v>2611</v>
      </c>
      <c r="K4439" s="26" t="s">
        <v>377</v>
      </c>
      <c r="L4439" s="26" t="s">
        <v>2600</v>
      </c>
      <c r="M4439" s="26">
        <v>4429</v>
      </c>
    </row>
    <row r="4440" spans="1:13" s="31" customFormat="1" x14ac:dyDescent="0.3">
      <c r="A4440" s="75">
        <v>42677</v>
      </c>
      <c r="B4440" s="26" t="s">
        <v>3096</v>
      </c>
      <c r="C4440" s="31" t="s">
        <v>35</v>
      </c>
      <c r="D4440" s="36" t="s">
        <v>13</v>
      </c>
      <c r="E4440" s="41"/>
      <c r="F4440" s="41">
        <v>1000</v>
      </c>
      <c r="G4440" s="19">
        <f t="shared" si="69"/>
        <v>5688087.0812999997</v>
      </c>
      <c r="H4440" s="26" t="s">
        <v>3095</v>
      </c>
      <c r="I4440" s="26" t="s">
        <v>531</v>
      </c>
      <c r="J4440" s="26" t="s">
        <v>2611</v>
      </c>
      <c r="K4440" s="26" t="s">
        <v>377</v>
      </c>
      <c r="L4440" s="26" t="s">
        <v>2600</v>
      </c>
      <c r="M4440" s="26">
        <v>4430</v>
      </c>
    </row>
    <row r="4441" spans="1:13" s="31" customFormat="1" x14ac:dyDescent="0.3">
      <c r="A4441" s="75">
        <v>42677</v>
      </c>
      <c r="B4441" s="35" t="s">
        <v>3116</v>
      </c>
      <c r="C4441" s="33" t="s">
        <v>12</v>
      </c>
      <c r="D4441" s="36" t="s">
        <v>20</v>
      </c>
      <c r="E4441" s="41"/>
      <c r="F4441" s="41">
        <v>2000</v>
      </c>
      <c r="G4441" s="19">
        <f t="shared" si="69"/>
        <v>5686087.0812999997</v>
      </c>
      <c r="H4441" s="26" t="s">
        <v>933</v>
      </c>
      <c r="I4441" s="27" t="s">
        <v>531</v>
      </c>
      <c r="J4441" s="26" t="s">
        <v>2611</v>
      </c>
      <c r="K4441" s="26" t="s">
        <v>377</v>
      </c>
      <c r="L4441" s="26" t="s">
        <v>2600</v>
      </c>
      <c r="M4441" s="31">
        <v>4431</v>
      </c>
    </row>
    <row r="4442" spans="1:13" s="31" customFormat="1" x14ac:dyDescent="0.3">
      <c r="A4442" s="75">
        <v>42677</v>
      </c>
      <c r="B4442" s="26" t="s">
        <v>3117</v>
      </c>
      <c r="C4442" s="33" t="s">
        <v>12</v>
      </c>
      <c r="D4442" s="36" t="s">
        <v>20</v>
      </c>
      <c r="E4442" s="41"/>
      <c r="F4442" s="41">
        <v>2000</v>
      </c>
      <c r="G4442" s="19">
        <f t="shared" si="69"/>
        <v>5684087.0812999997</v>
      </c>
      <c r="H4442" s="26" t="s">
        <v>933</v>
      </c>
      <c r="I4442" s="27" t="s">
        <v>531</v>
      </c>
      <c r="J4442" s="26" t="s">
        <v>2611</v>
      </c>
      <c r="K4442" s="26" t="s">
        <v>377</v>
      </c>
      <c r="L4442" s="26" t="s">
        <v>2600</v>
      </c>
      <c r="M4442" s="31">
        <v>4432</v>
      </c>
    </row>
    <row r="4443" spans="1:13" s="31" customFormat="1" x14ac:dyDescent="0.3">
      <c r="A4443" s="75">
        <v>42677</v>
      </c>
      <c r="B4443" s="26" t="s">
        <v>3118</v>
      </c>
      <c r="C4443" s="36" t="s">
        <v>1153</v>
      </c>
      <c r="D4443" s="36" t="s">
        <v>20</v>
      </c>
      <c r="E4443" s="41"/>
      <c r="F4443" s="41">
        <v>1000</v>
      </c>
      <c r="G4443" s="19">
        <f t="shared" si="69"/>
        <v>5683087.0812999997</v>
      </c>
      <c r="H4443" s="26" t="s">
        <v>933</v>
      </c>
      <c r="I4443" s="27" t="s">
        <v>531</v>
      </c>
      <c r="J4443" s="26" t="s">
        <v>2611</v>
      </c>
      <c r="K4443" s="26" t="s">
        <v>377</v>
      </c>
      <c r="L4443" s="26" t="s">
        <v>2600</v>
      </c>
      <c r="M4443" s="26">
        <v>4433</v>
      </c>
    </row>
    <row r="4444" spans="1:13" s="31" customFormat="1" x14ac:dyDescent="0.3">
      <c r="A4444" s="75">
        <v>42677</v>
      </c>
      <c r="B4444" s="26" t="s">
        <v>3119</v>
      </c>
      <c r="C4444" s="33" t="s">
        <v>12</v>
      </c>
      <c r="D4444" s="36" t="s">
        <v>20</v>
      </c>
      <c r="E4444" s="41"/>
      <c r="F4444" s="41">
        <v>1000</v>
      </c>
      <c r="G4444" s="19">
        <f t="shared" si="69"/>
        <v>5682087.0812999997</v>
      </c>
      <c r="H4444" s="26" t="s">
        <v>933</v>
      </c>
      <c r="I4444" s="27" t="s">
        <v>531</v>
      </c>
      <c r="J4444" s="26" t="s">
        <v>2611</v>
      </c>
      <c r="K4444" s="26" t="s">
        <v>377</v>
      </c>
      <c r="L4444" s="26" t="s">
        <v>2600</v>
      </c>
      <c r="M4444" s="26">
        <v>4434</v>
      </c>
    </row>
    <row r="4445" spans="1:13" s="31" customFormat="1" x14ac:dyDescent="0.3">
      <c r="A4445" s="75">
        <v>42677</v>
      </c>
      <c r="B4445" s="26" t="s">
        <v>3097</v>
      </c>
      <c r="C4445" s="26" t="s">
        <v>12</v>
      </c>
      <c r="D4445" s="36" t="s">
        <v>821</v>
      </c>
      <c r="E4445" s="40"/>
      <c r="F4445" s="41">
        <v>1000</v>
      </c>
      <c r="G4445" s="19">
        <f t="shared" si="69"/>
        <v>5681087.0812999997</v>
      </c>
      <c r="H4445" s="26" t="s">
        <v>1697</v>
      </c>
      <c r="I4445" s="26" t="s">
        <v>531</v>
      </c>
      <c r="J4445" s="26" t="s">
        <v>2611</v>
      </c>
      <c r="K4445" s="26" t="s">
        <v>377</v>
      </c>
      <c r="L4445" s="26" t="s">
        <v>2600</v>
      </c>
      <c r="M4445" s="26">
        <v>4435</v>
      </c>
    </row>
    <row r="4446" spans="1:13" s="31" customFormat="1" x14ac:dyDescent="0.3">
      <c r="A4446" s="75">
        <v>42677</v>
      </c>
      <c r="B4446" s="37" t="s">
        <v>3120</v>
      </c>
      <c r="C4446" s="37" t="s">
        <v>12</v>
      </c>
      <c r="D4446" s="36" t="s">
        <v>13</v>
      </c>
      <c r="E4446" s="38"/>
      <c r="F4446" s="38">
        <v>3000</v>
      </c>
      <c r="G4446" s="19">
        <f t="shared" si="69"/>
        <v>5678087.0812999997</v>
      </c>
      <c r="H4446" s="37" t="s">
        <v>267</v>
      </c>
      <c r="I4446" s="38" t="s">
        <v>531</v>
      </c>
      <c r="J4446" s="26" t="s">
        <v>2611</v>
      </c>
      <c r="K4446" s="26" t="s">
        <v>377</v>
      </c>
      <c r="L4446" s="26" t="s">
        <v>2600</v>
      </c>
      <c r="M4446" s="26">
        <v>4436</v>
      </c>
    </row>
    <row r="4447" spans="1:13" s="31" customFormat="1" x14ac:dyDescent="0.3">
      <c r="A4447" s="75">
        <v>42677</v>
      </c>
      <c r="B4447" s="26" t="s">
        <v>3121</v>
      </c>
      <c r="C4447" s="26" t="s">
        <v>12</v>
      </c>
      <c r="D4447" s="36" t="s">
        <v>20</v>
      </c>
      <c r="E4447" s="40"/>
      <c r="F4447" s="41">
        <v>2000</v>
      </c>
      <c r="G4447" s="19">
        <f t="shared" si="69"/>
        <v>5676087.0812999997</v>
      </c>
      <c r="H4447" s="26" t="s">
        <v>3053</v>
      </c>
      <c r="I4447" s="26" t="s">
        <v>531</v>
      </c>
      <c r="J4447" s="26" t="s">
        <v>2611</v>
      </c>
      <c r="K4447" s="26" t="s">
        <v>377</v>
      </c>
      <c r="L4447" s="26" t="s">
        <v>2600</v>
      </c>
      <c r="M4447" s="26">
        <v>4437</v>
      </c>
    </row>
    <row r="4448" spans="1:13" s="31" customFormat="1" x14ac:dyDescent="0.3">
      <c r="A4448" s="75">
        <v>42677</v>
      </c>
      <c r="B4448" s="26" t="s">
        <v>3101</v>
      </c>
      <c r="C4448" s="31" t="s">
        <v>35</v>
      </c>
      <c r="D4448" s="36" t="s">
        <v>20</v>
      </c>
      <c r="E4448" s="41"/>
      <c r="F4448" s="41">
        <v>1000</v>
      </c>
      <c r="G4448" s="19">
        <f t="shared" si="69"/>
        <v>5675087.0812999997</v>
      </c>
      <c r="H4448" s="26" t="s">
        <v>3053</v>
      </c>
      <c r="I4448" s="26" t="s">
        <v>531</v>
      </c>
      <c r="J4448" s="26" t="s">
        <v>2611</v>
      </c>
      <c r="K4448" s="26" t="s">
        <v>377</v>
      </c>
      <c r="L4448" s="26" t="s">
        <v>2600</v>
      </c>
      <c r="M4448" s="26">
        <v>4438</v>
      </c>
    </row>
    <row r="4449" spans="1:13" s="31" customFormat="1" x14ac:dyDescent="0.3">
      <c r="A4449" s="75">
        <v>42677</v>
      </c>
      <c r="B4449" s="26" t="s">
        <v>3122</v>
      </c>
      <c r="C4449" s="26" t="s">
        <v>17</v>
      </c>
      <c r="D4449" s="36" t="s">
        <v>20</v>
      </c>
      <c r="E4449" s="40"/>
      <c r="F4449" s="41">
        <v>20000</v>
      </c>
      <c r="G4449" s="19">
        <f t="shared" si="69"/>
        <v>5655087.0812999997</v>
      </c>
      <c r="H4449" s="26" t="s">
        <v>3054</v>
      </c>
      <c r="I4449" s="26" t="s">
        <v>787</v>
      </c>
      <c r="J4449" s="26" t="s">
        <v>2611</v>
      </c>
      <c r="K4449" s="26" t="s">
        <v>377</v>
      </c>
      <c r="L4449" s="135" t="s">
        <v>1824</v>
      </c>
      <c r="M4449" s="31">
        <v>4439</v>
      </c>
    </row>
    <row r="4450" spans="1:13" s="31" customFormat="1" x14ac:dyDescent="0.3">
      <c r="A4450" s="75">
        <v>42677</v>
      </c>
      <c r="B4450" s="26" t="s">
        <v>3123</v>
      </c>
      <c r="C4450" s="26" t="s">
        <v>12</v>
      </c>
      <c r="D4450" s="36" t="s">
        <v>20</v>
      </c>
      <c r="E4450" s="40"/>
      <c r="F4450" s="41">
        <v>3000</v>
      </c>
      <c r="G4450" s="19">
        <f t="shared" si="69"/>
        <v>5652087.0812999997</v>
      </c>
      <c r="H4450" s="26" t="s">
        <v>3054</v>
      </c>
      <c r="I4450" s="26" t="s">
        <v>531</v>
      </c>
      <c r="J4450" s="26" t="s">
        <v>2611</v>
      </c>
      <c r="K4450" s="26" t="s">
        <v>377</v>
      </c>
      <c r="L4450" s="31" t="s">
        <v>2193</v>
      </c>
      <c r="M4450" s="31">
        <v>4440</v>
      </c>
    </row>
    <row r="4451" spans="1:13" s="31" customFormat="1" x14ac:dyDescent="0.3">
      <c r="A4451" s="75">
        <v>42677</v>
      </c>
      <c r="B4451" s="26" t="s">
        <v>3124</v>
      </c>
      <c r="C4451" s="26" t="s">
        <v>9</v>
      </c>
      <c r="D4451" s="36" t="s">
        <v>3111</v>
      </c>
      <c r="E4451" s="43"/>
      <c r="F4451" s="41">
        <v>8347</v>
      </c>
      <c r="G4451" s="19">
        <f t="shared" si="69"/>
        <v>5643740.0812999997</v>
      </c>
      <c r="H4451" s="41" t="s">
        <v>1744</v>
      </c>
      <c r="I4451" s="26" t="s">
        <v>1865</v>
      </c>
      <c r="J4451" s="26" t="s">
        <v>1099</v>
      </c>
      <c r="K4451" s="26" t="s">
        <v>377</v>
      </c>
      <c r="L4451" s="26" t="s">
        <v>1824</v>
      </c>
      <c r="M4451" s="26">
        <v>4441</v>
      </c>
    </row>
    <row r="4452" spans="1:13" s="31" customFormat="1" x14ac:dyDescent="0.3">
      <c r="A4452" s="75">
        <v>42677</v>
      </c>
      <c r="B4452" s="31" t="s">
        <v>3025</v>
      </c>
      <c r="C4452" s="26" t="s">
        <v>12</v>
      </c>
      <c r="D4452" s="31" t="s">
        <v>18</v>
      </c>
      <c r="E4452" s="40"/>
      <c r="F4452" s="40">
        <v>150</v>
      </c>
      <c r="G4452" s="19">
        <f t="shared" si="69"/>
        <v>5643590.0812999997</v>
      </c>
      <c r="H4452" s="26" t="s">
        <v>3089</v>
      </c>
      <c r="I4452" s="31" t="s">
        <v>531</v>
      </c>
      <c r="J4452" s="26" t="s">
        <v>2611</v>
      </c>
      <c r="K4452" s="26" t="s">
        <v>377</v>
      </c>
      <c r="L4452" s="31" t="s">
        <v>2600</v>
      </c>
      <c r="M4452" s="26">
        <v>4442</v>
      </c>
    </row>
    <row r="4453" spans="1:13" s="31" customFormat="1" x14ac:dyDescent="0.3">
      <c r="A4453" s="75">
        <v>42677</v>
      </c>
      <c r="B4453" s="31" t="s">
        <v>3125</v>
      </c>
      <c r="C4453" s="26" t="s">
        <v>12</v>
      </c>
      <c r="D4453" s="31" t="s">
        <v>18</v>
      </c>
      <c r="E4453" s="40"/>
      <c r="F4453" s="40">
        <v>1000</v>
      </c>
      <c r="G4453" s="19">
        <f t="shared" si="69"/>
        <v>5642590.0812999997</v>
      </c>
      <c r="H4453" s="26" t="s">
        <v>3089</v>
      </c>
      <c r="I4453" s="31" t="s">
        <v>531</v>
      </c>
      <c r="J4453" s="26" t="s">
        <v>2611</v>
      </c>
      <c r="K4453" s="26" t="s">
        <v>377</v>
      </c>
      <c r="L4453" s="31" t="s">
        <v>2600</v>
      </c>
      <c r="M4453" s="26">
        <v>4443</v>
      </c>
    </row>
    <row r="4454" spans="1:13" s="31" customFormat="1" x14ac:dyDescent="0.3">
      <c r="A4454" s="75">
        <v>42677</v>
      </c>
      <c r="B4454" s="31" t="s">
        <v>3126</v>
      </c>
      <c r="C4454" s="26" t="s">
        <v>12</v>
      </c>
      <c r="D4454" s="31" t="s">
        <v>18</v>
      </c>
      <c r="E4454" s="40"/>
      <c r="F4454" s="40">
        <v>2000</v>
      </c>
      <c r="G4454" s="19">
        <f t="shared" si="69"/>
        <v>5640590.0812999997</v>
      </c>
      <c r="H4454" s="26" t="s">
        <v>3089</v>
      </c>
      <c r="I4454" s="31" t="s">
        <v>531</v>
      </c>
      <c r="J4454" s="26" t="s">
        <v>2611</v>
      </c>
      <c r="K4454" s="26" t="s">
        <v>377</v>
      </c>
      <c r="L4454" s="31" t="s">
        <v>2600</v>
      </c>
      <c r="M4454" s="26">
        <v>4444</v>
      </c>
    </row>
    <row r="4455" spans="1:13" s="31" customFormat="1" x14ac:dyDescent="0.3">
      <c r="A4455" s="75">
        <v>42677</v>
      </c>
      <c r="B4455" s="31" t="s">
        <v>3027</v>
      </c>
      <c r="C4455" s="26" t="s">
        <v>12</v>
      </c>
      <c r="D4455" s="31" t="s">
        <v>18</v>
      </c>
      <c r="E4455" s="40"/>
      <c r="F4455" s="40">
        <v>150</v>
      </c>
      <c r="G4455" s="19">
        <f t="shared" si="69"/>
        <v>5640440.0812999997</v>
      </c>
      <c r="H4455" s="26" t="s">
        <v>3089</v>
      </c>
      <c r="I4455" s="31" t="s">
        <v>531</v>
      </c>
      <c r="J4455" s="26" t="s">
        <v>2611</v>
      </c>
      <c r="K4455" s="26" t="s">
        <v>377</v>
      </c>
      <c r="L4455" s="31" t="s">
        <v>2600</v>
      </c>
      <c r="M4455" s="26">
        <v>4445</v>
      </c>
    </row>
    <row r="4456" spans="1:13" s="31" customFormat="1" x14ac:dyDescent="0.3">
      <c r="A4456" s="75">
        <v>42677</v>
      </c>
      <c r="B4456" s="31" t="s">
        <v>3127</v>
      </c>
      <c r="C4456" s="31" t="s">
        <v>35</v>
      </c>
      <c r="D4456" s="31" t="s">
        <v>18</v>
      </c>
      <c r="E4456" s="40"/>
      <c r="F4456" s="40">
        <v>1000</v>
      </c>
      <c r="G4456" s="19">
        <f t="shared" si="69"/>
        <v>5639440.0812999997</v>
      </c>
      <c r="H4456" s="26" t="s">
        <v>3089</v>
      </c>
      <c r="I4456" s="31" t="s">
        <v>531</v>
      </c>
      <c r="J4456" s="26" t="s">
        <v>2611</v>
      </c>
      <c r="K4456" s="31" t="s">
        <v>377</v>
      </c>
      <c r="L4456" s="31" t="s">
        <v>2600</v>
      </c>
      <c r="M4456" s="26">
        <v>4446</v>
      </c>
    </row>
    <row r="4457" spans="1:13" s="31" customFormat="1" x14ac:dyDescent="0.3">
      <c r="A4457" s="75">
        <v>42678</v>
      </c>
      <c r="B4457" s="26" t="s">
        <v>3128</v>
      </c>
      <c r="C4457" s="26" t="s">
        <v>12</v>
      </c>
      <c r="D4457" s="36" t="s">
        <v>13</v>
      </c>
      <c r="E4457" s="40"/>
      <c r="F4457" s="41">
        <v>2000</v>
      </c>
      <c r="G4457" s="19">
        <f t="shared" si="69"/>
        <v>5637440.0812999997</v>
      </c>
      <c r="H4457" s="36" t="s">
        <v>26</v>
      </c>
      <c r="I4457" s="36" t="s">
        <v>531</v>
      </c>
      <c r="J4457" s="26" t="s">
        <v>2611</v>
      </c>
      <c r="K4457" s="26" t="s">
        <v>377</v>
      </c>
      <c r="L4457" s="26" t="s">
        <v>2600</v>
      </c>
      <c r="M4457" s="31">
        <v>4447</v>
      </c>
    </row>
    <row r="4458" spans="1:13" s="31" customFormat="1" x14ac:dyDescent="0.3">
      <c r="A4458" s="75">
        <v>42678</v>
      </c>
      <c r="B4458" s="26" t="s">
        <v>3094</v>
      </c>
      <c r="C4458" s="26" t="s">
        <v>12</v>
      </c>
      <c r="D4458" s="36" t="s">
        <v>13</v>
      </c>
      <c r="E4458" s="41"/>
      <c r="F4458" s="41">
        <v>2000</v>
      </c>
      <c r="G4458" s="19">
        <f t="shared" si="69"/>
        <v>5635440.0812999997</v>
      </c>
      <c r="H4458" s="26" t="s">
        <v>3095</v>
      </c>
      <c r="I4458" s="26" t="s">
        <v>531</v>
      </c>
      <c r="J4458" s="26" t="s">
        <v>2611</v>
      </c>
      <c r="K4458" s="26" t="s">
        <v>377</v>
      </c>
      <c r="L4458" s="26" t="s">
        <v>2600</v>
      </c>
      <c r="M4458" s="31">
        <v>4448</v>
      </c>
    </row>
    <row r="4459" spans="1:13" s="31" customFormat="1" x14ac:dyDescent="0.3">
      <c r="A4459" s="75">
        <v>42678</v>
      </c>
      <c r="B4459" s="26" t="s">
        <v>3096</v>
      </c>
      <c r="C4459" s="31" t="s">
        <v>35</v>
      </c>
      <c r="D4459" s="36" t="s">
        <v>13</v>
      </c>
      <c r="E4459" s="41"/>
      <c r="F4459" s="41">
        <v>1000</v>
      </c>
      <c r="G4459" s="19">
        <f t="shared" si="69"/>
        <v>5634440.0812999997</v>
      </c>
      <c r="H4459" s="26" t="s">
        <v>3095</v>
      </c>
      <c r="I4459" s="26" t="s">
        <v>531</v>
      </c>
      <c r="J4459" s="26" t="s">
        <v>2611</v>
      </c>
      <c r="K4459" s="26" t="s">
        <v>377</v>
      </c>
      <c r="L4459" s="26" t="s">
        <v>2600</v>
      </c>
      <c r="M4459" s="26">
        <v>4449</v>
      </c>
    </row>
    <row r="4460" spans="1:13" s="31" customFormat="1" x14ac:dyDescent="0.3">
      <c r="A4460" s="75">
        <v>42678</v>
      </c>
      <c r="B4460" s="26" t="s">
        <v>3097</v>
      </c>
      <c r="C4460" s="26" t="s">
        <v>12</v>
      </c>
      <c r="D4460" s="36" t="s">
        <v>821</v>
      </c>
      <c r="E4460" s="40"/>
      <c r="F4460" s="41">
        <v>1000</v>
      </c>
      <c r="G4460" s="19">
        <f t="shared" si="69"/>
        <v>5633440.0812999997</v>
      </c>
      <c r="H4460" s="26" t="s">
        <v>1697</v>
      </c>
      <c r="I4460" s="26" t="s">
        <v>531</v>
      </c>
      <c r="J4460" s="26" t="s">
        <v>2611</v>
      </c>
      <c r="K4460" s="26" t="s">
        <v>377</v>
      </c>
      <c r="L4460" s="26" t="s">
        <v>2600</v>
      </c>
      <c r="M4460" s="26">
        <v>4450</v>
      </c>
    </row>
    <row r="4461" spans="1:13" s="31" customFormat="1" x14ac:dyDescent="0.3">
      <c r="A4461" s="75">
        <v>42678</v>
      </c>
      <c r="B4461" s="37" t="s">
        <v>3129</v>
      </c>
      <c r="C4461" s="37" t="s">
        <v>12</v>
      </c>
      <c r="D4461" s="36" t="s">
        <v>13</v>
      </c>
      <c r="E4461" s="38"/>
      <c r="F4461" s="38">
        <v>500</v>
      </c>
      <c r="G4461" s="19">
        <f t="shared" si="69"/>
        <v>5632940.0812999997</v>
      </c>
      <c r="H4461" s="37" t="s">
        <v>267</v>
      </c>
      <c r="I4461" s="38" t="s">
        <v>531</v>
      </c>
      <c r="J4461" s="26" t="s">
        <v>2611</v>
      </c>
      <c r="K4461" s="26" t="s">
        <v>377</v>
      </c>
      <c r="L4461" s="26" t="s">
        <v>2600</v>
      </c>
      <c r="M4461" s="26">
        <v>4451</v>
      </c>
    </row>
    <row r="4462" spans="1:13" s="31" customFormat="1" x14ac:dyDescent="0.3">
      <c r="A4462" s="75">
        <v>42678</v>
      </c>
      <c r="B4462" s="26" t="s">
        <v>3130</v>
      </c>
      <c r="C4462" s="26" t="s">
        <v>12</v>
      </c>
      <c r="D4462" s="36" t="s">
        <v>20</v>
      </c>
      <c r="E4462" s="40"/>
      <c r="F4462" s="41">
        <v>2000</v>
      </c>
      <c r="G4462" s="19">
        <f t="shared" si="69"/>
        <v>5630940.0812999997</v>
      </c>
      <c r="H4462" s="26" t="s">
        <v>3053</v>
      </c>
      <c r="I4462" s="26" t="s">
        <v>531</v>
      </c>
      <c r="J4462" s="26" t="s">
        <v>2611</v>
      </c>
      <c r="K4462" s="26" t="s">
        <v>377</v>
      </c>
      <c r="L4462" s="26" t="s">
        <v>2600</v>
      </c>
      <c r="M4462" s="26">
        <v>4452</v>
      </c>
    </row>
    <row r="4463" spans="1:13" s="31" customFormat="1" x14ac:dyDescent="0.3">
      <c r="A4463" s="75">
        <v>42678</v>
      </c>
      <c r="B4463" s="26" t="s">
        <v>3101</v>
      </c>
      <c r="C4463" s="31" t="s">
        <v>35</v>
      </c>
      <c r="D4463" s="36" t="s">
        <v>20</v>
      </c>
      <c r="E4463" s="40"/>
      <c r="F4463" s="41">
        <v>1000</v>
      </c>
      <c r="G4463" s="19">
        <f t="shared" si="69"/>
        <v>5629940.0812999997</v>
      </c>
      <c r="H4463" s="26" t="s">
        <v>3053</v>
      </c>
      <c r="I4463" s="26" t="s">
        <v>531</v>
      </c>
      <c r="J4463" s="26" t="s">
        <v>2611</v>
      </c>
      <c r="K4463" s="26" t="s">
        <v>377</v>
      </c>
      <c r="L4463" s="26" t="s">
        <v>2600</v>
      </c>
      <c r="M4463" s="26">
        <v>4453</v>
      </c>
    </row>
    <row r="4464" spans="1:13" s="31" customFormat="1" x14ac:dyDescent="0.3">
      <c r="A4464" s="75">
        <v>42678</v>
      </c>
      <c r="B4464" s="26" t="s">
        <v>3131</v>
      </c>
      <c r="C4464" s="26" t="s">
        <v>12</v>
      </c>
      <c r="D4464" s="36" t="s">
        <v>20</v>
      </c>
      <c r="E4464" s="40"/>
      <c r="F4464" s="41">
        <v>300</v>
      </c>
      <c r="G4464" s="19">
        <f t="shared" si="69"/>
        <v>5629640.0812999997</v>
      </c>
      <c r="H4464" s="26" t="s">
        <v>3053</v>
      </c>
      <c r="I4464" s="26" t="s">
        <v>531</v>
      </c>
      <c r="J4464" s="26" t="s">
        <v>2611</v>
      </c>
      <c r="K4464" s="26" t="s">
        <v>377</v>
      </c>
      <c r="L4464" s="26" t="s">
        <v>2600</v>
      </c>
      <c r="M4464" s="26">
        <v>4454</v>
      </c>
    </row>
    <row r="4465" spans="1:13" s="31" customFormat="1" x14ac:dyDescent="0.3">
      <c r="A4465" s="75">
        <v>42678</v>
      </c>
      <c r="B4465" s="31" t="s">
        <v>3025</v>
      </c>
      <c r="C4465" s="26" t="s">
        <v>12</v>
      </c>
      <c r="D4465" s="31" t="s">
        <v>18</v>
      </c>
      <c r="E4465" s="40"/>
      <c r="F4465" s="40">
        <v>150</v>
      </c>
      <c r="G4465" s="19">
        <f t="shared" si="69"/>
        <v>5629490.0812999997</v>
      </c>
      <c r="H4465" s="26" t="s">
        <v>3089</v>
      </c>
      <c r="I4465" s="31" t="s">
        <v>531</v>
      </c>
      <c r="J4465" s="26" t="s">
        <v>2611</v>
      </c>
      <c r="K4465" s="26" t="s">
        <v>377</v>
      </c>
      <c r="L4465" s="31" t="s">
        <v>2600</v>
      </c>
      <c r="M4465" s="31">
        <v>4455</v>
      </c>
    </row>
    <row r="4466" spans="1:13" s="31" customFormat="1" x14ac:dyDescent="0.3">
      <c r="A4466" s="75">
        <v>42678</v>
      </c>
      <c r="B4466" s="31" t="s">
        <v>3027</v>
      </c>
      <c r="C4466" s="26" t="s">
        <v>12</v>
      </c>
      <c r="D4466" s="31" t="s">
        <v>18</v>
      </c>
      <c r="E4466" s="40"/>
      <c r="F4466" s="40">
        <v>150</v>
      </c>
      <c r="G4466" s="19">
        <f t="shared" si="69"/>
        <v>5629340.0812999997</v>
      </c>
      <c r="H4466" s="26" t="s">
        <v>3089</v>
      </c>
      <c r="I4466" s="31" t="s">
        <v>531</v>
      </c>
      <c r="J4466" s="26" t="s">
        <v>2611</v>
      </c>
      <c r="K4466" s="26" t="s">
        <v>377</v>
      </c>
      <c r="L4466" s="31" t="s">
        <v>2600</v>
      </c>
      <c r="M4466" s="31">
        <v>4456</v>
      </c>
    </row>
    <row r="4467" spans="1:13" s="31" customFormat="1" x14ac:dyDescent="0.3">
      <c r="A4467" s="75">
        <v>42678</v>
      </c>
      <c r="B4467" s="31" t="s">
        <v>3132</v>
      </c>
      <c r="C4467" s="31" t="s">
        <v>35</v>
      </c>
      <c r="D4467" s="31" t="s">
        <v>18</v>
      </c>
      <c r="E4467" s="40"/>
      <c r="F4467" s="40">
        <v>1000</v>
      </c>
      <c r="G4467" s="19">
        <f t="shared" si="69"/>
        <v>5628340.0812999997</v>
      </c>
      <c r="H4467" s="26" t="s">
        <v>3089</v>
      </c>
      <c r="I4467" s="31" t="s">
        <v>531</v>
      </c>
      <c r="J4467" s="26" t="s">
        <v>2611</v>
      </c>
      <c r="K4467" s="31" t="s">
        <v>377</v>
      </c>
      <c r="L4467" s="31" t="s">
        <v>2600</v>
      </c>
      <c r="M4467" s="26">
        <v>4457</v>
      </c>
    </row>
    <row r="4468" spans="1:13" s="31" customFormat="1" x14ac:dyDescent="0.3">
      <c r="A4468" s="75">
        <v>42681</v>
      </c>
      <c r="B4468" s="26" t="s">
        <v>3094</v>
      </c>
      <c r="C4468" s="26" t="s">
        <v>12</v>
      </c>
      <c r="D4468" s="36" t="s">
        <v>13</v>
      </c>
      <c r="E4468" s="41"/>
      <c r="F4468" s="41">
        <v>2000</v>
      </c>
      <c r="G4468" s="19">
        <f t="shared" si="69"/>
        <v>5626340.0812999997</v>
      </c>
      <c r="H4468" s="26" t="s">
        <v>3095</v>
      </c>
      <c r="I4468" s="26" t="s">
        <v>531</v>
      </c>
      <c r="J4468" s="26" t="s">
        <v>2611</v>
      </c>
      <c r="K4468" s="26" t="s">
        <v>377</v>
      </c>
      <c r="L4468" s="26" t="s">
        <v>2600</v>
      </c>
      <c r="M4468" s="26">
        <v>4458</v>
      </c>
    </row>
    <row r="4469" spans="1:13" s="31" customFormat="1" x14ac:dyDescent="0.3">
      <c r="A4469" s="75">
        <v>42681</v>
      </c>
      <c r="B4469" s="26" t="s">
        <v>3096</v>
      </c>
      <c r="C4469" s="31" t="s">
        <v>35</v>
      </c>
      <c r="D4469" s="36" t="s">
        <v>13</v>
      </c>
      <c r="E4469" s="41"/>
      <c r="F4469" s="41">
        <v>1000</v>
      </c>
      <c r="G4469" s="19">
        <f t="shared" si="69"/>
        <v>5625340.0812999997</v>
      </c>
      <c r="H4469" s="26" t="s">
        <v>3095</v>
      </c>
      <c r="I4469" s="26" t="s">
        <v>531</v>
      </c>
      <c r="J4469" s="26" t="s">
        <v>2611</v>
      </c>
      <c r="K4469" s="26" t="s">
        <v>377</v>
      </c>
      <c r="L4469" s="26" t="s">
        <v>2600</v>
      </c>
      <c r="M4469" s="26">
        <v>4459</v>
      </c>
    </row>
    <row r="4470" spans="1:13" s="31" customFormat="1" x14ac:dyDescent="0.3">
      <c r="A4470" s="75">
        <v>42681</v>
      </c>
      <c r="B4470" s="26" t="s">
        <v>3133</v>
      </c>
      <c r="C4470" s="26" t="s">
        <v>12</v>
      </c>
      <c r="D4470" s="36" t="s">
        <v>20</v>
      </c>
      <c r="E4470" s="41"/>
      <c r="F4470" s="41">
        <v>2000</v>
      </c>
      <c r="G4470" s="19">
        <f t="shared" si="69"/>
        <v>5623340.0812999997</v>
      </c>
      <c r="H4470" s="26" t="s">
        <v>3053</v>
      </c>
      <c r="I4470" s="26" t="s">
        <v>531</v>
      </c>
      <c r="J4470" s="26" t="s">
        <v>2611</v>
      </c>
      <c r="K4470" s="26" t="s">
        <v>377</v>
      </c>
      <c r="L4470" s="26" t="s">
        <v>2600</v>
      </c>
      <c r="M4470" s="26">
        <v>4460</v>
      </c>
    </row>
    <row r="4471" spans="1:13" s="31" customFormat="1" x14ac:dyDescent="0.3">
      <c r="A4471" s="75">
        <v>42681</v>
      </c>
      <c r="B4471" s="26" t="s">
        <v>3101</v>
      </c>
      <c r="C4471" s="31" t="s">
        <v>35</v>
      </c>
      <c r="D4471" s="36" t="s">
        <v>20</v>
      </c>
      <c r="E4471" s="40"/>
      <c r="F4471" s="41">
        <v>1000</v>
      </c>
      <c r="G4471" s="19">
        <f t="shared" si="69"/>
        <v>5622340.0812999997</v>
      </c>
      <c r="H4471" s="26" t="s">
        <v>3053</v>
      </c>
      <c r="I4471" s="26" t="s">
        <v>531</v>
      </c>
      <c r="J4471" s="26" t="s">
        <v>2611</v>
      </c>
      <c r="K4471" s="26" t="s">
        <v>377</v>
      </c>
      <c r="L4471" s="26" t="s">
        <v>2600</v>
      </c>
      <c r="M4471" s="26">
        <v>4461</v>
      </c>
    </row>
    <row r="4472" spans="1:13" s="31" customFormat="1" x14ac:dyDescent="0.3">
      <c r="A4472" s="75">
        <v>42681</v>
      </c>
      <c r="B4472" s="26" t="s">
        <v>3134</v>
      </c>
      <c r="C4472" s="26" t="s">
        <v>12</v>
      </c>
      <c r="D4472" s="36" t="s">
        <v>20</v>
      </c>
      <c r="E4472" s="40"/>
      <c r="F4472" s="41">
        <v>450</v>
      </c>
      <c r="G4472" s="19">
        <f t="shared" si="69"/>
        <v>5621890.0812999997</v>
      </c>
      <c r="H4472" s="97" t="s">
        <v>3419</v>
      </c>
      <c r="I4472" s="26" t="s">
        <v>531</v>
      </c>
      <c r="J4472" s="26" t="s">
        <v>2611</v>
      </c>
      <c r="K4472" s="26" t="s">
        <v>377</v>
      </c>
      <c r="L4472" s="26" t="s">
        <v>2600</v>
      </c>
      <c r="M4472" s="26">
        <v>4462</v>
      </c>
    </row>
    <row r="4473" spans="1:13" s="31" customFormat="1" x14ac:dyDescent="0.3">
      <c r="A4473" s="75">
        <v>42681</v>
      </c>
      <c r="B4473" s="26" t="s">
        <v>3135</v>
      </c>
      <c r="C4473" s="26" t="s">
        <v>12</v>
      </c>
      <c r="D4473" s="36" t="s">
        <v>20</v>
      </c>
      <c r="E4473" s="41"/>
      <c r="F4473" s="41">
        <v>1500</v>
      </c>
      <c r="G4473" s="19">
        <f t="shared" si="69"/>
        <v>5620390.0812999997</v>
      </c>
      <c r="H4473" s="26" t="s">
        <v>3054</v>
      </c>
      <c r="I4473" s="26" t="s">
        <v>531</v>
      </c>
      <c r="J4473" s="26" t="s">
        <v>2611</v>
      </c>
      <c r="K4473" s="26" t="s">
        <v>377</v>
      </c>
      <c r="L4473" s="31" t="s">
        <v>2193</v>
      </c>
      <c r="M4473" s="31">
        <v>4463</v>
      </c>
    </row>
    <row r="4474" spans="1:13" s="31" customFormat="1" ht="13.9" x14ac:dyDescent="0.25">
      <c r="A4474" s="75">
        <v>42681</v>
      </c>
      <c r="B4474" s="26" t="s">
        <v>3136</v>
      </c>
      <c r="C4474" s="26" t="s">
        <v>1581</v>
      </c>
      <c r="D4474" s="36" t="s">
        <v>3111</v>
      </c>
      <c r="E4474" s="40"/>
      <c r="F4474" s="41">
        <v>23743</v>
      </c>
      <c r="G4474" s="19">
        <f t="shared" si="69"/>
        <v>5596647.0812999997</v>
      </c>
      <c r="H4474" s="26" t="s">
        <v>3054</v>
      </c>
      <c r="I4474" s="26" t="s">
        <v>3137</v>
      </c>
      <c r="J4474" s="36" t="s">
        <v>1823</v>
      </c>
      <c r="K4474" s="26" t="s">
        <v>377</v>
      </c>
      <c r="L4474" s="135" t="s">
        <v>1824</v>
      </c>
      <c r="M4474" s="31">
        <v>4464</v>
      </c>
    </row>
    <row r="4475" spans="1:13" s="31" customFormat="1" x14ac:dyDescent="0.3">
      <c r="A4475" s="75">
        <v>42681</v>
      </c>
      <c r="B4475" s="26" t="s">
        <v>3138</v>
      </c>
      <c r="C4475" s="26" t="s">
        <v>12</v>
      </c>
      <c r="D4475" s="36" t="s">
        <v>20</v>
      </c>
      <c r="E4475" s="40"/>
      <c r="F4475" s="41">
        <v>1500</v>
      </c>
      <c r="G4475" s="19">
        <f t="shared" si="69"/>
        <v>5595147.0812999997</v>
      </c>
      <c r="H4475" s="26" t="s">
        <v>3054</v>
      </c>
      <c r="I4475" s="26" t="s">
        <v>531</v>
      </c>
      <c r="J4475" s="26" t="s">
        <v>2611</v>
      </c>
      <c r="K4475" s="26" t="s">
        <v>377</v>
      </c>
      <c r="L4475" s="31" t="s">
        <v>2193</v>
      </c>
      <c r="M4475" s="26">
        <v>4465</v>
      </c>
    </row>
    <row r="4476" spans="1:13" s="31" customFormat="1" x14ac:dyDescent="0.3">
      <c r="A4476" s="75">
        <v>42681</v>
      </c>
      <c r="B4476" s="31" t="s">
        <v>3139</v>
      </c>
      <c r="C4476" s="26" t="s">
        <v>12</v>
      </c>
      <c r="D4476" s="31" t="s">
        <v>18</v>
      </c>
      <c r="E4476" s="40"/>
      <c r="F4476" s="40">
        <v>150</v>
      </c>
      <c r="G4476" s="19">
        <f t="shared" si="69"/>
        <v>5594997.0812999997</v>
      </c>
      <c r="H4476" s="26" t="s">
        <v>3089</v>
      </c>
      <c r="I4476" s="31" t="s">
        <v>531</v>
      </c>
      <c r="J4476" s="26" t="s">
        <v>2611</v>
      </c>
      <c r="K4476" s="26" t="s">
        <v>377</v>
      </c>
      <c r="L4476" s="31" t="s">
        <v>2600</v>
      </c>
      <c r="M4476" s="26">
        <v>4466</v>
      </c>
    </row>
    <row r="4477" spans="1:13" s="31" customFormat="1" x14ac:dyDescent="0.3">
      <c r="A4477" s="75">
        <v>42681</v>
      </c>
      <c r="B4477" s="31" t="s">
        <v>3140</v>
      </c>
      <c r="C4477" s="26" t="s">
        <v>12</v>
      </c>
      <c r="D4477" s="31" t="s">
        <v>18</v>
      </c>
      <c r="E4477" s="40"/>
      <c r="F4477" s="40">
        <v>2000</v>
      </c>
      <c r="G4477" s="19">
        <f t="shared" si="69"/>
        <v>5592997.0812999997</v>
      </c>
      <c r="H4477" s="26" t="s">
        <v>3089</v>
      </c>
      <c r="I4477" s="31" t="s">
        <v>531</v>
      </c>
      <c r="J4477" s="26" t="s">
        <v>2611</v>
      </c>
      <c r="K4477" s="26" t="s">
        <v>377</v>
      </c>
      <c r="L4477" s="31" t="s">
        <v>2600</v>
      </c>
      <c r="M4477" s="26">
        <v>4467</v>
      </c>
    </row>
    <row r="4478" spans="1:13" s="31" customFormat="1" x14ac:dyDescent="0.3">
      <c r="A4478" s="75">
        <v>42681</v>
      </c>
      <c r="B4478" s="31" t="s">
        <v>3027</v>
      </c>
      <c r="C4478" s="26" t="s">
        <v>12</v>
      </c>
      <c r="D4478" s="31" t="s">
        <v>18</v>
      </c>
      <c r="E4478" s="40"/>
      <c r="F4478" s="40">
        <v>150</v>
      </c>
      <c r="G4478" s="19">
        <f t="shared" si="69"/>
        <v>5592847.0812999997</v>
      </c>
      <c r="H4478" s="26" t="s">
        <v>3089</v>
      </c>
      <c r="I4478" s="31" t="s">
        <v>531</v>
      </c>
      <c r="J4478" s="26" t="s">
        <v>2611</v>
      </c>
      <c r="K4478" s="26" t="s">
        <v>377</v>
      </c>
      <c r="L4478" s="31" t="s">
        <v>2600</v>
      </c>
      <c r="M4478" s="26">
        <v>4468</v>
      </c>
    </row>
    <row r="4479" spans="1:13" s="31" customFormat="1" x14ac:dyDescent="0.3">
      <c r="A4479" s="75">
        <v>42681</v>
      </c>
      <c r="B4479" s="31" t="s">
        <v>3141</v>
      </c>
      <c r="C4479" s="31" t="s">
        <v>35</v>
      </c>
      <c r="D4479" s="31" t="s">
        <v>18</v>
      </c>
      <c r="E4479" s="40"/>
      <c r="F4479" s="40">
        <v>1000</v>
      </c>
      <c r="G4479" s="19">
        <f t="shared" si="69"/>
        <v>5591847.0812999997</v>
      </c>
      <c r="H4479" s="26" t="s">
        <v>3089</v>
      </c>
      <c r="I4479" s="31" t="s">
        <v>531</v>
      </c>
      <c r="J4479" s="26" t="s">
        <v>2611</v>
      </c>
      <c r="K4479" s="31" t="s">
        <v>377</v>
      </c>
      <c r="L4479" s="31" t="s">
        <v>2600</v>
      </c>
      <c r="M4479" s="26">
        <v>4469</v>
      </c>
    </row>
    <row r="4480" spans="1:13" s="31" customFormat="1" x14ac:dyDescent="0.3">
      <c r="A4480" s="75">
        <v>42682</v>
      </c>
      <c r="B4480" s="26" t="s">
        <v>3088</v>
      </c>
      <c r="C4480" s="33" t="s">
        <v>3871</v>
      </c>
      <c r="D4480" s="36" t="s">
        <v>18</v>
      </c>
      <c r="E4480" s="40"/>
      <c r="F4480" s="40">
        <v>2500</v>
      </c>
      <c r="G4480" s="19">
        <f t="shared" si="69"/>
        <v>5589347.0812999997</v>
      </c>
      <c r="H4480" s="26" t="s">
        <v>3089</v>
      </c>
      <c r="I4480" s="26" t="s">
        <v>531</v>
      </c>
      <c r="J4480" s="26" t="s">
        <v>1823</v>
      </c>
      <c r="K4480" s="26" t="s">
        <v>377</v>
      </c>
      <c r="L4480" s="26" t="s">
        <v>2600</v>
      </c>
      <c r="M4480" s="26">
        <v>4470</v>
      </c>
    </row>
    <row r="4481" spans="1:13" s="31" customFormat="1" ht="13.9" x14ac:dyDescent="0.25">
      <c r="A4481" s="75">
        <v>42682</v>
      </c>
      <c r="B4481" s="26" t="s">
        <v>3142</v>
      </c>
      <c r="C4481" s="27" t="s">
        <v>34</v>
      </c>
      <c r="D4481" s="36" t="s">
        <v>20</v>
      </c>
      <c r="E4481" s="40"/>
      <c r="F4481" s="41">
        <v>20000</v>
      </c>
      <c r="G4481" s="19">
        <f t="shared" si="69"/>
        <v>5569347.0812999997</v>
      </c>
      <c r="H4481" s="36" t="s">
        <v>26</v>
      </c>
      <c r="I4481" s="26">
        <v>245</v>
      </c>
      <c r="J4481" s="26" t="s">
        <v>1823</v>
      </c>
      <c r="K4481" s="26" t="s">
        <v>377</v>
      </c>
      <c r="L4481" s="77" t="s">
        <v>1824</v>
      </c>
      <c r="M4481" s="31">
        <v>4471</v>
      </c>
    </row>
    <row r="4482" spans="1:13" s="31" customFormat="1" ht="13.9" x14ac:dyDescent="0.25">
      <c r="A4482" s="75">
        <v>42682</v>
      </c>
      <c r="B4482" s="26" t="s">
        <v>3143</v>
      </c>
      <c r="C4482" s="27" t="s">
        <v>34</v>
      </c>
      <c r="D4482" s="36" t="s">
        <v>20</v>
      </c>
      <c r="E4482" s="40"/>
      <c r="F4482" s="41">
        <v>15000</v>
      </c>
      <c r="G4482" s="19">
        <f t="shared" si="69"/>
        <v>5554347.0812999997</v>
      </c>
      <c r="H4482" s="36" t="s">
        <v>26</v>
      </c>
      <c r="I4482" s="26">
        <v>246</v>
      </c>
      <c r="J4482" s="26" t="s">
        <v>1823</v>
      </c>
      <c r="K4482" s="26" t="s">
        <v>377</v>
      </c>
      <c r="L4482" s="77" t="s">
        <v>1824</v>
      </c>
      <c r="M4482" s="31">
        <v>4472</v>
      </c>
    </row>
    <row r="4483" spans="1:13" s="31" customFormat="1" ht="13.9" x14ac:dyDescent="0.25">
      <c r="A4483" s="75">
        <v>42682</v>
      </c>
      <c r="B4483" s="26" t="s">
        <v>3144</v>
      </c>
      <c r="C4483" s="27" t="s">
        <v>34</v>
      </c>
      <c r="D4483" s="36" t="s">
        <v>20</v>
      </c>
      <c r="E4483" s="40"/>
      <c r="F4483" s="41">
        <v>10000</v>
      </c>
      <c r="G4483" s="19">
        <f t="shared" si="69"/>
        <v>5544347.0812999997</v>
      </c>
      <c r="H4483" s="36" t="s">
        <v>26</v>
      </c>
      <c r="I4483" s="26">
        <v>247</v>
      </c>
      <c r="J4483" s="26" t="s">
        <v>1823</v>
      </c>
      <c r="K4483" s="26" t="s">
        <v>377</v>
      </c>
      <c r="L4483" s="77" t="s">
        <v>1824</v>
      </c>
      <c r="M4483" s="26">
        <v>4473</v>
      </c>
    </row>
    <row r="4484" spans="1:13" s="31" customFormat="1" ht="13.9" x14ac:dyDescent="0.25">
      <c r="A4484" s="75">
        <v>42682</v>
      </c>
      <c r="B4484" s="26" t="s">
        <v>3145</v>
      </c>
      <c r="C4484" s="27" t="s">
        <v>34</v>
      </c>
      <c r="D4484" s="36" t="s">
        <v>821</v>
      </c>
      <c r="E4484" s="40"/>
      <c r="F4484" s="41">
        <v>10000</v>
      </c>
      <c r="G4484" s="19">
        <f t="shared" si="69"/>
        <v>5534347.0812999997</v>
      </c>
      <c r="H4484" s="36" t="s">
        <v>26</v>
      </c>
      <c r="I4484" s="26">
        <v>248</v>
      </c>
      <c r="J4484" s="26" t="s">
        <v>1823</v>
      </c>
      <c r="K4484" s="26" t="s">
        <v>377</v>
      </c>
      <c r="L4484" s="77" t="s">
        <v>1824</v>
      </c>
      <c r="M4484" s="26">
        <v>4474</v>
      </c>
    </row>
    <row r="4485" spans="1:13" s="31" customFormat="1" ht="13.9" x14ac:dyDescent="0.25">
      <c r="A4485" s="75">
        <v>42682</v>
      </c>
      <c r="B4485" s="26" t="s">
        <v>3146</v>
      </c>
      <c r="C4485" s="27" t="s">
        <v>34</v>
      </c>
      <c r="D4485" s="36" t="s">
        <v>18</v>
      </c>
      <c r="E4485" s="40"/>
      <c r="F4485" s="41">
        <v>15000</v>
      </c>
      <c r="G4485" s="19">
        <f t="shared" si="69"/>
        <v>5519347.0812999997</v>
      </c>
      <c r="H4485" s="36" t="s">
        <v>26</v>
      </c>
      <c r="I4485" s="26">
        <v>249</v>
      </c>
      <c r="J4485" s="26" t="s">
        <v>1823</v>
      </c>
      <c r="K4485" s="26" t="s">
        <v>377</v>
      </c>
      <c r="L4485" s="77" t="s">
        <v>1824</v>
      </c>
      <c r="M4485" s="26">
        <v>4475</v>
      </c>
    </row>
    <row r="4486" spans="1:13" s="31" customFormat="1" ht="13.9" x14ac:dyDescent="0.25">
      <c r="A4486" s="75">
        <v>42682</v>
      </c>
      <c r="B4486" s="26" t="s">
        <v>3147</v>
      </c>
      <c r="C4486" s="27" t="s">
        <v>34</v>
      </c>
      <c r="D4486" s="36" t="s">
        <v>13</v>
      </c>
      <c r="E4486" s="40"/>
      <c r="F4486" s="41">
        <v>10000</v>
      </c>
      <c r="G4486" s="19">
        <f t="shared" si="69"/>
        <v>5509347.0812999997</v>
      </c>
      <c r="H4486" s="36" t="s">
        <v>26</v>
      </c>
      <c r="I4486" s="26">
        <v>250</v>
      </c>
      <c r="J4486" s="26" t="s">
        <v>1823</v>
      </c>
      <c r="K4486" s="26" t="s">
        <v>377</v>
      </c>
      <c r="L4486" s="77" t="s">
        <v>1824</v>
      </c>
      <c r="M4486" s="26">
        <v>4476</v>
      </c>
    </row>
    <row r="4487" spans="1:13" s="31" customFormat="1" x14ac:dyDescent="0.3">
      <c r="A4487" s="75">
        <v>42682</v>
      </c>
      <c r="B4487" s="26" t="s">
        <v>3148</v>
      </c>
      <c r="C4487" s="27" t="s">
        <v>34</v>
      </c>
      <c r="D4487" s="36" t="s">
        <v>20</v>
      </c>
      <c r="E4487" s="40"/>
      <c r="F4487" s="41">
        <v>7000</v>
      </c>
      <c r="G4487" s="19">
        <f t="shared" si="69"/>
        <v>5502347.0812999997</v>
      </c>
      <c r="H4487" s="36" t="s">
        <v>26</v>
      </c>
      <c r="I4487" s="26">
        <v>251</v>
      </c>
      <c r="J4487" s="26" t="s">
        <v>1823</v>
      </c>
      <c r="K4487" s="26" t="s">
        <v>377</v>
      </c>
      <c r="L4487" s="77" t="s">
        <v>1824</v>
      </c>
      <c r="M4487" s="26">
        <v>4477</v>
      </c>
    </row>
    <row r="4488" spans="1:13" s="31" customFormat="1" x14ac:dyDescent="0.3">
      <c r="A4488" s="75">
        <v>42682</v>
      </c>
      <c r="B4488" s="26" t="s">
        <v>3094</v>
      </c>
      <c r="C4488" s="26" t="s">
        <v>12</v>
      </c>
      <c r="D4488" s="36" t="s">
        <v>13</v>
      </c>
      <c r="E4488" s="41"/>
      <c r="F4488" s="41">
        <v>2000</v>
      </c>
      <c r="G4488" s="19">
        <f t="shared" si="69"/>
        <v>5500347.0812999997</v>
      </c>
      <c r="H4488" s="26" t="s">
        <v>3095</v>
      </c>
      <c r="I4488" s="26" t="s">
        <v>531</v>
      </c>
      <c r="J4488" s="26" t="s">
        <v>2611</v>
      </c>
      <c r="K4488" s="26" t="s">
        <v>377</v>
      </c>
      <c r="L4488" s="26" t="s">
        <v>2600</v>
      </c>
      <c r="M4488" s="26">
        <v>4478</v>
      </c>
    </row>
    <row r="4489" spans="1:13" s="31" customFormat="1" x14ac:dyDescent="0.3">
      <c r="A4489" s="75">
        <v>42682</v>
      </c>
      <c r="B4489" s="26" t="s">
        <v>3096</v>
      </c>
      <c r="C4489" s="31" t="s">
        <v>35</v>
      </c>
      <c r="D4489" s="36" t="s">
        <v>13</v>
      </c>
      <c r="E4489" s="41"/>
      <c r="F4489" s="41">
        <v>1000</v>
      </c>
      <c r="G4489" s="19">
        <f t="shared" si="69"/>
        <v>5499347.0812999997</v>
      </c>
      <c r="H4489" s="26" t="s">
        <v>3095</v>
      </c>
      <c r="I4489" s="26" t="s">
        <v>531</v>
      </c>
      <c r="J4489" s="26" t="s">
        <v>2611</v>
      </c>
      <c r="K4489" s="26" t="s">
        <v>377</v>
      </c>
      <c r="L4489" s="26" t="s">
        <v>2600</v>
      </c>
      <c r="M4489" s="31">
        <v>4479</v>
      </c>
    </row>
    <row r="4490" spans="1:13" s="31" customFormat="1" x14ac:dyDescent="0.3">
      <c r="A4490" s="75">
        <v>42682</v>
      </c>
      <c r="B4490" s="26" t="s">
        <v>3149</v>
      </c>
      <c r="C4490" s="26" t="s">
        <v>12</v>
      </c>
      <c r="D4490" s="36" t="s">
        <v>18</v>
      </c>
      <c r="E4490" s="40"/>
      <c r="F4490" s="41">
        <v>2000</v>
      </c>
      <c r="G4490" s="19">
        <f t="shared" si="69"/>
        <v>5497347.0812999997</v>
      </c>
      <c r="H4490" s="26" t="s">
        <v>903</v>
      </c>
      <c r="I4490" s="26" t="s">
        <v>531</v>
      </c>
      <c r="J4490" s="26" t="s">
        <v>2611</v>
      </c>
      <c r="K4490" s="26" t="s">
        <v>377</v>
      </c>
      <c r="L4490" s="26" t="s">
        <v>2600</v>
      </c>
      <c r="M4490" s="31">
        <v>4480</v>
      </c>
    </row>
    <row r="4491" spans="1:13" s="31" customFormat="1" x14ac:dyDescent="0.3">
      <c r="A4491" s="75">
        <v>42682</v>
      </c>
      <c r="B4491" s="26" t="s">
        <v>3150</v>
      </c>
      <c r="C4491" s="26" t="s">
        <v>12</v>
      </c>
      <c r="D4491" s="36" t="s">
        <v>18</v>
      </c>
      <c r="E4491" s="40"/>
      <c r="F4491" s="41">
        <v>1000</v>
      </c>
      <c r="G4491" s="19">
        <f t="shared" si="69"/>
        <v>5496347.0812999997</v>
      </c>
      <c r="H4491" s="26" t="s">
        <v>903</v>
      </c>
      <c r="I4491" s="26" t="s">
        <v>531</v>
      </c>
      <c r="J4491" s="26" t="s">
        <v>2611</v>
      </c>
      <c r="K4491" s="26" t="s">
        <v>377</v>
      </c>
      <c r="L4491" s="26" t="s">
        <v>2600</v>
      </c>
      <c r="M4491" s="26">
        <v>4481</v>
      </c>
    </row>
    <row r="4492" spans="1:13" s="31" customFormat="1" x14ac:dyDescent="0.3">
      <c r="A4492" s="75">
        <v>42682</v>
      </c>
      <c r="B4492" s="26" t="s">
        <v>3133</v>
      </c>
      <c r="C4492" s="26" t="s">
        <v>12</v>
      </c>
      <c r="D4492" s="36" t="s">
        <v>20</v>
      </c>
      <c r="E4492" s="41"/>
      <c r="F4492" s="41">
        <v>2000</v>
      </c>
      <c r="G4492" s="19">
        <f t="shared" si="69"/>
        <v>5494347.0812999997</v>
      </c>
      <c r="H4492" s="26" t="s">
        <v>3053</v>
      </c>
      <c r="I4492" s="26" t="s">
        <v>531</v>
      </c>
      <c r="J4492" s="26" t="s">
        <v>2611</v>
      </c>
      <c r="K4492" s="26" t="s">
        <v>377</v>
      </c>
      <c r="L4492" s="26" t="s">
        <v>2600</v>
      </c>
      <c r="M4492" s="26">
        <v>4482</v>
      </c>
    </row>
    <row r="4493" spans="1:13" s="31" customFormat="1" x14ac:dyDescent="0.3">
      <c r="A4493" s="75">
        <v>42682</v>
      </c>
      <c r="B4493" s="26" t="s">
        <v>3101</v>
      </c>
      <c r="C4493" s="31" t="s">
        <v>35</v>
      </c>
      <c r="D4493" s="36" t="s">
        <v>20</v>
      </c>
      <c r="E4493" s="40"/>
      <c r="F4493" s="41">
        <v>1000</v>
      </c>
      <c r="G4493" s="19">
        <f t="shared" ref="G4493:G4556" si="70">+G4492+E4493-F4493</f>
        <v>5493347.0812999997</v>
      </c>
      <c r="H4493" s="26" t="s">
        <v>3053</v>
      </c>
      <c r="I4493" s="26" t="s">
        <v>531</v>
      </c>
      <c r="J4493" s="26" t="s">
        <v>2611</v>
      </c>
      <c r="K4493" s="26" t="s">
        <v>377</v>
      </c>
      <c r="L4493" s="26" t="s">
        <v>2600</v>
      </c>
      <c r="M4493" s="26">
        <v>4483</v>
      </c>
    </row>
    <row r="4494" spans="1:13" s="31" customFormat="1" x14ac:dyDescent="0.3">
      <c r="A4494" s="75">
        <v>42682</v>
      </c>
      <c r="B4494" s="26" t="s">
        <v>3151</v>
      </c>
      <c r="C4494" s="26" t="s">
        <v>12</v>
      </c>
      <c r="D4494" s="36" t="s">
        <v>20</v>
      </c>
      <c r="E4494" s="40"/>
      <c r="F4494" s="41">
        <v>150</v>
      </c>
      <c r="G4494" s="19">
        <f t="shared" si="70"/>
        <v>5493197.0812999997</v>
      </c>
      <c r="H4494" s="26" t="s">
        <v>3053</v>
      </c>
      <c r="I4494" s="26" t="s">
        <v>531</v>
      </c>
      <c r="J4494" s="26" t="s">
        <v>2611</v>
      </c>
      <c r="K4494" s="26" t="s">
        <v>377</v>
      </c>
      <c r="L4494" s="26" t="s">
        <v>2600</v>
      </c>
      <c r="M4494" s="26">
        <v>4484</v>
      </c>
    </row>
    <row r="4495" spans="1:13" s="31" customFormat="1" x14ac:dyDescent="0.3">
      <c r="A4495" s="75">
        <v>42682</v>
      </c>
      <c r="B4495" s="26" t="s">
        <v>3152</v>
      </c>
      <c r="C4495" s="26" t="s">
        <v>12</v>
      </c>
      <c r="D4495" s="36" t="s">
        <v>20</v>
      </c>
      <c r="E4495" s="40"/>
      <c r="F4495" s="41">
        <v>1000</v>
      </c>
      <c r="G4495" s="19">
        <f t="shared" si="70"/>
        <v>5492197.0812999997</v>
      </c>
      <c r="H4495" s="26" t="s">
        <v>3053</v>
      </c>
      <c r="I4495" s="26" t="s">
        <v>531</v>
      </c>
      <c r="J4495" s="26" t="s">
        <v>2611</v>
      </c>
      <c r="K4495" s="26" t="s">
        <v>377</v>
      </c>
      <c r="L4495" s="26" t="s">
        <v>2600</v>
      </c>
      <c r="M4495" s="26">
        <v>4485</v>
      </c>
    </row>
    <row r="4496" spans="1:13" s="31" customFormat="1" x14ac:dyDescent="0.3">
      <c r="A4496" s="75">
        <v>42682</v>
      </c>
      <c r="B4496" s="26" t="s">
        <v>3153</v>
      </c>
      <c r="C4496" s="26" t="s">
        <v>12</v>
      </c>
      <c r="D4496" s="36" t="s">
        <v>20</v>
      </c>
      <c r="E4496" s="41"/>
      <c r="F4496" s="41">
        <v>2000</v>
      </c>
      <c r="G4496" s="19">
        <f t="shared" si="70"/>
        <v>5490197.0812999997</v>
      </c>
      <c r="H4496" s="26" t="s">
        <v>3054</v>
      </c>
      <c r="I4496" s="26" t="s">
        <v>531</v>
      </c>
      <c r="J4496" s="26" t="s">
        <v>2611</v>
      </c>
      <c r="K4496" s="26" t="s">
        <v>377</v>
      </c>
      <c r="L4496" s="31" t="s">
        <v>2193</v>
      </c>
      <c r="M4496" s="26">
        <v>4486</v>
      </c>
    </row>
    <row r="4497" spans="1:13" s="31" customFormat="1" x14ac:dyDescent="0.3">
      <c r="A4497" s="75">
        <v>42682</v>
      </c>
      <c r="B4497" s="26" t="s">
        <v>3154</v>
      </c>
      <c r="C4497" s="26" t="s">
        <v>12</v>
      </c>
      <c r="D4497" s="36" t="s">
        <v>20</v>
      </c>
      <c r="E4497" s="40"/>
      <c r="F4497" s="41">
        <v>2000</v>
      </c>
      <c r="G4497" s="19">
        <f t="shared" si="70"/>
        <v>5488197.0812999997</v>
      </c>
      <c r="H4497" s="26" t="s">
        <v>3054</v>
      </c>
      <c r="I4497" s="26" t="s">
        <v>531</v>
      </c>
      <c r="J4497" s="26" t="s">
        <v>2611</v>
      </c>
      <c r="K4497" s="26" t="s">
        <v>377</v>
      </c>
      <c r="L4497" s="31" t="s">
        <v>2193</v>
      </c>
      <c r="M4497" s="31">
        <v>4487</v>
      </c>
    </row>
    <row r="4498" spans="1:13" s="31" customFormat="1" x14ac:dyDescent="0.3">
      <c r="A4498" s="75">
        <v>42682</v>
      </c>
      <c r="B4498" s="31" t="s">
        <v>3025</v>
      </c>
      <c r="C4498" s="26" t="s">
        <v>12</v>
      </c>
      <c r="D4498" s="31" t="s">
        <v>18</v>
      </c>
      <c r="E4498" s="40"/>
      <c r="F4498" s="40">
        <v>150</v>
      </c>
      <c r="G4498" s="19">
        <f t="shared" si="70"/>
        <v>5488047.0812999997</v>
      </c>
      <c r="H4498" s="26" t="s">
        <v>3089</v>
      </c>
      <c r="I4498" s="31" t="s">
        <v>531</v>
      </c>
      <c r="J4498" s="26" t="s">
        <v>2611</v>
      </c>
      <c r="K4498" s="26" t="s">
        <v>377</v>
      </c>
      <c r="L4498" s="31" t="s">
        <v>2600</v>
      </c>
      <c r="M4498" s="31">
        <v>4488</v>
      </c>
    </row>
    <row r="4499" spans="1:13" s="31" customFormat="1" x14ac:dyDescent="0.3">
      <c r="A4499" s="75">
        <v>42682</v>
      </c>
      <c r="B4499" s="31" t="s">
        <v>3155</v>
      </c>
      <c r="C4499" s="26" t="s">
        <v>12</v>
      </c>
      <c r="D4499" s="31" t="s">
        <v>18</v>
      </c>
      <c r="E4499" s="40"/>
      <c r="F4499" s="40">
        <v>2000</v>
      </c>
      <c r="G4499" s="19">
        <f t="shared" si="70"/>
        <v>5486047.0812999997</v>
      </c>
      <c r="H4499" s="26" t="s">
        <v>3089</v>
      </c>
      <c r="I4499" s="31" t="s">
        <v>531</v>
      </c>
      <c r="J4499" s="26" t="s">
        <v>2611</v>
      </c>
      <c r="K4499" s="26" t="s">
        <v>377</v>
      </c>
      <c r="L4499" s="31" t="s">
        <v>2600</v>
      </c>
      <c r="M4499" s="26">
        <v>4489</v>
      </c>
    </row>
    <row r="4500" spans="1:13" s="31" customFormat="1" x14ac:dyDescent="0.3">
      <c r="A4500" s="75">
        <v>42682</v>
      </c>
      <c r="B4500" s="31" t="s">
        <v>3027</v>
      </c>
      <c r="C4500" s="26" t="s">
        <v>12</v>
      </c>
      <c r="D4500" s="31" t="s">
        <v>18</v>
      </c>
      <c r="E4500" s="40"/>
      <c r="F4500" s="40">
        <v>150</v>
      </c>
      <c r="G4500" s="19">
        <f t="shared" si="70"/>
        <v>5485897.0812999997</v>
      </c>
      <c r="H4500" s="26" t="s">
        <v>3089</v>
      </c>
      <c r="I4500" s="31" t="s">
        <v>531</v>
      </c>
      <c r="J4500" s="26" t="s">
        <v>2611</v>
      </c>
      <c r="K4500" s="26" t="s">
        <v>377</v>
      </c>
      <c r="L4500" s="31" t="s">
        <v>2600</v>
      </c>
      <c r="M4500" s="26">
        <v>4490</v>
      </c>
    </row>
    <row r="4501" spans="1:13" s="31" customFormat="1" x14ac:dyDescent="0.3">
      <c r="A4501" s="75">
        <v>42682</v>
      </c>
      <c r="B4501" s="31" t="s">
        <v>3141</v>
      </c>
      <c r="C4501" s="31" t="s">
        <v>35</v>
      </c>
      <c r="D4501" s="31" t="s">
        <v>18</v>
      </c>
      <c r="E4501" s="40"/>
      <c r="F4501" s="40">
        <v>1000</v>
      </c>
      <c r="G4501" s="19">
        <f t="shared" si="70"/>
        <v>5484897.0812999997</v>
      </c>
      <c r="H4501" s="26" t="s">
        <v>3089</v>
      </c>
      <c r="I4501" s="31" t="s">
        <v>531</v>
      </c>
      <c r="J4501" s="26" t="s">
        <v>2611</v>
      </c>
      <c r="K4501" s="31" t="s">
        <v>377</v>
      </c>
      <c r="L4501" s="31" t="s">
        <v>2600</v>
      </c>
      <c r="M4501" s="26">
        <v>4491</v>
      </c>
    </row>
    <row r="4502" spans="1:13" s="31" customFormat="1" x14ac:dyDescent="0.3">
      <c r="A4502" s="75">
        <v>42683</v>
      </c>
      <c r="B4502" s="26" t="s">
        <v>3156</v>
      </c>
      <c r="C4502" s="26" t="s">
        <v>12</v>
      </c>
      <c r="D4502" s="36" t="s">
        <v>13</v>
      </c>
      <c r="E4502" s="40"/>
      <c r="F4502" s="41">
        <v>3000</v>
      </c>
      <c r="G4502" s="19">
        <f t="shared" si="70"/>
        <v>5481897.0812999997</v>
      </c>
      <c r="H4502" s="36" t="s">
        <v>26</v>
      </c>
      <c r="I4502" s="26" t="s">
        <v>531</v>
      </c>
      <c r="J4502" s="26" t="s">
        <v>2611</v>
      </c>
      <c r="K4502" s="26" t="s">
        <v>377</v>
      </c>
      <c r="L4502" s="26" t="s">
        <v>2600</v>
      </c>
      <c r="M4502" s="26">
        <v>4492</v>
      </c>
    </row>
    <row r="4503" spans="1:13" s="31" customFormat="1" x14ac:dyDescent="0.3">
      <c r="A4503" s="75">
        <v>42683</v>
      </c>
      <c r="B4503" s="26" t="s">
        <v>3157</v>
      </c>
      <c r="C4503" s="26" t="s">
        <v>35</v>
      </c>
      <c r="D4503" s="36" t="s">
        <v>821</v>
      </c>
      <c r="E4503" s="40"/>
      <c r="F4503" s="41">
        <v>5500</v>
      </c>
      <c r="G4503" s="19">
        <f t="shared" si="70"/>
        <v>5476397.0812999997</v>
      </c>
      <c r="H4503" s="36" t="s">
        <v>26</v>
      </c>
      <c r="I4503" s="26" t="s">
        <v>3158</v>
      </c>
      <c r="J4503" s="36" t="s">
        <v>1823</v>
      </c>
      <c r="K4503" s="26" t="s">
        <v>377</v>
      </c>
      <c r="L4503" s="77" t="s">
        <v>1824</v>
      </c>
      <c r="M4503" s="26">
        <v>4493</v>
      </c>
    </row>
    <row r="4504" spans="1:13" s="31" customFormat="1" ht="13.9" x14ac:dyDescent="0.25">
      <c r="A4504" s="75">
        <v>42683</v>
      </c>
      <c r="B4504" s="26" t="s">
        <v>3159</v>
      </c>
      <c r="C4504" s="27" t="s">
        <v>34</v>
      </c>
      <c r="D4504" s="36" t="s">
        <v>18</v>
      </c>
      <c r="E4504" s="40"/>
      <c r="F4504" s="41">
        <v>40000</v>
      </c>
      <c r="G4504" s="19">
        <f t="shared" si="70"/>
        <v>5436397.0812999997</v>
      </c>
      <c r="H4504" s="36" t="s">
        <v>26</v>
      </c>
      <c r="I4504" s="26">
        <v>253</v>
      </c>
      <c r="J4504" s="26" t="s">
        <v>1823</v>
      </c>
      <c r="K4504" s="26" t="s">
        <v>377</v>
      </c>
      <c r="L4504" s="77" t="s">
        <v>1824</v>
      </c>
      <c r="M4504" s="26">
        <v>4494</v>
      </c>
    </row>
    <row r="4505" spans="1:13" s="31" customFormat="1" x14ac:dyDescent="0.3">
      <c r="A4505" s="75">
        <v>42683</v>
      </c>
      <c r="B4505" s="26" t="s">
        <v>3094</v>
      </c>
      <c r="C4505" s="26" t="s">
        <v>12</v>
      </c>
      <c r="D4505" s="36" t="s">
        <v>13</v>
      </c>
      <c r="E4505" s="41"/>
      <c r="F4505" s="41">
        <v>2000</v>
      </c>
      <c r="G4505" s="19">
        <f t="shared" si="70"/>
        <v>5434397.0812999997</v>
      </c>
      <c r="H4505" s="26" t="s">
        <v>3095</v>
      </c>
      <c r="I4505" s="26" t="s">
        <v>531</v>
      </c>
      <c r="J4505" s="26" t="s">
        <v>2611</v>
      </c>
      <c r="K4505" s="26" t="s">
        <v>377</v>
      </c>
      <c r="L4505" s="26" t="s">
        <v>2600</v>
      </c>
      <c r="M4505" s="31">
        <v>4495</v>
      </c>
    </row>
    <row r="4506" spans="1:13" s="31" customFormat="1" x14ac:dyDescent="0.3">
      <c r="A4506" s="75">
        <v>42683</v>
      </c>
      <c r="B4506" s="26" t="s">
        <v>3096</v>
      </c>
      <c r="C4506" s="31" t="s">
        <v>35</v>
      </c>
      <c r="D4506" s="36" t="s">
        <v>13</v>
      </c>
      <c r="E4506" s="41"/>
      <c r="F4506" s="41">
        <v>1000</v>
      </c>
      <c r="G4506" s="19">
        <f t="shared" si="70"/>
        <v>5433397.0812999997</v>
      </c>
      <c r="H4506" s="26" t="s">
        <v>3095</v>
      </c>
      <c r="I4506" s="26" t="s">
        <v>531</v>
      </c>
      <c r="J4506" s="26" t="s">
        <v>2611</v>
      </c>
      <c r="K4506" s="26" t="s">
        <v>377</v>
      </c>
      <c r="L4506" s="26" t="s">
        <v>2600</v>
      </c>
      <c r="M4506" s="31">
        <v>4496</v>
      </c>
    </row>
    <row r="4507" spans="1:13" s="31" customFormat="1" x14ac:dyDescent="0.3">
      <c r="A4507" s="75">
        <v>42683</v>
      </c>
      <c r="B4507" s="26" t="s">
        <v>3160</v>
      </c>
      <c r="C4507" s="26" t="s">
        <v>12</v>
      </c>
      <c r="D4507" s="36" t="s">
        <v>821</v>
      </c>
      <c r="E4507" s="40"/>
      <c r="F4507" s="41">
        <v>1000</v>
      </c>
      <c r="G4507" s="19">
        <f t="shared" si="70"/>
        <v>5432397.0812999997</v>
      </c>
      <c r="H4507" s="26" t="s">
        <v>1697</v>
      </c>
      <c r="I4507" s="26" t="s">
        <v>531</v>
      </c>
      <c r="J4507" s="26" t="s">
        <v>2611</v>
      </c>
      <c r="K4507" s="26" t="s">
        <v>377</v>
      </c>
      <c r="L4507" s="26" t="s">
        <v>2600</v>
      </c>
      <c r="M4507" s="26">
        <v>4497</v>
      </c>
    </row>
    <row r="4508" spans="1:13" s="31" customFormat="1" x14ac:dyDescent="0.3">
      <c r="A4508" s="75">
        <v>42683</v>
      </c>
      <c r="B4508" s="26" t="s">
        <v>3161</v>
      </c>
      <c r="C4508" s="26" t="s">
        <v>12</v>
      </c>
      <c r="D4508" s="36" t="s">
        <v>821</v>
      </c>
      <c r="E4508" s="40"/>
      <c r="F4508" s="41">
        <v>1000</v>
      </c>
      <c r="G4508" s="19">
        <f t="shared" si="70"/>
        <v>5431397.0812999997</v>
      </c>
      <c r="H4508" s="26" t="s">
        <v>1697</v>
      </c>
      <c r="I4508" s="26" t="s">
        <v>531</v>
      </c>
      <c r="J4508" s="26" t="s">
        <v>2611</v>
      </c>
      <c r="K4508" s="26" t="s">
        <v>377</v>
      </c>
      <c r="L4508" s="26" t="s">
        <v>2600</v>
      </c>
      <c r="M4508" s="26">
        <v>4498</v>
      </c>
    </row>
    <row r="4509" spans="1:13" s="31" customFormat="1" x14ac:dyDescent="0.3">
      <c r="A4509" s="75">
        <v>42683</v>
      </c>
      <c r="B4509" s="26" t="s">
        <v>3162</v>
      </c>
      <c r="C4509" s="26" t="s">
        <v>12</v>
      </c>
      <c r="D4509" s="36" t="s">
        <v>821</v>
      </c>
      <c r="E4509" s="40"/>
      <c r="F4509" s="41">
        <v>1000</v>
      </c>
      <c r="G4509" s="19">
        <f t="shared" si="70"/>
        <v>5430397.0812999997</v>
      </c>
      <c r="H4509" s="26" t="s">
        <v>1697</v>
      </c>
      <c r="I4509" s="26" t="s">
        <v>531</v>
      </c>
      <c r="J4509" s="26" t="s">
        <v>2611</v>
      </c>
      <c r="K4509" s="26" t="s">
        <v>377</v>
      </c>
      <c r="L4509" s="26" t="s">
        <v>2600</v>
      </c>
      <c r="M4509" s="26">
        <v>4499</v>
      </c>
    </row>
    <row r="4510" spans="1:13" s="31" customFormat="1" x14ac:dyDescent="0.3">
      <c r="A4510" s="75">
        <v>42683</v>
      </c>
      <c r="B4510" s="26" t="s">
        <v>3121</v>
      </c>
      <c r="C4510" s="26" t="s">
        <v>12</v>
      </c>
      <c r="D4510" s="36" t="s">
        <v>20</v>
      </c>
      <c r="E4510" s="40"/>
      <c r="F4510" s="41">
        <v>2000</v>
      </c>
      <c r="G4510" s="19">
        <f t="shared" si="70"/>
        <v>5428397.0812999997</v>
      </c>
      <c r="H4510" s="26" t="s">
        <v>3053</v>
      </c>
      <c r="I4510" s="26" t="s">
        <v>531</v>
      </c>
      <c r="J4510" s="26" t="s">
        <v>2611</v>
      </c>
      <c r="K4510" s="26" t="s">
        <v>377</v>
      </c>
      <c r="L4510" s="26" t="s">
        <v>2600</v>
      </c>
      <c r="M4510" s="26">
        <v>4500</v>
      </c>
    </row>
    <row r="4511" spans="1:13" s="31" customFormat="1" x14ac:dyDescent="0.3">
      <c r="A4511" s="75">
        <v>42683</v>
      </c>
      <c r="B4511" s="26" t="s">
        <v>3163</v>
      </c>
      <c r="C4511" s="26" t="s">
        <v>12</v>
      </c>
      <c r="D4511" s="36" t="s">
        <v>20</v>
      </c>
      <c r="E4511" s="40"/>
      <c r="F4511" s="41">
        <v>450</v>
      </c>
      <c r="G4511" s="19">
        <f t="shared" si="70"/>
        <v>5427947.0812999997</v>
      </c>
      <c r="H4511" s="97" t="s">
        <v>3419</v>
      </c>
      <c r="I4511" s="26" t="s">
        <v>531</v>
      </c>
      <c r="J4511" s="26" t="s">
        <v>2611</v>
      </c>
      <c r="K4511" s="26" t="s">
        <v>377</v>
      </c>
      <c r="L4511" s="26" t="s">
        <v>2600</v>
      </c>
      <c r="M4511" s="26">
        <v>4501</v>
      </c>
    </row>
    <row r="4512" spans="1:13" s="31" customFormat="1" x14ac:dyDescent="0.3">
      <c r="A4512" s="75">
        <v>42683</v>
      </c>
      <c r="B4512" s="26" t="s">
        <v>3101</v>
      </c>
      <c r="C4512" s="31" t="s">
        <v>35</v>
      </c>
      <c r="D4512" s="36" t="s">
        <v>20</v>
      </c>
      <c r="E4512" s="41"/>
      <c r="F4512" s="41">
        <v>1000</v>
      </c>
      <c r="G4512" s="19">
        <f t="shared" si="70"/>
        <v>5426947.0812999997</v>
      </c>
      <c r="H4512" s="26" t="s">
        <v>3053</v>
      </c>
      <c r="I4512" s="26" t="s">
        <v>531</v>
      </c>
      <c r="J4512" s="26" t="s">
        <v>2611</v>
      </c>
      <c r="K4512" s="26" t="s">
        <v>377</v>
      </c>
      <c r="L4512" s="26" t="s">
        <v>2600</v>
      </c>
      <c r="M4512" s="26">
        <v>4502</v>
      </c>
    </row>
    <row r="4513" spans="1:13" s="31" customFormat="1" x14ac:dyDescent="0.3">
      <c r="A4513" s="75">
        <v>42683</v>
      </c>
      <c r="B4513" s="26" t="s">
        <v>3164</v>
      </c>
      <c r="C4513" s="26" t="s">
        <v>12</v>
      </c>
      <c r="D4513" s="36" t="s">
        <v>20</v>
      </c>
      <c r="E4513" s="40"/>
      <c r="F4513" s="41">
        <v>300</v>
      </c>
      <c r="G4513" s="19">
        <f t="shared" si="70"/>
        <v>5426647.0812999997</v>
      </c>
      <c r="H4513" s="26" t="s">
        <v>3053</v>
      </c>
      <c r="I4513" s="26" t="s">
        <v>531</v>
      </c>
      <c r="J4513" s="26" t="s">
        <v>2611</v>
      </c>
      <c r="K4513" s="26" t="s">
        <v>377</v>
      </c>
      <c r="L4513" s="26" t="s">
        <v>2600</v>
      </c>
      <c r="M4513" s="31">
        <v>4503</v>
      </c>
    </row>
    <row r="4514" spans="1:13" s="31" customFormat="1" x14ac:dyDescent="0.3">
      <c r="A4514" s="75">
        <v>42683</v>
      </c>
      <c r="B4514" s="26" t="s">
        <v>3165</v>
      </c>
      <c r="C4514" s="26" t="s">
        <v>12</v>
      </c>
      <c r="D4514" s="36" t="s">
        <v>20</v>
      </c>
      <c r="E4514" s="40"/>
      <c r="F4514" s="41">
        <v>1000</v>
      </c>
      <c r="G4514" s="19">
        <f t="shared" si="70"/>
        <v>5425647.0812999997</v>
      </c>
      <c r="H4514" s="26" t="s">
        <v>3054</v>
      </c>
      <c r="I4514" s="26" t="s">
        <v>531</v>
      </c>
      <c r="J4514" s="26" t="s">
        <v>2611</v>
      </c>
      <c r="K4514" s="26" t="s">
        <v>377</v>
      </c>
      <c r="L4514" s="31" t="s">
        <v>2193</v>
      </c>
      <c r="M4514" s="31">
        <v>4504</v>
      </c>
    </row>
    <row r="4515" spans="1:13" s="31" customFormat="1" ht="13.9" x14ac:dyDescent="0.25">
      <c r="A4515" s="75">
        <v>42683</v>
      </c>
      <c r="B4515" s="26" t="s">
        <v>3166</v>
      </c>
      <c r="C4515" s="27" t="s">
        <v>1509</v>
      </c>
      <c r="D4515" s="36" t="s">
        <v>20</v>
      </c>
      <c r="E4515" s="40"/>
      <c r="F4515" s="41">
        <v>65000</v>
      </c>
      <c r="G4515" s="19">
        <f t="shared" si="70"/>
        <v>5360647.0812999997</v>
      </c>
      <c r="H4515" s="26" t="s">
        <v>3054</v>
      </c>
      <c r="I4515" s="26">
        <v>23</v>
      </c>
      <c r="J4515" s="27" t="s">
        <v>1823</v>
      </c>
      <c r="K4515" s="26" t="s">
        <v>377</v>
      </c>
      <c r="L4515" s="135" t="s">
        <v>1824</v>
      </c>
      <c r="M4515" s="26">
        <v>4505</v>
      </c>
    </row>
    <row r="4516" spans="1:13" s="31" customFormat="1" x14ac:dyDescent="0.3">
      <c r="A4516" s="75">
        <v>42683</v>
      </c>
      <c r="B4516" s="26" t="s">
        <v>3167</v>
      </c>
      <c r="C4516" s="26" t="s">
        <v>12</v>
      </c>
      <c r="D4516" s="36" t="s">
        <v>20</v>
      </c>
      <c r="E4516" s="40"/>
      <c r="F4516" s="41">
        <v>1000</v>
      </c>
      <c r="G4516" s="19">
        <f t="shared" si="70"/>
        <v>5359647.0812999997</v>
      </c>
      <c r="H4516" s="26" t="s">
        <v>3054</v>
      </c>
      <c r="I4516" s="26" t="s">
        <v>531</v>
      </c>
      <c r="J4516" s="26" t="s">
        <v>2611</v>
      </c>
      <c r="K4516" s="26" t="s">
        <v>377</v>
      </c>
      <c r="L4516" s="31" t="s">
        <v>2193</v>
      </c>
      <c r="M4516" s="26">
        <v>4506</v>
      </c>
    </row>
    <row r="4517" spans="1:13" s="31" customFormat="1" x14ac:dyDescent="0.3">
      <c r="A4517" s="75">
        <v>42683</v>
      </c>
      <c r="B4517" s="31" t="s">
        <v>3025</v>
      </c>
      <c r="C4517" s="26" t="s">
        <v>12</v>
      </c>
      <c r="D4517" s="31" t="s">
        <v>18</v>
      </c>
      <c r="E4517" s="40"/>
      <c r="F4517" s="40">
        <v>150</v>
      </c>
      <c r="G4517" s="19">
        <f t="shared" si="70"/>
        <v>5359497.0812999997</v>
      </c>
      <c r="H4517" s="26" t="s">
        <v>3089</v>
      </c>
      <c r="I4517" s="31" t="s">
        <v>531</v>
      </c>
      <c r="J4517" s="26" t="s">
        <v>2611</v>
      </c>
      <c r="K4517" s="26" t="s">
        <v>377</v>
      </c>
      <c r="L4517" s="31" t="s">
        <v>2600</v>
      </c>
      <c r="M4517" s="26">
        <v>4507</v>
      </c>
    </row>
    <row r="4518" spans="1:13" s="31" customFormat="1" x14ac:dyDescent="0.3">
      <c r="A4518" s="75">
        <v>42683</v>
      </c>
      <c r="B4518" s="31" t="s">
        <v>3027</v>
      </c>
      <c r="C4518" s="26" t="s">
        <v>12</v>
      </c>
      <c r="D4518" s="31" t="s">
        <v>18</v>
      </c>
      <c r="E4518" s="40"/>
      <c r="F4518" s="40">
        <v>150</v>
      </c>
      <c r="G4518" s="19">
        <f t="shared" si="70"/>
        <v>5359347.0812999997</v>
      </c>
      <c r="H4518" s="26" t="s">
        <v>3089</v>
      </c>
      <c r="I4518" s="31" t="s">
        <v>531</v>
      </c>
      <c r="J4518" s="26" t="s">
        <v>2611</v>
      </c>
      <c r="K4518" s="26" t="s">
        <v>377</v>
      </c>
      <c r="L4518" s="31" t="s">
        <v>2600</v>
      </c>
      <c r="M4518" s="26">
        <v>4508</v>
      </c>
    </row>
    <row r="4519" spans="1:13" s="31" customFormat="1" x14ac:dyDescent="0.3">
      <c r="A4519" s="75">
        <v>42683</v>
      </c>
      <c r="B4519" s="31" t="s">
        <v>3168</v>
      </c>
      <c r="C4519" s="31" t="s">
        <v>35</v>
      </c>
      <c r="D4519" s="31" t="s">
        <v>18</v>
      </c>
      <c r="E4519" s="40"/>
      <c r="F4519" s="40">
        <v>1000</v>
      </c>
      <c r="G4519" s="19">
        <f t="shared" si="70"/>
        <v>5358347.0812999997</v>
      </c>
      <c r="H4519" s="26" t="s">
        <v>3089</v>
      </c>
      <c r="I4519" s="31" t="s">
        <v>531</v>
      </c>
      <c r="J4519" s="26" t="s">
        <v>2611</v>
      </c>
      <c r="K4519" s="31" t="s">
        <v>377</v>
      </c>
      <c r="L4519" s="31" t="s">
        <v>2600</v>
      </c>
      <c r="M4519" s="26">
        <v>4509</v>
      </c>
    </row>
    <row r="4520" spans="1:13" s="31" customFormat="1" x14ac:dyDescent="0.3">
      <c r="A4520" s="75">
        <v>42684</v>
      </c>
      <c r="B4520" s="26" t="s">
        <v>3169</v>
      </c>
      <c r="C4520" s="31" t="s">
        <v>24</v>
      </c>
      <c r="D4520" s="36" t="s">
        <v>10</v>
      </c>
      <c r="E4520" s="40"/>
      <c r="F4520" s="40">
        <v>3165</v>
      </c>
      <c r="G4520" s="19">
        <f t="shared" si="70"/>
        <v>5355182.0812999997</v>
      </c>
      <c r="H4520" s="26" t="s">
        <v>3089</v>
      </c>
      <c r="I4520" s="136" t="s">
        <v>787</v>
      </c>
      <c r="J4520" s="26" t="s">
        <v>2611</v>
      </c>
      <c r="K4520" s="26" t="s">
        <v>377</v>
      </c>
      <c r="L4520" s="26" t="s">
        <v>1824</v>
      </c>
      <c r="M4520" s="26">
        <v>4510</v>
      </c>
    </row>
    <row r="4521" spans="1:13" s="31" customFormat="1" x14ac:dyDescent="0.3">
      <c r="A4521" s="75">
        <v>42684</v>
      </c>
      <c r="B4521" s="26" t="s">
        <v>3170</v>
      </c>
      <c r="C4521" s="26" t="s">
        <v>12</v>
      </c>
      <c r="D4521" s="36" t="s">
        <v>13</v>
      </c>
      <c r="E4521" s="40"/>
      <c r="F4521" s="41">
        <v>3000</v>
      </c>
      <c r="G4521" s="19">
        <f t="shared" si="70"/>
        <v>5352182.0812999997</v>
      </c>
      <c r="H4521" s="36" t="s">
        <v>26</v>
      </c>
      <c r="I4521" s="26" t="s">
        <v>531</v>
      </c>
      <c r="J4521" s="26" t="s">
        <v>2611</v>
      </c>
      <c r="K4521" s="26" t="s">
        <v>377</v>
      </c>
      <c r="L4521" s="26" t="s">
        <v>2600</v>
      </c>
      <c r="M4521" s="31">
        <v>4511</v>
      </c>
    </row>
    <row r="4522" spans="1:13" s="31" customFormat="1" x14ac:dyDescent="0.3">
      <c r="A4522" s="75">
        <v>42684</v>
      </c>
      <c r="B4522" s="26" t="s">
        <v>3094</v>
      </c>
      <c r="C4522" s="26" t="s">
        <v>12</v>
      </c>
      <c r="D4522" s="36" t="s">
        <v>13</v>
      </c>
      <c r="E4522" s="41"/>
      <c r="F4522" s="41">
        <v>2000</v>
      </c>
      <c r="G4522" s="19">
        <f t="shared" si="70"/>
        <v>5350182.0812999997</v>
      </c>
      <c r="H4522" s="26" t="s">
        <v>3095</v>
      </c>
      <c r="I4522" s="26" t="s">
        <v>531</v>
      </c>
      <c r="J4522" s="26" t="s">
        <v>2611</v>
      </c>
      <c r="K4522" s="26" t="s">
        <v>377</v>
      </c>
      <c r="L4522" s="26" t="s">
        <v>2600</v>
      </c>
      <c r="M4522" s="31">
        <v>4512</v>
      </c>
    </row>
    <row r="4523" spans="1:13" s="31" customFormat="1" x14ac:dyDescent="0.3">
      <c r="A4523" s="75">
        <v>42684</v>
      </c>
      <c r="B4523" s="26" t="s">
        <v>3096</v>
      </c>
      <c r="C4523" s="31" t="s">
        <v>35</v>
      </c>
      <c r="D4523" s="36" t="s">
        <v>13</v>
      </c>
      <c r="E4523" s="41"/>
      <c r="F4523" s="41">
        <v>1000</v>
      </c>
      <c r="G4523" s="19">
        <f t="shared" si="70"/>
        <v>5349182.0812999997</v>
      </c>
      <c r="H4523" s="26" t="s">
        <v>3095</v>
      </c>
      <c r="I4523" s="26" t="s">
        <v>531</v>
      </c>
      <c r="J4523" s="26" t="s">
        <v>2611</v>
      </c>
      <c r="K4523" s="26" t="s">
        <v>377</v>
      </c>
      <c r="L4523" s="26" t="s">
        <v>2600</v>
      </c>
      <c r="M4523" s="26">
        <v>4513</v>
      </c>
    </row>
    <row r="4524" spans="1:13" s="31" customFormat="1" x14ac:dyDescent="0.3">
      <c r="A4524" s="75">
        <v>42684</v>
      </c>
      <c r="B4524" s="26" t="s">
        <v>3171</v>
      </c>
      <c r="C4524" s="33" t="s">
        <v>12</v>
      </c>
      <c r="D4524" s="36" t="s">
        <v>20</v>
      </c>
      <c r="E4524" s="41"/>
      <c r="F4524" s="41">
        <v>2000</v>
      </c>
      <c r="G4524" s="19">
        <f t="shared" si="70"/>
        <v>5347182.0812999997</v>
      </c>
      <c r="H4524" s="26" t="s">
        <v>933</v>
      </c>
      <c r="I4524" s="27" t="s">
        <v>531</v>
      </c>
      <c r="J4524" s="26" t="s">
        <v>2611</v>
      </c>
      <c r="K4524" s="26" t="s">
        <v>377</v>
      </c>
      <c r="L4524" s="26" t="s">
        <v>2600</v>
      </c>
      <c r="M4524" s="26">
        <v>4514</v>
      </c>
    </row>
    <row r="4525" spans="1:13" s="31" customFormat="1" x14ac:dyDescent="0.3">
      <c r="A4525" s="75">
        <v>42684</v>
      </c>
      <c r="B4525" s="26" t="s">
        <v>3172</v>
      </c>
      <c r="C4525" s="33" t="s">
        <v>12</v>
      </c>
      <c r="D4525" s="36" t="s">
        <v>20</v>
      </c>
      <c r="E4525" s="41"/>
      <c r="F4525" s="41">
        <v>2000</v>
      </c>
      <c r="G4525" s="19">
        <f t="shared" si="70"/>
        <v>5345182.0812999997</v>
      </c>
      <c r="H4525" s="26" t="s">
        <v>933</v>
      </c>
      <c r="I4525" s="26" t="s">
        <v>531</v>
      </c>
      <c r="J4525" s="26" t="s">
        <v>2611</v>
      </c>
      <c r="K4525" s="26" t="s">
        <v>377</v>
      </c>
      <c r="L4525" s="26" t="s">
        <v>2600</v>
      </c>
      <c r="M4525" s="26">
        <v>4515</v>
      </c>
    </row>
    <row r="4526" spans="1:13" s="31" customFormat="1" x14ac:dyDescent="0.3">
      <c r="A4526" s="75">
        <v>42684</v>
      </c>
      <c r="B4526" s="26" t="s">
        <v>3173</v>
      </c>
      <c r="C4526" s="26" t="s">
        <v>12</v>
      </c>
      <c r="D4526" s="36" t="s">
        <v>821</v>
      </c>
      <c r="E4526" s="40"/>
      <c r="F4526" s="41">
        <v>1000</v>
      </c>
      <c r="G4526" s="19">
        <f t="shared" si="70"/>
        <v>5344182.0812999997</v>
      </c>
      <c r="H4526" s="26" t="s">
        <v>1697</v>
      </c>
      <c r="I4526" s="26" t="s">
        <v>531</v>
      </c>
      <c r="J4526" s="26" t="s">
        <v>2611</v>
      </c>
      <c r="K4526" s="26" t="s">
        <v>377</v>
      </c>
      <c r="L4526" s="26" t="s">
        <v>2600</v>
      </c>
      <c r="M4526" s="26">
        <v>4516</v>
      </c>
    </row>
    <row r="4527" spans="1:13" s="31" customFormat="1" x14ac:dyDescent="0.3">
      <c r="A4527" s="75">
        <v>42684</v>
      </c>
      <c r="B4527" s="26" t="s">
        <v>3174</v>
      </c>
      <c r="C4527" s="26" t="s">
        <v>12</v>
      </c>
      <c r="D4527" s="36" t="s">
        <v>821</v>
      </c>
      <c r="E4527" s="41"/>
      <c r="F4527" s="41">
        <v>1000</v>
      </c>
      <c r="G4527" s="19">
        <f t="shared" si="70"/>
        <v>5343182.0812999997</v>
      </c>
      <c r="H4527" s="26" t="s">
        <v>1697</v>
      </c>
      <c r="I4527" s="26" t="s">
        <v>531</v>
      </c>
      <c r="J4527" s="26" t="s">
        <v>2611</v>
      </c>
      <c r="K4527" s="26" t="s">
        <v>377</v>
      </c>
      <c r="L4527" s="26" t="s">
        <v>2600</v>
      </c>
      <c r="M4527" s="26">
        <v>4517</v>
      </c>
    </row>
    <row r="4528" spans="1:13" s="31" customFormat="1" x14ac:dyDescent="0.3">
      <c r="A4528" s="75">
        <v>42684</v>
      </c>
      <c r="B4528" s="26" t="s">
        <v>3175</v>
      </c>
      <c r="C4528" s="31" t="s">
        <v>24</v>
      </c>
      <c r="D4528" s="36" t="s">
        <v>10</v>
      </c>
      <c r="E4528" s="40"/>
      <c r="F4528" s="41">
        <v>3000</v>
      </c>
      <c r="G4528" s="19">
        <f t="shared" si="70"/>
        <v>5340182.0812999997</v>
      </c>
      <c r="H4528" s="26" t="s">
        <v>1697</v>
      </c>
      <c r="I4528" s="26">
        <v>29</v>
      </c>
      <c r="J4528" s="26" t="s">
        <v>2611</v>
      </c>
      <c r="K4528" s="26" t="s">
        <v>377</v>
      </c>
      <c r="L4528" s="26" t="s">
        <v>1824</v>
      </c>
      <c r="M4528" s="26">
        <v>4518</v>
      </c>
    </row>
    <row r="4529" spans="1:13" s="31" customFormat="1" x14ac:dyDescent="0.3">
      <c r="A4529" s="75">
        <v>42684</v>
      </c>
      <c r="B4529" s="26" t="s">
        <v>3176</v>
      </c>
      <c r="C4529" s="26" t="s">
        <v>12</v>
      </c>
      <c r="D4529" s="36" t="s">
        <v>20</v>
      </c>
      <c r="E4529" s="41"/>
      <c r="F4529" s="41">
        <v>2000</v>
      </c>
      <c r="G4529" s="19">
        <f t="shared" si="70"/>
        <v>5338182.0812999997</v>
      </c>
      <c r="H4529" s="26" t="s">
        <v>3053</v>
      </c>
      <c r="I4529" s="26" t="s">
        <v>531</v>
      </c>
      <c r="J4529" s="26" t="s">
        <v>2611</v>
      </c>
      <c r="K4529" s="26" t="s">
        <v>377</v>
      </c>
      <c r="L4529" s="26" t="s">
        <v>2600</v>
      </c>
      <c r="M4529" s="31">
        <v>4519</v>
      </c>
    </row>
    <row r="4530" spans="1:13" s="31" customFormat="1" x14ac:dyDescent="0.3">
      <c r="A4530" s="75">
        <v>42684</v>
      </c>
      <c r="B4530" s="26" t="s">
        <v>3101</v>
      </c>
      <c r="C4530" s="31" t="s">
        <v>35</v>
      </c>
      <c r="D4530" s="36" t="s">
        <v>20</v>
      </c>
      <c r="E4530" s="40"/>
      <c r="F4530" s="41">
        <v>1000</v>
      </c>
      <c r="G4530" s="19">
        <f t="shared" si="70"/>
        <v>5337182.0812999997</v>
      </c>
      <c r="H4530" s="26" t="s">
        <v>3053</v>
      </c>
      <c r="I4530" s="26" t="s">
        <v>531</v>
      </c>
      <c r="J4530" s="26" t="s">
        <v>2611</v>
      </c>
      <c r="K4530" s="26" t="s">
        <v>377</v>
      </c>
      <c r="L4530" s="26" t="s">
        <v>2600</v>
      </c>
      <c r="M4530" s="31">
        <v>4520</v>
      </c>
    </row>
    <row r="4531" spans="1:13" s="31" customFormat="1" x14ac:dyDescent="0.3">
      <c r="A4531" s="75">
        <v>42684</v>
      </c>
      <c r="B4531" s="31" t="s">
        <v>3025</v>
      </c>
      <c r="C4531" s="26" t="s">
        <v>12</v>
      </c>
      <c r="D4531" s="31" t="s">
        <v>18</v>
      </c>
      <c r="E4531" s="40"/>
      <c r="F4531" s="40">
        <v>150</v>
      </c>
      <c r="G4531" s="19">
        <f t="shared" si="70"/>
        <v>5337032.0812999997</v>
      </c>
      <c r="H4531" s="26" t="s">
        <v>3089</v>
      </c>
      <c r="I4531" s="31" t="s">
        <v>531</v>
      </c>
      <c r="J4531" s="26" t="s">
        <v>2611</v>
      </c>
      <c r="K4531" s="26" t="s">
        <v>377</v>
      </c>
      <c r="L4531" s="31" t="s">
        <v>2600</v>
      </c>
      <c r="M4531" s="26">
        <v>4521</v>
      </c>
    </row>
    <row r="4532" spans="1:13" s="31" customFormat="1" x14ac:dyDescent="0.3">
      <c r="A4532" s="75">
        <v>42684</v>
      </c>
      <c r="B4532" s="31" t="s">
        <v>3177</v>
      </c>
      <c r="C4532" s="26" t="s">
        <v>12</v>
      </c>
      <c r="D4532" s="31" t="s">
        <v>18</v>
      </c>
      <c r="E4532" s="40"/>
      <c r="F4532" s="40">
        <v>1400</v>
      </c>
      <c r="G4532" s="19">
        <f t="shared" si="70"/>
        <v>5335632.0812999997</v>
      </c>
      <c r="H4532" s="26" t="s">
        <v>3089</v>
      </c>
      <c r="I4532" s="31" t="s">
        <v>531</v>
      </c>
      <c r="J4532" s="26" t="s">
        <v>2611</v>
      </c>
      <c r="K4532" s="26" t="s">
        <v>377</v>
      </c>
      <c r="L4532" s="31" t="s">
        <v>2600</v>
      </c>
      <c r="M4532" s="26">
        <v>4522</v>
      </c>
    </row>
    <row r="4533" spans="1:13" s="31" customFormat="1" x14ac:dyDescent="0.3">
      <c r="A4533" s="75">
        <v>42684</v>
      </c>
      <c r="B4533" s="31" t="s">
        <v>3027</v>
      </c>
      <c r="C4533" s="26" t="s">
        <v>12</v>
      </c>
      <c r="D4533" s="31" t="s">
        <v>18</v>
      </c>
      <c r="E4533" s="40"/>
      <c r="F4533" s="40">
        <v>150</v>
      </c>
      <c r="G4533" s="19">
        <f t="shared" si="70"/>
        <v>5335482.0812999997</v>
      </c>
      <c r="H4533" s="26" t="s">
        <v>3089</v>
      </c>
      <c r="I4533" s="31" t="s">
        <v>531</v>
      </c>
      <c r="J4533" s="26" t="s">
        <v>2611</v>
      </c>
      <c r="K4533" s="26" t="s">
        <v>377</v>
      </c>
      <c r="L4533" s="31" t="s">
        <v>2600</v>
      </c>
      <c r="M4533" s="26">
        <v>4523</v>
      </c>
    </row>
    <row r="4534" spans="1:13" s="31" customFormat="1" x14ac:dyDescent="0.3">
      <c r="A4534" s="75">
        <v>42684</v>
      </c>
      <c r="B4534" s="31" t="s">
        <v>3178</v>
      </c>
      <c r="C4534" s="31" t="s">
        <v>35</v>
      </c>
      <c r="D4534" s="31" t="s">
        <v>18</v>
      </c>
      <c r="E4534" s="40"/>
      <c r="F4534" s="40">
        <v>1000</v>
      </c>
      <c r="G4534" s="19">
        <f t="shared" si="70"/>
        <v>5334482.0812999997</v>
      </c>
      <c r="H4534" s="26" t="s">
        <v>3089</v>
      </c>
      <c r="I4534" s="31" t="s">
        <v>531</v>
      </c>
      <c r="J4534" s="26" t="s">
        <v>2611</v>
      </c>
      <c r="K4534" s="31" t="s">
        <v>377</v>
      </c>
      <c r="L4534" s="31" t="s">
        <v>2600</v>
      </c>
      <c r="M4534" s="26">
        <v>4524</v>
      </c>
    </row>
    <row r="4535" spans="1:13" s="31" customFormat="1" ht="13.9" x14ac:dyDescent="0.25">
      <c r="A4535" s="75">
        <v>42685</v>
      </c>
      <c r="B4535" s="26" t="s">
        <v>3179</v>
      </c>
      <c r="C4535" s="26"/>
      <c r="D4535" s="36" t="s">
        <v>10</v>
      </c>
      <c r="E4535" s="41">
        <v>1000000</v>
      </c>
      <c r="F4535" s="41"/>
      <c r="G4535" s="19">
        <f t="shared" si="70"/>
        <v>6334482.0812999997</v>
      </c>
      <c r="H4535" s="36" t="s">
        <v>26</v>
      </c>
      <c r="I4535" s="26">
        <v>255</v>
      </c>
      <c r="J4535" s="26" t="s">
        <v>1098</v>
      </c>
      <c r="K4535" s="26" t="s">
        <v>377</v>
      </c>
      <c r="L4535" s="77" t="s">
        <v>1824</v>
      </c>
      <c r="M4535" s="26">
        <v>4525</v>
      </c>
    </row>
    <row r="4536" spans="1:13" s="31" customFormat="1" x14ac:dyDescent="0.3">
      <c r="A4536" s="75">
        <v>42685</v>
      </c>
      <c r="B4536" s="26" t="s">
        <v>3094</v>
      </c>
      <c r="C4536" s="26" t="s">
        <v>12</v>
      </c>
      <c r="D4536" s="36" t="s">
        <v>13</v>
      </c>
      <c r="E4536" s="41"/>
      <c r="F4536" s="41">
        <v>2000</v>
      </c>
      <c r="G4536" s="19">
        <f t="shared" si="70"/>
        <v>6332482.0812999997</v>
      </c>
      <c r="H4536" s="26" t="s">
        <v>3095</v>
      </c>
      <c r="I4536" s="26" t="s">
        <v>531</v>
      </c>
      <c r="J4536" s="26" t="s">
        <v>2611</v>
      </c>
      <c r="K4536" s="26" t="s">
        <v>377</v>
      </c>
      <c r="L4536" s="26" t="s">
        <v>2600</v>
      </c>
      <c r="M4536" s="26">
        <v>4526</v>
      </c>
    </row>
    <row r="4537" spans="1:13" s="31" customFormat="1" x14ac:dyDescent="0.3">
      <c r="A4537" s="75">
        <v>42685</v>
      </c>
      <c r="B4537" s="26" t="s">
        <v>3096</v>
      </c>
      <c r="C4537" s="31" t="s">
        <v>35</v>
      </c>
      <c r="D4537" s="36" t="s">
        <v>13</v>
      </c>
      <c r="E4537" s="41"/>
      <c r="F4537" s="41">
        <v>1000</v>
      </c>
      <c r="G4537" s="19">
        <f t="shared" si="70"/>
        <v>6331482.0812999997</v>
      </c>
      <c r="H4537" s="26" t="s">
        <v>3095</v>
      </c>
      <c r="I4537" s="26" t="s">
        <v>531</v>
      </c>
      <c r="J4537" s="26" t="s">
        <v>2611</v>
      </c>
      <c r="K4537" s="26" t="s">
        <v>377</v>
      </c>
      <c r="L4537" s="26" t="s">
        <v>2600</v>
      </c>
      <c r="M4537" s="31">
        <v>4527</v>
      </c>
    </row>
    <row r="4538" spans="1:13" s="31" customFormat="1" x14ac:dyDescent="0.3">
      <c r="A4538" s="75">
        <v>42685</v>
      </c>
      <c r="B4538" s="26" t="s">
        <v>3180</v>
      </c>
      <c r="C4538" s="26" t="s">
        <v>12</v>
      </c>
      <c r="D4538" s="36" t="s">
        <v>821</v>
      </c>
      <c r="E4538" s="41"/>
      <c r="F4538" s="41">
        <v>1000</v>
      </c>
      <c r="G4538" s="19">
        <f t="shared" si="70"/>
        <v>6330482.0812999997</v>
      </c>
      <c r="H4538" s="26" t="s">
        <v>1697</v>
      </c>
      <c r="I4538" s="26" t="s">
        <v>531</v>
      </c>
      <c r="J4538" s="26" t="s">
        <v>2611</v>
      </c>
      <c r="K4538" s="26" t="s">
        <v>377</v>
      </c>
      <c r="L4538" s="26" t="s">
        <v>2600</v>
      </c>
      <c r="M4538" s="31">
        <v>4528</v>
      </c>
    </row>
    <row r="4539" spans="1:13" s="31" customFormat="1" x14ac:dyDescent="0.3">
      <c r="A4539" s="75">
        <v>42685</v>
      </c>
      <c r="B4539" s="26" t="s">
        <v>3181</v>
      </c>
      <c r="C4539" s="26" t="s">
        <v>12</v>
      </c>
      <c r="D4539" s="36" t="s">
        <v>821</v>
      </c>
      <c r="E4539" s="41"/>
      <c r="F4539" s="41">
        <v>1000</v>
      </c>
      <c r="G4539" s="19">
        <f t="shared" si="70"/>
        <v>6329482.0812999997</v>
      </c>
      <c r="H4539" s="26" t="s">
        <v>1697</v>
      </c>
      <c r="I4539" s="26" t="s">
        <v>531</v>
      </c>
      <c r="J4539" s="26" t="s">
        <v>2611</v>
      </c>
      <c r="K4539" s="26" t="s">
        <v>377</v>
      </c>
      <c r="L4539" s="26" t="s">
        <v>2600</v>
      </c>
      <c r="M4539" s="26">
        <v>4529</v>
      </c>
    </row>
    <row r="4540" spans="1:13" s="31" customFormat="1" x14ac:dyDescent="0.3">
      <c r="A4540" s="75">
        <v>42685</v>
      </c>
      <c r="B4540" s="37" t="s">
        <v>3182</v>
      </c>
      <c r="C4540" s="37" t="s">
        <v>12</v>
      </c>
      <c r="D4540" s="36" t="s">
        <v>13</v>
      </c>
      <c r="E4540" s="38"/>
      <c r="F4540" s="38">
        <v>2000</v>
      </c>
      <c r="G4540" s="19">
        <f t="shared" si="70"/>
        <v>6327482.0812999997</v>
      </c>
      <c r="H4540" s="37" t="s">
        <v>267</v>
      </c>
      <c r="I4540" s="38" t="s">
        <v>531</v>
      </c>
      <c r="J4540" s="26" t="s">
        <v>2611</v>
      </c>
      <c r="K4540" s="26" t="s">
        <v>377</v>
      </c>
      <c r="L4540" s="26" t="s">
        <v>2600</v>
      </c>
      <c r="M4540" s="26">
        <v>4530</v>
      </c>
    </row>
    <row r="4541" spans="1:13" s="31" customFormat="1" ht="13.9" x14ac:dyDescent="0.25">
      <c r="A4541" s="75">
        <v>42685</v>
      </c>
      <c r="B4541" s="37" t="s">
        <v>3183</v>
      </c>
      <c r="C4541" s="27" t="s">
        <v>34</v>
      </c>
      <c r="D4541" s="36" t="s">
        <v>13</v>
      </c>
      <c r="E4541" s="38"/>
      <c r="F4541" s="38">
        <v>22070</v>
      </c>
      <c r="G4541" s="19">
        <f t="shared" si="70"/>
        <v>6305412.0812999997</v>
      </c>
      <c r="H4541" s="37" t="s">
        <v>267</v>
      </c>
      <c r="I4541" s="38">
        <v>3</v>
      </c>
      <c r="J4541" s="26" t="s">
        <v>1823</v>
      </c>
      <c r="K4541" s="26" t="s">
        <v>377</v>
      </c>
      <c r="L4541" s="26" t="s">
        <v>1824</v>
      </c>
      <c r="M4541" s="26">
        <v>4531</v>
      </c>
    </row>
    <row r="4542" spans="1:13" s="31" customFormat="1" x14ac:dyDescent="0.3">
      <c r="A4542" s="75">
        <v>42685</v>
      </c>
      <c r="B4542" s="26" t="s">
        <v>3184</v>
      </c>
      <c r="C4542" s="26" t="s">
        <v>12</v>
      </c>
      <c r="D4542" s="36" t="s">
        <v>20</v>
      </c>
      <c r="E4542" s="41"/>
      <c r="F4542" s="41">
        <v>2000</v>
      </c>
      <c r="G4542" s="19">
        <f t="shared" si="70"/>
        <v>6303412.0812999997</v>
      </c>
      <c r="H4542" s="26" t="s">
        <v>3053</v>
      </c>
      <c r="I4542" s="26" t="s">
        <v>531</v>
      </c>
      <c r="J4542" s="26" t="s">
        <v>2611</v>
      </c>
      <c r="K4542" s="26" t="s">
        <v>377</v>
      </c>
      <c r="L4542" s="26" t="s">
        <v>2600</v>
      </c>
      <c r="M4542" s="26">
        <v>4532</v>
      </c>
    </row>
    <row r="4543" spans="1:13" s="31" customFormat="1" x14ac:dyDescent="0.3">
      <c r="A4543" s="75">
        <v>42685</v>
      </c>
      <c r="B4543" s="26" t="s">
        <v>3101</v>
      </c>
      <c r="C4543" s="31" t="s">
        <v>35</v>
      </c>
      <c r="D4543" s="36" t="s">
        <v>20</v>
      </c>
      <c r="E4543" s="41"/>
      <c r="F4543" s="41">
        <v>1000</v>
      </c>
      <c r="G4543" s="19">
        <f t="shared" si="70"/>
        <v>6302412.0812999997</v>
      </c>
      <c r="H4543" s="26" t="s">
        <v>3053</v>
      </c>
      <c r="I4543" s="26" t="s">
        <v>531</v>
      </c>
      <c r="J4543" s="26" t="s">
        <v>2611</v>
      </c>
      <c r="K4543" s="26" t="s">
        <v>377</v>
      </c>
      <c r="L4543" s="26" t="s">
        <v>2600</v>
      </c>
      <c r="M4543" s="26">
        <v>4533</v>
      </c>
    </row>
    <row r="4544" spans="1:13" s="31" customFormat="1" x14ac:dyDescent="0.3">
      <c r="A4544" s="75">
        <v>42685</v>
      </c>
      <c r="B4544" s="31" t="s">
        <v>3025</v>
      </c>
      <c r="C4544" s="26" t="s">
        <v>12</v>
      </c>
      <c r="D4544" s="31" t="s">
        <v>18</v>
      </c>
      <c r="E4544" s="40"/>
      <c r="F4544" s="40">
        <v>150</v>
      </c>
      <c r="G4544" s="19">
        <f t="shared" si="70"/>
        <v>6302262.0812999997</v>
      </c>
      <c r="H4544" s="26" t="s">
        <v>3089</v>
      </c>
      <c r="I4544" s="31" t="s">
        <v>531</v>
      </c>
      <c r="J4544" s="26" t="s">
        <v>2611</v>
      </c>
      <c r="K4544" s="26" t="s">
        <v>377</v>
      </c>
      <c r="L4544" s="31" t="s">
        <v>2600</v>
      </c>
      <c r="M4544" s="26">
        <v>4534</v>
      </c>
    </row>
    <row r="4545" spans="1:13" s="31" customFormat="1" x14ac:dyDescent="0.3">
      <c r="A4545" s="75">
        <v>42685</v>
      </c>
      <c r="B4545" s="31" t="s">
        <v>3185</v>
      </c>
      <c r="C4545" s="26" t="s">
        <v>12</v>
      </c>
      <c r="D4545" s="31" t="s">
        <v>18</v>
      </c>
      <c r="E4545" s="40"/>
      <c r="F4545" s="40">
        <v>1000</v>
      </c>
      <c r="G4545" s="19">
        <f t="shared" si="70"/>
        <v>6301262.0812999997</v>
      </c>
      <c r="H4545" s="26" t="s">
        <v>3089</v>
      </c>
      <c r="I4545" s="31" t="s">
        <v>531</v>
      </c>
      <c r="J4545" s="26" t="s">
        <v>2611</v>
      </c>
      <c r="K4545" s="26" t="s">
        <v>377</v>
      </c>
      <c r="L4545" s="31" t="s">
        <v>2600</v>
      </c>
      <c r="M4545" s="31">
        <v>4535</v>
      </c>
    </row>
    <row r="4546" spans="1:13" s="31" customFormat="1" x14ac:dyDescent="0.3">
      <c r="A4546" s="75">
        <v>42685</v>
      </c>
      <c r="B4546" s="31" t="s">
        <v>3027</v>
      </c>
      <c r="C4546" s="26" t="s">
        <v>12</v>
      </c>
      <c r="D4546" s="31" t="s">
        <v>18</v>
      </c>
      <c r="E4546" s="40"/>
      <c r="F4546" s="40">
        <v>150</v>
      </c>
      <c r="G4546" s="19">
        <f t="shared" si="70"/>
        <v>6301112.0812999997</v>
      </c>
      <c r="H4546" s="26" t="s">
        <v>3089</v>
      </c>
      <c r="I4546" s="31" t="s">
        <v>531</v>
      </c>
      <c r="J4546" s="26" t="s">
        <v>2611</v>
      </c>
      <c r="K4546" s="26" t="s">
        <v>377</v>
      </c>
      <c r="L4546" s="31" t="s">
        <v>2600</v>
      </c>
      <c r="M4546" s="31">
        <v>4536</v>
      </c>
    </row>
    <row r="4547" spans="1:13" s="31" customFormat="1" x14ac:dyDescent="0.3">
      <c r="A4547" s="75">
        <v>42685</v>
      </c>
      <c r="B4547" s="31" t="s">
        <v>3186</v>
      </c>
      <c r="C4547" s="31" t="s">
        <v>35</v>
      </c>
      <c r="D4547" s="31" t="s">
        <v>18</v>
      </c>
      <c r="E4547" s="40"/>
      <c r="F4547" s="40">
        <v>1000</v>
      </c>
      <c r="G4547" s="19">
        <f t="shared" si="70"/>
        <v>6300112.0812999997</v>
      </c>
      <c r="H4547" s="26" t="s">
        <v>3089</v>
      </c>
      <c r="I4547" s="31" t="s">
        <v>531</v>
      </c>
      <c r="J4547" s="26" t="s">
        <v>2611</v>
      </c>
      <c r="K4547" s="31" t="s">
        <v>377</v>
      </c>
      <c r="L4547" s="31" t="s">
        <v>2600</v>
      </c>
      <c r="M4547" s="26">
        <v>4537</v>
      </c>
    </row>
    <row r="4548" spans="1:13" s="31" customFormat="1" x14ac:dyDescent="0.3">
      <c r="A4548" s="89">
        <v>42686</v>
      </c>
      <c r="B4548" s="26" t="s">
        <v>3187</v>
      </c>
      <c r="C4548" s="33" t="s">
        <v>12</v>
      </c>
      <c r="D4548" s="36" t="s">
        <v>20</v>
      </c>
      <c r="E4548" s="41"/>
      <c r="F4548" s="41">
        <v>2000</v>
      </c>
      <c r="G4548" s="19">
        <f t="shared" si="70"/>
        <v>6298112.0812999997</v>
      </c>
      <c r="H4548" s="26" t="s">
        <v>933</v>
      </c>
      <c r="I4548" s="26" t="s">
        <v>531</v>
      </c>
      <c r="J4548" s="26" t="s">
        <v>2611</v>
      </c>
      <c r="K4548" s="26" t="s">
        <v>377</v>
      </c>
      <c r="L4548" s="26" t="s">
        <v>2600</v>
      </c>
      <c r="M4548" s="26">
        <v>4538</v>
      </c>
    </row>
    <row r="4549" spans="1:13" s="31" customFormat="1" ht="13.9" x14ac:dyDescent="0.25">
      <c r="A4549" s="89">
        <v>42686</v>
      </c>
      <c r="B4549" s="26" t="s">
        <v>3188</v>
      </c>
      <c r="C4549" s="26" t="s">
        <v>12</v>
      </c>
      <c r="D4549" s="36" t="s">
        <v>20</v>
      </c>
      <c r="E4549" s="41"/>
      <c r="F4549" s="41">
        <v>12000</v>
      </c>
      <c r="G4549" s="19">
        <f t="shared" si="70"/>
        <v>6286112.0812999997</v>
      </c>
      <c r="H4549" s="26" t="s">
        <v>3053</v>
      </c>
      <c r="I4549" s="26" t="s">
        <v>3189</v>
      </c>
      <c r="J4549" s="26" t="s">
        <v>2611</v>
      </c>
      <c r="K4549" s="26" t="s">
        <v>377</v>
      </c>
      <c r="L4549" s="80" t="s">
        <v>1824</v>
      </c>
      <c r="M4549" s="26">
        <v>4539</v>
      </c>
    </row>
    <row r="4550" spans="1:13" s="31" customFormat="1" x14ac:dyDescent="0.3">
      <c r="A4550" s="89">
        <v>42686</v>
      </c>
      <c r="B4550" s="26" t="s">
        <v>3190</v>
      </c>
      <c r="C4550" s="26" t="s">
        <v>12</v>
      </c>
      <c r="D4550" s="36" t="s">
        <v>20</v>
      </c>
      <c r="E4550" s="41"/>
      <c r="F4550" s="41">
        <v>2000</v>
      </c>
      <c r="G4550" s="19">
        <f t="shared" si="70"/>
        <v>6284112.0812999997</v>
      </c>
      <c r="H4550" s="26" t="s">
        <v>3053</v>
      </c>
      <c r="I4550" s="26" t="s">
        <v>531</v>
      </c>
      <c r="J4550" s="26" t="s">
        <v>2611</v>
      </c>
      <c r="K4550" s="26" t="s">
        <v>377</v>
      </c>
      <c r="L4550" s="26" t="s">
        <v>2600</v>
      </c>
      <c r="M4550" s="26">
        <v>4540</v>
      </c>
    </row>
    <row r="4551" spans="1:13" s="31" customFormat="1" x14ac:dyDescent="0.3">
      <c r="A4551" s="89">
        <v>42686</v>
      </c>
      <c r="B4551" s="26" t="s">
        <v>3191</v>
      </c>
      <c r="C4551" s="26" t="s">
        <v>12</v>
      </c>
      <c r="D4551" s="36" t="s">
        <v>20</v>
      </c>
      <c r="E4551" s="41"/>
      <c r="F4551" s="41">
        <v>3000</v>
      </c>
      <c r="G4551" s="19">
        <f t="shared" si="70"/>
        <v>6281112.0812999997</v>
      </c>
      <c r="H4551" s="26" t="s">
        <v>3054</v>
      </c>
      <c r="I4551" s="26" t="s">
        <v>531</v>
      </c>
      <c r="J4551" s="26" t="s">
        <v>2611</v>
      </c>
      <c r="K4551" s="26" t="s">
        <v>377</v>
      </c>
      <c r="L4551" s="31" t="s">
        <v>2193</v>
      </c>
      <c r="M4551" s="26">
        <v>4541</v>
      </c>
    </row>
    <row r="4552" spans="1:13" s="31" customFormat="1" x14ac:dyDescent="0.3">
      <c r="A4552" s="89">
        <v>42686</v>
      </c>
      <c r="B4552" s="26" t="s">
        <v>3192</v>
      </c>
      <c r="C4552" s="26" t="s">
        <v>12</v>
      </c>
      <c r="D4552" s="36" t="s">
        <v>20</v>
      </c>
      <c r="E4552" s="41"/>
      <c r="F4552" s="41">
        <v>3000</v>
      </c>
      <c r="G4552" s="19">
        <f t="shared" si="70"/>
        <v>6278112.0812999997</v>
      </c>
      <c r="H4552" s="26" t="s">
        <v>3054</v>
      </c>
      <c r="I4552" s="26" t="s">
        <v>531</v>
      </c>
      <c r="J4552" s="26" t="s">
        <v>2611</v>
      </c>
      <c r="K4552" s="26" t="s">
        <v>377</v>
      </c>
      <c r="L4552" s="31" t="s">
        <v>2193</v>
      </c>
      <c r="M4552" s="26">
        <v>4542</v>
      </c>
    </row>
    <row r="4553" spans="1:13" s="31" customFormat="1" x14ac:dyDescent="0.3">
      <c r="A4553" s="89">
        <v>42687</v>
      </c>
      <c r="B4553" s="26" t="s">
        <v>3193</v>
      </c>
      <c r="C4553" s="26" t="s">
        <v>12</v>
      </c>
      <c r="D4553" s="36" t="s">
        <v>20</v>
      </c>
      <c r="E4553" s="41"/>
      <c r="F4553" s="41">
        <v>3000</v>
      </c>
      <c r="G4553" s="19">
        <f t="shared" si="70"/>
        <v>6275112.0812999997</v>
      </c>
      <c r="H4553" s="26" t="s">
        <v>3054</v>
      </c>
      <c r="I4553" s="26" t="s">
        <v>531</v>
      </c>
      <c r="J4553" s="26" t="s">
        <v>2611</v>
      </c>
      <c r="K4553" s="26" t="s">
        <v>377</v>
      </c>
      <c r="L4553" s="31" t="s">
        <v>2193</v>
      </c>
      <c r="M4553" s="31">
        <v>4543</v>
      </c>
    </row>
    <row r="4554" spans="1:13" s="31" customFormat="1" ht="13.9" x14ac:dyDescent="0.25">
      <c r="A4554" s="89">
        <v>42687</v>
      </c>
      <c r="B4554" s="26" t="s">
        <v>3194</v>
      </c>
      <c r="C4554" s="27" t="s">
        <v>1509</v>
      </c>
      <c r="D4554" s="36" t="s">
        <v>20</v>
      </c>
      <c r="E4554" s="41"/>
      <c r="F4554" s="41">
        <v>1000</v>
      </c>
      <c r="G4554" s="19">
        <f t="shared" si="70"/>
        <v>6274112.0812999997</v>
      </c>
      <c r="H4554" s="26" t="s">
        <v>3054</v>
      </c>
      <c r="I4554" s="26" t="s">
        <v>787</v>
      </c>
      <c r="J4554" s="26" t="s">
        <v>1823</v>
      </c>
      <c r="K4554" s="26" t="s">
        <v>377</v>
      </c>
      <c r="L4554" s="135" t="s">
        <v>1824</v>
      </c>
      <c r="M4554" s="31">
        <v>4544</v>
      </c>
    </row>
    <row r="4555" spans="1:13" s="31" customFormat="1" x14ac:dyDescent="0.3">
      <c r="A4555" s="89">
        <v>42687</v>
      </c>
      <c r="B4555" s="26" t="s">
        <v>3195</v>
      </c>
      <c r="C4555" s="26" t="s">
        <v>12</v>
      </c>
      <c r="D4555" s="36" t="s">
        <v>20</v>
      </c>
      <c r="E4555" s="41"/>
      <c r="F4555" s="41">
        <v>500</v>
      </c>
      <c r="G4555" s="19">
        <f t="shared" si="70"/>
        <v>6273612.0812999997</v>
      </c>
      <c r="H4555" s="26" t="s">
        <v>3054</v>
      </c>
      <c r="I4555" s="26" t="s">
        <v>531</v>
      </c>
      <c r="J4555" s="26" t="s">
        <v>2611</v>
      </c>
      <c r="K4555" s="26" t="s">
        <v>377</v>
      </c>
      <c r="L4555" s="31" t="s">
        <v>2193</v>
      </c>
      <c r="M4555" s="26">
        <v>4545</v>
      </c>
    </row>
    <row r="4556" spans="1:13" s="31" customFormat="1" x14ac:dyDescent="0.3">
      <c r="A4556" s="89">
        <v>42687</v>
      </c>
      <c r="B4556" s="26" t="s">
        <v>3196</v>
      </c>
      <c r="C4556" s="26" t="s">
        <v>12</v>
      </c>
      <c r="D4556" s="36" t="s">
        <v>20</v>
      </c>
      <c r="E4556" s="41"/>
      <c r="F4556" s="41">
        <v>5000</v>
      </c>
      <c r="G4556" s="19">
        <f t="shared" si="70"/>
        <v>6268612.0812999997</v>
      </c>
      <c r="H4556" s="26" t="s">
        <v>3054</v>
      </c>
      <c r="I4556" s="26" t="s">
        <v>531</v>
      </c>
      <c r="J4556" s="26" t="s">
        <v>2611</v>
      </c>
      <c r="K4556" s="26" t="s">
        <v>377</v>
      </c>
      <c r="L4556" s="31" t="s">
        <v>2193</v>
      </c>
      <c r="M4556" s="26">
        <v>4546</v>
      </c>
    </row>
    <row r="4557" spans="1:13" s="31" customFormat="1" x14ac:dyDescent="0.3">
      <c r="A4557" s="89">
        <v>42688</v>
      </c>
      <c r="B4557" s="26" t="s">
        <v>3197</v>
      </c>
      <c r="C4557" s="27" t="s">
        <v>1509</v>
      </c>
      <c r="D4557" s="36" t="s">
        <v>18</v>
      </c>
      <c r="E4557" s="41"/>
      <c r="F4557" s="40">
        <v>35500</v>
      </c>
      <c r="G4557" s="19">
        <f t="shared" ref="G4557:G4620" si="71">+G4556+E4557-F4557</f>
        <v>6233112.0812999997</v>
      </c>
      <c r="H4557" s="26" t="s">
        <v>3089</v>
      </c>
      <c r="I4557" s="26" t="s">
        <v>787</v>
      </c>
      <c r="J4557" s="27" t="s">
        <v>1823</v>
      </c>
      <c r="K4557" s="26" t="s">
        <v>377</v>
      </c>
      <c r="L4557" s="26" t="s">
        <v>1824</v>
      </c>
      <c r="M4557" s="26">
        <v>4547</v>
      </c>
    </row>
    <row r="4558" spans="1:13" s="31" customFormat="1" x14ac:dyDescent="0.3">
      <c r="A4558" s="89">
        <v>42688</v>
      </c>
      <c r="B4558" s="26" t="s">
        <v>3198</v>
      </c>
      <c r="C4558" s="26" t="s">
        <v>12</v>
      </c>
      <c r="D4558" s="36" t="s">
        <v>13</v>
      </c>
      <c r="E4558" s="41"/>
      <c r="F4558" s="41">
        <v>1500</v>
      </c>
      <c r="G4558" s="19">
        <f t="shared" si="71"/>
        <v>6231612.0812999997</v>
      </c>
      <c r="H4558" s="36" t="s">
        <v>26</v>
      </c>
      <c r="I4558" s="26" t="s">
        <v>531</v>
      </c>
      <c r="J4558" s="26" t="s">
        <v>2611</v>
      </c>
      <c r="K4558" s="26" t="s">
        <v>377</v>
      </c>
      <c r="L4558" s="26" t="s">
        <v>2600</v>
      </c>
      <c r="M4558" s="26">
        <v>4548</v>
      </c>
    </row>
    <row r="4559" spans="1:13" s="31" customFormat="1" x14ac:dyDescent="0.3">
      <c r="A4559" s="89">
        <v>42688</v>
      </c>
      <c r="B4559" s="26" t="s">
        <v>3199</v>
      </c>
      <c r="C4559" s="26" t="s">
        <v>35</v>
      </c>
      <c r="D4559" s="36" t="s">
        <v>18</v>
      </c>
      <c r="E4559" s="41"/>
      <c r="F4559" s="41">
        <v>5500</v>
      </c>
      <c r="G4559" s="19">
        <f t="shared" si="71"/>
        <v>6226112.0812999997</v>
      </c>
      <c r="H4559" s="36" t="s">
        <v>26</v>
      </c>
      <c r="I4559" s="26" t="s">
        <v>3200</v>
      </c>
      <c r="J4559" s="36" t="s">
        <v>1823</v>
      </c>
      <c r="K4559" s="26" t="s">
        <v>377</v>
      </c>
      <c r="L4559" s="77" t="s">
        <v>1824</v>
      </c>
      <c r="M4559" s="26">
        <v>4549</v>
      </c>
    </row>
    <row r="4560" spans="1:13" s="31" customFormat="1" x14ac:dyDescent="0.3">
      <c r="A4560" s="89">
        <v>42688</v>
      </c>
      <c r="B4560" s="26" t="s">
        <v>3094</v>
      </c>
      <c r="C4560" s="26" t="s">
        <v>12</v>
      </c>
      <c r="D4560" s="36" t="s">
        <v>13</v>
      </c>
      <c r="E4560" s="41"/>
      <c r="F4560" s="41">
        <v>2000</v>
      </c>
      <c r="G4560" s="19">
        <f t="shared" si="71"/>
        <v>6224112.0812999997</v>
      </c>
      <c r="H4560" s="26" t="s">
        <v>3095</v>
      </c>
      <c r="I4560" s="26" t="s">
        <v>531</v>
      </c>
      <c r="J4560" s="26" t="s">
        <v>2611</v>
      </c>
      <c r="K4560" s="26" t="s">
        <v>377</v>
      </c>
      <c r="L4560" s="26" t="s">
        <v>2600</v>
      </c>
      <c r="M4560" s="26">
        <v>4550</v>
      </c>
    </row>
    <row r="4561" spans="1:13" s="31" customFormat="1" x14ac:dyDescent="0.3">
      <c r="A4561" s="89">
        <v>42688</v>
      </c>
      <c r="B4561" s="26" t="s">
        <v>3096</v>
      </c>
      <c r="C4561" s="31" t="s">
        <v>35</v>
      </c>
      <c r="D4561" s="36" t="s">
        <v>13</v>
      </c>
      <c r="E4561" s="41"/>
      <c r="F4561" s="41">
        <v>1000</v>
      </c>
      <c r="G4561" s="19">
        <f t="shared" si="71"/>
        <v>6223112.0812999997</v>
      </c>
      <c r="H4561" s="26" t="s">
        <v>3095</v>
      </c>
      <c r="I4561" s="26" t="s">
        <v>531</v>
      </c>
      <c r="J4561" s="26" t="s">
        <v>2611</v>
      </c>
      <c r="K4561" s="26" t="s">
        <v>377</v>
      </c>
      <c r="L4561" s="26" t="s">
        <v>2600</v>
      </c>
      <c r="M4561" s="31">
        <v>4551</v>
      </c>
    </row>
    <row r="4562" spans="1:13" s="31" customFormat="1" x14ac:dyDescent="0.3">
      <c r="A4562" s="89">
        <v>42688</v>
      </c>
      <c r="B4562" s="26" t="s">
        <v>3201</v>
      </c>
      <c r="C4562" s="33" t="s">
        <v>12</v>
      </c>
      <c r="D4562" s="36" t="s">
        <v>20</v>
      </c>
      <c r="E4562" s="41"/>
      <c r="F4562" s="41">
        <v>6000</v>
      </c>
      <c r="G4562" s="19">
        <f t="shared" si="71"/>
        <v>6217112.0812999997</v>
      </c>
      <c r="H4562" s="26" t="s">
        <v>933</v>
      </c>
      <c r="I4562" s="26" t="s">
        <v>3202</v>
      </c>
      <c r="J4562" s="26" t="s">
        <v>2611</v>
      </c>
      <c r="K4562" s="26" t="s">
        <v>377</v>
      </c>
      <c r="L4562" s="26" t="s">
        <v>2600</v>
      </c>
      <c r="M4562" s="31">
        <v>4552</v>
      </c>
    </row>
    <row r="4563" spans="1:13" s="31" customFormat="1" x14ac:dyDescent="0.3">
      <c r="A4563" s="89">
        <v>42688</v>
      </c>
      <c r="B4563" s="26" t="s">
        <v>3203</v>
      </c>
      <c r="C4563" s="33" t="s">
        <v>12</v>
      </c>
      <c r="D4563" s="36" t="s">
        <v>20</v>
      </c>
      <c r="E4563" s="41"/>
      <c r="F4563" s="41">
        <v>1000</v>
      </c>
      <c r="G4563" s="19">
        <f t="shared" si="71"/>
        <v>6216112.0812999997</v>
      </c>
      <c r="H4563" s="26" t="s">
        <v>933</v>
      </c>
      <c r="I4563" s="26" t="s">
        <v>531</v>
      </c>
      <c r="J4563" s="26" t="s">
        <v>2611</v>
      </c>
      <c r="K4563" s="26" t="s">
        <v>377</v>
      </c>
      <c r="L4563" s="26" t="s">
        <v>2600</v>
      </c>
      <c r="M4563" s="26">
        <v>4553</v>
      </c>
    </row>
    <row r="4564" spans="1:13" s="31" customFormat="1" x14ac:dyDescent="0.3">
      <c r="A4564" s="89">
        <v>42688</v>
      </c>
      <c r="B4564" s="26" t="s">
        <v>3204</v>
      </c>
      <c r="C4564" s="33" t="s">
        <v>12</v>
      </c>
      <c r="D4564" s="36" t="s">
        <v>20</v>
      </c>
      <c r="E4564" s="41"/>
      <c r="F4564" s="41">
        <v>1000</v>
      </c>
      <c r="G4564" s="19">
        <f t="shared" si="71"/>
        <v>6215112.0812999997</v>
      </c>
      <c r="H4564" s="26" t="s">
        <v>933</v>
      </c>
      <c r="I4564" s="26" t="s">
        <v>531</v>
      </c>
      <c r="J4564" s="26" t="s">
        <v>2611</v>
      </c>
      <c r="K4564" s="26" t="s">
        <v>377</v>
      </c>
      <c r="L4564" s="26" t="s">
        <v>2600</v>
      </c>
      <c r="M4564" s="26">
        <v>4554</v>
      </c>
    </row>
    <row r="4565" spans="1:13" s="31" customFormat="1" x14ac:dyDescent="0.3">
      <c r="A4565" s="89">
        <v>42688</v>
      </c>
      <c r="B4565" s="26" t="s">
        <v>3205</v>
      </c>
      <c r="C4565" s="26" t="s">
        <v>12</v>
      </c>
      <c r="D4565" s="36" t="s">
        <v>20</v>
      </c>
      <c r="E4565" s="41"/>
      <c r="F4565" s="41">
        <v>1500</v>
      </c>
      <c r="G4565" s="19">
        <f t="shared" si="71"/>
        <v>6213612.0812999997</v>
      </c>
      <c r="H4565" s="26" t="s">
        <v>3053</v>
      </c>
      <c r="I4565" s="26" t="s">
        <v>531</v>
      </c>
      <c r="J4565" s="26" t="s">
        <v>2611</v>
      </c>
      <c r="K4565" s="26" t="s">
        <v>377</v>
      </c>
      <c r="L4565" s="26" t="s">
        <v>2600</v>
      </c>
      <c r="M4565" s="26">
        <v>4555</v>
      </c>
    </row>
    <row r="4566" spans="1:13" s="31" customFormat="1" x14ac:dyDescent="0.3">
      <c r="A4566" s="89">
        <v>42688</v>
      </c>
      <c r="B4566" s="26" t="s">
        <v>3206</v>
      </c>
      <c r="C4566" s="26" t="s">
        <v>12</v>
      </c>
      <c r="D4566" s="36" t="s">
        <v>20</v>
      </c>
      <c r="E4566" s="41"/>
      <c r="F4566" s="41">
        <v>1000</v>
      </c>
      <c r="G4566" s="19">
        <f t="shared" si="71"/>
        <v>6212612.0812999997</v>
      </c>
      <c r="H4566" s="26" t="s">
        <v>3053</v>
      </c>
      <c r="I4566" s="26" t="s">
        <v>531</v>
      </c>
      <c r="J4566" s="26" t="s">
        <v>2611</v>
      </c>
      <c r="K4566" s="26" t="s">
        <v>377</v>
      </c>
      <c r="L4566" s="26" t="s">
        <v>2600</v>
      </c>
      <c r="M4566" s="26">
        <v>4556</v>
      </c>
    </row>
    <row r="4567" spans="1:13" s="31" customFormat="1" x14ac:dyDescent="0.3">
      <c r="A4567" s="89">
        <v>42688</v>
      </c>
      <c r="B4567" s="26" t="s">
        <v>3207</v>
      </c>
      <c r="C4567" s="36" t="s">
        <v>1153</v>
      </c>
      <c r="D4567" s="36" t="s">
        <v>20</v>
      </c>
      <c r="E4567" s="41"/>
      <c r="F4567" s="41">
        <v>9000</v>
      </c>
      <c r="G4567" s="19">
        <f t="shared" si="71"/>
        <v>6203612.0812999997</v>
      </c>
      <c r="H4567" s="26" t="s">
        <v>3053</v>
      </c>
      <c r="I4567" s="26" t="s">
        <v>531</v>
      </c>
      <c r="J4567" s="26" t="s">
        <v>2611</v>
      </c>
      <c r="K4567" s="26" t="s">
        <v>377</v>
      </c>
      <c r="L4567" s="26" t="s">
        <v>2600</v>
      </c>
      <c r="M4567" s="26">
        <v>4557</v>
      </c>
    </row>
    <row r="4568" spans="1:13" s="31" customFormat="1" x14ac:dyDescent="0.3">
      <c r="A4568" s="89">
        <v>42688</v>
      </c>
      <c r="B4568" s="26" t="s">
        <v>3208</v>
      </c>
      <c r="C4568" s="26" t="s">
        <v>12</v>
      </c>
      <c r="D4568" s="36" t="s">
        <v>20</v>
      </c>
      <c r="E4568" s="41"/>
      <c r="F4568" s="41">
        <v>500</v>
      </c>
      <c r="G4568" s="19">
        <f t="shared" si="71"/>
        <v>6203112.0812999997</v>
      </c>
      <c r="H4568" s="26" t="s">
        <v>3054</v>
      </c>
      <c r="I4568" s="26" t="s">
        <v>531</v>
      </c>
      <c r="J4568" s="26" t="s">
        <v>2611</v>
      </c>
      <c r="K4568" s="26" t="s">
        <v>377</v>
      </c>
      <c r="L4568" s="31" t="s">
        <v>2193</v>
      </c>
      <c r="M4568" s="26">
        <v>4558</v>
      </c>
    </row>
    <row r="4569" spans="1:13" s="31" customFormat="1" x14ac:dyDescent="0.3">
      <c r="A4569" s="89">
        <v>42688</v>
      </c>
      <c r="B4569" s="26" t="s">
        <v>3209</v>
      </c>
      <c r="C4569" s="26" t="s">
        <v>12</v>
      </c>
      <c r="D4569" s="36" t="s">
        <v>20</v>
      </c>
      <c r="E4569" s="41"/>
      <c r="F4569" s="41">
        <v>8000</v>
      </c>
      <c r="G4569" s="19">
        <f t="shared" si="71"/>
        <v>6195112.0812999997</v>
      </c>
      <c r="H4569" s="26" t="s">
        <v>3054</v>
      </c>
      <c r="I4569" s="26" t="s">
        <v>531</v>
      </c>
      <c r="J4569" s="26" t="s">
        <v>2611</v>
      </c>
      <c r="K4569" s="26" t="s">
        <v>377</v>
      </c>
      <c r="L4569" s="31" t="s">
        <v>2193</v>
      </c>
      <c r="M4569" s="31">
        <v>4559</v>
      </c>
    </row>
    <row r="4570" spans="1:13" s="31" customFormat="1" x14ac:dyDescent="0.3">
      <c r="A4570" s="89">
        <v>42688</v>
      </c>
      <c r="B4570" s="31" t="s">
        <v>3025</v>
      </c>
      <c r="C4570" s="26" t="s">
        <v>12</v>
      </c>
      <c r="D4570" s="31" t="s">
        <v>18</v>
      </c>
      <c r="E4570" s="40"/>
      <c r="F4570" s="40">
        <v>150</v>
      </c>
      <c r="G4570" s="19">
        <f t="shared" si="71"/>
        <v>6194962.0812999997</v>
      </c>
      <c r="H4570" s="26" t="s">
        <v>3089</v>
      </c>
      <c r="I4570" s="31" t="s">
        <v>531</v>
      </c>
      <c r="J4570" s="26" t="s">
        <v>2611</v>
      </c>
      <c r="K4570" s="26" t="s">
        <v>377</v>
      </c>
      <c r="L4570" s="31" t="s">
        <v>2600</v>
      </c>
      <c r="M4570" s="31">
        <v>4560</v>
      </c>
    </row>
    <row r="4571" spans="1:13" s="31" customFormat="1" x14ac:dyDescent="0.3">
      <c r="A4571" s="89">
        <v>42688</v>
      </c>
      <c r="B4571" s="31" t="s">
        <v>3210</v>
      </c>
      <c r="C4571" s="26" t="s">
        <v>12</v>
      </c>
      <c r="D4571" s="31" t="s">
        <v>18</v>
      </c>
      <c r="E4571" s="40"/>
      <c r="F4571" s="40">
        <v>1500</v>
      </c>
      <c r="G4571" s="19">
        <f t="shared" si="71"/>
        <v>6193462.0812999997</v>
      </c>
      <c r="H4571" s="26" t="s">
        <v>3089</v>
      </c>
      <c r="I4571" s="31" t="s">
        <v>531</v>
      </c>
      <c r="J4571" s="26" t="s">
        <v>2611</v>
      </c>
      <c r="K4571" s="26" t="s">
        <v>377</v>
      </c>
      <c r="L4571" s="31" t="s">
        <v>2600</v>
      </c>
      <c r="M4571" s="26">
        <v>4561</v>
      </c>
    </row>
    <row r="4572" spans="1:13" s="31" customFormat="1" x14ac:dyDescent="0.3">
      <c r="A4572" s="89">
        <v>42688</v>
      </c>
      <c r="B4572" s="31" t="s">
        <v>3027</v>
      </c>
      <c r="C4572" s="26" t="s">
        <v>12</v>
      </c>
      <c r="D4572" s="31" t="s">
        <v>18</v>
      </c>
      <c r="E4572" s="40"/>
      <c r="F4572" s="40">
        <v>150</v>
      </c>
      <c r="G4572" s="19">
        <f t="shared" si="71"/>
        <v>6193312.0812999997</v>
      </c>
      <c r="H4572" s="26" t="s">
        <v>3089</v>
      </c>
      <c r="I4572" s="31" t="s">
        <v>531</v>
      </c>
      <c r="J4572" s="26" t="s">
        <v>2611</v>
      </c>
      <c r="K4572" s="26" t="s">
        <v>377</v>
      </c>
      <c r="L4572" s="31" t="s">
        <v>2600</v>
      </c>
      <c r="M4572" s="26">
        <v>4562</v>
      </c>
    </row>
    <row r="4573" spans="1:13" s="31" customFormat="1" x14ac:dyDescent="0.3">
      <c r="A4573" s="89">
        <v>42688</v>
      </c>
      <c r="B4573" s="31" t="s">
        <v>3115</v>
      </c>
      <c r="C4573" s="31" t="s">
        <v>35</v>
      </c>
      <c r="D4573" s="31" t="s">
        <v>18</v>
      </c>
      <c r="E4573" s="40"/>
      <c r="F4573" s="40">
        <v>1000</v>
      </c>
      <c r="G4573" s="19">
        <f t="shared" si="71"/>
        <v>6192312.0812999997</v>
      </c>
      <c r="H4573" s="26" t="s">
        <v>3089</v>
      </c>
      <c r="I4573" s="31" t="s">
        <v>531</v>
      </c>
      <c r="J4573" s="26" t="s">
        <v>2611</v>
      </c>
      <c r="K4573" s="31" t="s">
        <v>377</v>
      </c>
      <c r="L4573" s="31" t="s">
        <v>2600</v>
      </c>
      <c r="M4573" s="26">
        <v>4563</v>
      </c>
    </row>
    <row r="4574" spans="1:13" s="31" customFormat="1" x14ac:dyDescent="0.3">
      <c r="A4574" s="89">
        <v>42689</v>
      </c>
      <c r="B4574" s="26" t="s">
        <v>3211</v>
      </c>
      <c r="C4574" s="33" t="s">
        <v>3871</v>
      </c>
      <c r="D4574" s="36" t="s">
        <v>18</v>
      </c>
      <c r="E4574" s="41"/>
      <c r="F4574" s="40">
        <v>3950</v>
      </c>
      <c r="G4574" s="19">
        <f t="shared" si="71"/>
        <v>6188362.0812999997</v>
      </c>
      <c r="H4574" s="26" t="s">
        <v>3089</v>
      </c>
      <c r="I4574" s="26" t="s">
        <v>531</v>
      </c>
      <c r="J4574" s="26" t="s">
        <v>1823</v>
      </c>
      <c r="K4574" s="26" t="s">
        <v>377</v>
      </c>
      <c r="L4574" s="26" t="s">
        <v>2600</v>
      </c>
      <c r="M4574" s="26">
        <v>4564</v>
      </c>
    </row>
    <row r="4575" spans="1:13" s="31" customFormat="1" x14ac:dyDescent="0.3">
      <c r="A4575" s="89">
        <v>42689</v>
      </c>
      <c r="B4575" s="26" t="s">
        <v>3094</v>
      </c>
      <c r="C4575" s="26" t="s">
        <v>12</v>
      </c>
      <c r="D4575" s="36" t="s">
        <v>13</v>
      </c>
      <c r="E4575" s="41"/>
      <c r="F4575" s="41">
        <v>2000</v>
      </c>
      <c r="G4575" s="19">
        <f t="shared" si="71"/>
        <v>6186362.0812999997</v>
      </c>
      <c r="H4575" s="26" t="s">
        <v>3095</v>
      </c>
      <c r="I4575" s="26" t="s">
        <v>531</v>
      </c>
      <c r="J4575" s="26" t="s">
        <v>2611</v>
      </c>
      <c r="K4575" s="26" t="s">
        <v>377</v>
      </c>
      <c r="L4575" s="26" t="s">
        <v>2600</v>
      </c>
      <c r="M4575" s="26">
        <v>4565</v>
      </c>
    </row>
    <row r="4576" spans="1:13" s="31" customFormat="1" x14ac:dyDescent="0.3">
      <c r="A4576" s="89">
        <v>42689</v>
      </c>
      <c r="B4576" s="26" t="s">
        <v>3096</v>
      </c>
      <c r="C4576" s="31" t="s">
        <v>35</v>
      </c>
      <c r="D4576" s="36" t="s">
        <v>13</v>
      </c>
      <c r="E4576" s="41"/>
      <c r="F4576" s="41">
        <v>1000</v>
      </c>
      <c r="G4576" s="19">
        <f t="shared" si="71"/>
        <v>6185362.0812999997</v>
      </c>
      <c r="H4576" s="26" t="s">
        <v>3095</v>
      </c>
      <c r="I4576" s="26" t="s">
        <v>531</v>
      </c>
      <c r="J4576" s="26" t="s">
        <v>2611</v>
      </c>
      <c r="K4576" s="26" t="s">
        <v>377</v>
      </c>
      <c r="L4576" s="26" t="s">
        <v>2600</v>
      </c>
      <c r="M4576" s="26">
        <v>4566</v>
      </c>
    </row>
    <row r="4577" spans="1:13" s="31" customFormat="1" x14ac:dyDescent="0.3">
      <c r="A4577" s="89">
        <v>42689</v>
      </c>
      <c r="B4577" s="27" t="s">
        <v>3212</v>
      </c>
      <c r="C4577" s="33" t="s">
        <v>12</v>
      </c>
      <c r="D4577" s="36" t="s">
        <v>20</v>
      </c>
      <c r="E4577" s="41"/>
      <c r="F4577" s="41">
        <v>1000</v>
      </c>
      <c r="G4577" s="19">
        <f t="shared" si="71"/>
        <v>6184362.0812999997</v>
      </c>
      <c r="H4577" s="26" t="s">
        <v>933</v>
      </c>
      <c r="I4577" s="26" t="s">
        <v>531</v>
      </c>
      <c r="J4577" s="26" t="s">
        <v>2611</v>
      </c>
      <c r="K4577" s="26" t="s">
        <v>377</v>
      </c>
      <c r="L4577" s="26" t="s">
        <v>2600</v>
      </c>
      <c r="M4577" s="31">
        <v>4567</v>
      </c>
    </row>
    <row r="4578" spans="1:13" s="31" customFormat="1" x14ac:dyDescent="0.3">
      <c r="A4578" s="89">
        <v>42689</v>
      </c>
      <c r="B4578" s="27" t="s">
        <v>3213</v>
      </c>
      <c r="C4578" s="33" t="s">
        <v>12</v>
      </c>
      <c r="D4578" s="36" t="s">
        <v>20</v>
      </c>
      <c r="E4578" s="41"/>
      <c r="F4578" s="41">
        <v>500</v>
      </c>
      <c r="G4578" s="19">
        <f t="shared" si="71"/>
        <v>6183862.0812999997</v>
      </c>
      <c r="H4578" s="26" t="s">
        <v>933</v>
      </c>
      <c r="I4578" s="26" t="s">
        <v>531</v>
      </c>
      <c r="J4578" s="26" t="s">
        <v>2611</v>
      </c>
      <c r="K4578" s="26" t="s">
        <v>377</v>
      </c>
      <c r="L4578" s="26" t="s">
        <v>2600</v>
      </c>
      <c r="M4578" s="31">
        <v>4568</v>
      </c>
    </row>
    <row r="4579" spans="1:13" s="31" customFormat="1" x14ac:dyDescent="0.3">
      <c r="A4579" s="89">
        <v>42689</v>
      </c>
      <c r="B4579" s="27" t="s">
        <v>3214</v>
      </c>
      <c r="C4579" s="36" t="s">
        <v>1153</v>
      </c>
      <c r="D4579" s="36" t="s">
        <v>20</v>
      </c>
      <c r="E4579" s="41"/>
      <c r="F4579" s="41">
        <v>8000</v>
      </c>
      <c r="G4579" s="19">
        <f t="shared" si="71"/>
        <v>6175862.0812999997</v>
      </c>
      <c r="H4579" s="26" t="s">
        <v>933</v>
      </c>
      <c r="I4579" s="26" t="s">
        <v>531</v>
      </c>
      <c r="J4579" s="26" t="s">
        <v>2611</v>
      </c>
      <c r="K4579" s="26" t="s">
        <v>377</v>
      </c>
      <c r="L4579" s="26" t="s">
        <v>2600</v>
      </c>
      <c r="M4579" s="26">
        <v>4569</v>
      </c>
    </row>
    <row r="4580" spans="1:13" s="31" customFormat="1" x14ac:dyDescent="0.3">
      <c r="A4580" s="89">
        <v>42689</v>
      </c>
      <c r="B4580" s="26" t="s">
        <v>3215</v>
      </c>
      <c r="C4580" s="26" t="s">
        <v>12</v>
      </c>
      <c r="D4580" s="36" t="s">
        <v>821</v>
      </c>
      <c r="E4580" s="41"/>
      <c r="F4580" s="41">
        <v>1300</v>
      </c>
      <c r="G4580" s="19">
        <f t="shared" si="71"/>
        <v>6174562.0812999997</v>
      </c>
      <c r="H4580" s="26" t="s">
        <v>1697</v>
      </c>
      <c r="I4580" s="26" t="s">
        <v>531</v>
      </c>
      <c r="J4580" s="26" t="s">
        <v>2611</v>
      </c>
      <c r="K4580" s="26" t="s">
        <v>377</v>
      </c>
      <c r="L4580" s="26" t="s">
        <v>2600</v>
      </c>
      <c r="M4580" s="26">
        <v>4570</v>
      </c>
    </row>
    <row r="4581" spans="1:13" s="31" customFormat="1" x14ac:dyDescent="0.3">
      <c r="A4581" s="89">
        <v>42689</v>
      </c>
      <c r="B4581" s="26" t="s">
        <v>3216</v>
      </c>
      <c r="C4581" s="26" t="s">
        <v>12</v>
      </c>
      <c r="D4581" s="36" t="s">
        <v>821</v>
      </c>
      <c r="E4581" s="41"/>
      <c r="F4581" s="41">
        <v>1000</v>
      </c>
      <c r="G4581" s="19">
        <f t="shared" si="71"/>
        <v>6173562.0812999997</v>
      </c>
      <c r="H4581" s="26" t="s">
        <v>1697</v>
      </c>
      <c r="I4581" s="26" t="s">
        <v>531</v>
      </c>
      <c r="J4581" s="26" t="s">
        <v>2611</v>
      </c>
      <c r="K4581" s="26" t="s">
        <v>377</v>
      </c>
      <c r="L4581" s="26" t="s">
        <v>2600</v>
      </c>
      <c r="M4581" s="26">
        <v>4571</v>
      </c>
    </row>
    <row r="4582" spans="1:13" s="31" customFormat="1" x14ac:dyDescent="0.3">
      <c r="A4582" s="89">
        <v>42689</v>
      </c>
      <c r="B4582" s="26" t="s">
        <v>3217</v>
      </c>
      <c r="C4582" s="26" t="s">
        <v>12</v>
      </c>
      <c r="D4582" s="36" t="s">
        <v>821</v>
      </c>
      <c r="E4582" s="41"/>
      <c r="F4582" s="41">
        <v>1000</v>
      </c>
      <c r="G4582" s="19">
        <f t="shared" si="71"/>
        <v>6172562.0812999997</v>
      </c>
      <c r="H4582" s="26" t="s">
        <v>1697</v>
      </c>
      <c r="I4582" s="26" t="s">
        <v>531</v>
      </c>
      <c r="J4582" s="26" t="s">
        <v>2611</v>
      </c>
      <c r="K4582" s="26" t="s">
        <v>377</v>
      </c>
      <c r="L4582" s="26" t="s">
        <v>2600</v>
      </c>
      <c r="M4582" s="26">
        <v>4572</v>
      </c>
    </row>
    <row r="4583" spans="1:13" s="31" customFormat="1" x14ac:dyDescent="0.3">
      <c r="A4583" s="89">
        <v>42689</v>
      </c>
      <c r="B4583" s="26" t="s">
        <v>3218</v>
      </c>
      <c r="C4583" s="26" t="s">
        <v>12</v>
      </c>
      <c r="D4583" s="36" t="s">
        <v>821</v>
      </c>
      <c r="E4583" s="41"/>
      <c r="F4583" s="41">
        <v>1000</v>
      </c>
      <c r="G4583" s="19">
        <f t="shared" si="71"/>
        <v>6171562.0812999997</v>
      </c>
      <c r="H4583" s="26" t="s">
        <v>1697</v>
      </c>
      <c r="I4583" s="26" t="s">
        <v>531</v>
      </c>
      <c r="J4583" s="26" t="s">
        <v>2611</v>
      </c>
      <c r="K4583" s="26" t="s">
        <v>377</v>
      </c>
      <c r="L4583" s="26" t="s">
        <v>2600</v>
      </c>
      <c r="M4583" s="26">
        <v>4573</v>
      </c>
    </row>
    <row r="4584" spans="1:13" s="31" customFormat="1" x14ac:dyDescent="0.3">
      <c r="A4584" s="89">
        <v>42689</v>
      </c>
      <c r="B4584" s="26" t="s">
        <v>3219</v>
      </c>
      <c r="C4584" s="26" t="s">
        <v>12</v>
      </c>
      <c r="D4584" s="36" t="s">
        <v>821</v>
      </c>
      <c r="E4584" s="41"/>
      <c r="F4584" s="41">
        <v>1000</v>
      </c>
      <c r="G4584" s="19">
        <f t="shared" si="71"/>
        <v>6170562.0812999997</v>
      </c>
      <c r="H4584" s="26" t="s">
        <v>1697</v>
      </c>
      <c r="I4584" s="26" t="s">
        <v>531</v>
      </c>
      <c r="J4584" s="26" t="s">
        <v>2611</v>
      </c>
      <c r="K4584" s="26" t="s">
        <v>377</v>
      </c>
      <c r="L4584" s="26" t="s">
        <v>2600</v>
      </c>
      <c r="M4584" s="26">
        <v>4574</v>
      </c>
    </row>
    <row r="4585" spans="1:13" s="31" customFormat="1" x14ac:dyDescent="0.3">
      <c r="A4585" s="89">
        <v>42689</v>
      </c>
      <c r="B4585" s="26" t="s">
        <v>3101</v>
      </c>
      <c r="C4585" s="26" t="s">
        <v>17</v>
      </c>
      <c r="D4585" s="36" t="s">
        <v>20</v>
      </c>
      <c r="E4585" s="41"/>
      <c r="F4585" s="41">
        <v>30000</v>
      </c>
      <c r="G4585" s="19">
        <f t="shared" si="71"/>
        <v>6140562.0812999997</v>
      </c>
      <c r="H4585" s="26" t="s">
        <v>3053</v>
      </c>
      <c r="I4585" s="26" t="s">
        <v>531</v>
      </c>
      <c r="J4585" s="26" t="s">
        <v>2611</v>
      </c>
      <c r="K4585" s="26" t="s">
        <v>377</v>
      </c>
      <c r="L4585" s="26" t="s">
        <v>2600</v>
      </c>
      <c r="M4585" s="31">
        <v>4575</v>
      </c>
    </row>
    <row r="4586" spans="1:13" s="31" customFormat="1" x14ac:dyDescent="0.3">
      <c r="A4586" s="89">
        <v>42689</v>
      </c>
      <c r="B4586" s="26" t="s">
        <v>3220</v>
      </c>
      <c r="C4586" s="26" t="s">
        <v>12</v>
      </c>
      <c r="D4586" s="36" t="s">
        <v>20</v>
      </c>
      <c r="E4586" s="41"/>
      <c r="F4586" s="41">
        <v>6000</v>
      </c>
      <c r="G4586" s="19">
        <f t="shared" si="71"/>
        <v>6134562.0812999997</v>
      </c>
      <c r="H4586" s="26" t="s">
        <v>3053</v>
      </c>
      <c r="I4586" s="26" t="s">
        <v>531</v>
      </c>
      <c r="J4586" s="26" t="s">
        <v>2611</v>
      </c>
      <c r="K4586" s="26" t="s">
        <v>377</v>
      </c>
      <c r="L4586" s="26" t="s">
        <v>2600</v>
      </c>
      <c r="M4586" s="31">
        <v>4576</v>
      </c>
    </row>
    <row r="4587" spans="1:13" s="31" customFormat="1" x14ac:dyDescent="0.3">
      <c r="A4587" s="89">
        <v>42689</v>
      </c>
      <c r="B4587" s="26" t="s">
        <v>3221</v>
      </c>
      <c r="C4587" s="36" t="s">
        <v>1153</v>
      </c>
      <c r="D4587" s="36" t="s">
        <v>20</v>
      </c>
      <c r="E4587" s="41"/>
      <c r="F4587" s="41">
        <v>11500</v>
      </c>
      <c r="G4587" s="19">
        <f t="shared" si="71"/>
        <v>6123062.0812999997</v>
      </c>
      <c r="H4587" s="26" t="s">
        <v>3053</v>
      </c>
      <c r="I4587" s="26" t="s">
        <v>531</v>
      </c>
      <c r="J4587" s="26" t="s">
        <v>2611</v>
      </c>
      <c r="K4587" s="26" t="s">
        <v>377</v>
      </c>
      <c r="L4587" s="26" t="s">
        <v>2600</v>
      </c>
      <c r="M4587" s="26">
        <v>4577</v>
      </c>
    </row>
    <row r="4588" spans="1:13" s="31" customFormat="1" x14ac:dyDescent="0.3">
      <c r="A4588" s="89">
        <v>42689</v>
      </c>
      <c r="B4588" s="26" t="s">
        <v>3222</v>
      </c>
      <c r="C4588" s="26" t="s">
        <v>12</v>
      </c>
      <c r="D4588" s="36" t="s">
        <v>20</v>
      </c>
      <c r="E4588" s="41"/>
      <c r="F4588" s="41">
        <v>8000</v>
      </c>
      <c r="G4588" s="19">
        <f t="shared" si="71"/>
        <v>6115062.0812999997</v>
      </c>
      <c r="H4588" s="26" t="s">
        <v>3054</v>
      </c>
      <c r="I4588" s="26" t="s">
        <v>531</v>
      </c>
      <c r="J4588" s="26" t="s">
        <v>2611</v>
      </c>
      <c r="K4588" s="26" t="s">
        <v>377</v>
      </c>
      <c r="L4588" s="31" t="s">
        <v>2193</v>
      </c>
      <c r="M4588" s="26">
        <v>4578</v>
      </c>
    </row>
    <row r="4589" spans="1:13" s="31" customFormat="1" x14ac:dyDescent="0.3">
      <c r="A4589" s="89">
        <v>42689</v>
      </c>
      <c r="B4589" s="26" t="s">
        <v>3223</v>
      </c>
      <c r="C4589" s="26" t="s">
        <v>12</v>
      </c>
      <c r="D4589" s="36" t="s">
        <v>20</v>
      </c>
      <c r="E4589" s="41"/>
      <c r="F4589" s="41">
        <v>8000</v>
      </c>
      <c r="G4589" s="19">
        <f t="shared" si="71"/>
        <v>6107062.0812999997</v>
      </c>
      <c r="H4589" s="26" t="s">
        <v>3054</v>
      </c>
      <c r="I4589" s="26" t="s">
        <v>531</v>
      </c>
      <c r="J4589" s="26" t="s">
        <v>2611</v>
      </c>
      <c r="K4589" s="26" t="s">
        <v>377</v>
      </c>
      <c r="L4589" s="31" t="s">
        <v>2193</v>
      </c>
      <c r="M4589" s="26">
        <v>4579</v>
      </c>
    </row>
    <row r="4590" spans="1:13" s="31" customFormat="1" x14ac:dyDescent="0.3">
      <c r="A4590" s="89">
        <v>42689</v>
      </c>
      <c r="B4590" s="26" t="s">
        <v>3224</v>
      </c>
      <c r="C4590" s="36" t="s">
        <v>1153</v>
      </c>
      <c r="D4590" s="36" t="s">
        <v>20</v>
      </c>
      <c r="E4590" s="41"/>
      <c r="F4590" s="41">
        <v>7000</v>
      </c>
      <c r="G4590" s="19">
        <f t="shared" si="71"/>
        <v>6100062.0812999997</v>
      </c>
      <c r="H4590" s="26" t="s">
        <v>3054</v>
      </c>
      <c r="I4590" s="26" t="s">
        <v>531</v>
      </c>
      <c r="J4590" s="26" t="s">
        <v>2611</v>
      </c>
      <c r="K4590" s="26" t="s">
        <v>377</v>
      </c>
      <c r="L4590" s="31" t="s">
        <v>2193</v>
      </c>
      <c r="M4590" s="26">
        <v>4580</v>
      </c>
    </row>
    <row r="4591" spans="1:13" s="31" customFormat="1" x14ac:dyDescent="0.3">
      <c r="A4591" s="89">
        <v>42689</v>
      </c>
      <c r="B4591" s="31" t="s">
        <v>3025</v>
      </c>
      <c r="C4591" s="26" t="s">
        <v>12</v>
      </c>
      <c r="D4591" s="31" t="s">
        <v>18</v>
      </c>
      <c r="E4591" s="40"/>
      <c r="F4591" s="40">
        <v>150</v>
      </c>
      <c r="G4591" s="19">
        <f t="shared" si="71"/>
        <v>6099912.0812999997</v>
      </c>
      <c r="H4591" s="26" t="s">
        <v>3089</v>
      </c>
      <c r="I4591" s="31" t="s">
        <v>531</v>
      </c>
      <c r="J4591" s="26" t="s">
        <v>2611</v>
      </c>
      <c r="K4591" s="26" t="s">
        <v>377</v>
      </c>
      <c r="L4591" s="31" t="s">
        <v>2600</v>
      </c>
      <c r="M4591" s="26">
        <v>4581</v>
      </c>
    </row>
    <row r="4592" spans="1:13" s="31" customFormat="1" x14ac:dyDescent="0.3">
      <c r="A4592" s="89">
        <v>42689</v>
      </c>
      <c r="B4592" s="31" t="s">
        <v>3225</v>
      </c>
      <c r="C4592" s="26" t="s">
        <v>12</v>
      </c>
      <c r="D4592" s="31" t="s">
        <v>18</v>
      </c>
      <c r="E4592" s="40"/>
      <c r="F4592" s="40">
        <v>1700</v>
      </c>
      <c r="G4592" s="19">
        <f t="shared" si="71"/>
        <v>6098212.0812999997</v>
      </c>
      <c r="H4592" s="26" t="s">
        <v>3089</v>
      </c>
      <c r="I4592" s="31" t="s">
        <v>531</v>
      </c>
      <c r="J4592" s="26" t="s">
        <v>2611</v>
      </c>
      <c r="K4592" s="26" t="s">
        <v>377</v>
      </c>
      <c r="L4592" s="31" t="s">
        <v>2600</v>
      </c>
      <c r="M4592" s="26">
        <v>4582</v>
      </c>
    </row>
    <row r="4593" spans="1:13" s="31" customFormat="1" x14ac:dyDescent="0.3">
      <c r="A4593" s="89">
        <v>42689</v>
      </c>
      <c r="B4593" s="31" t="s">
        <v>3027</v>
      </c>
      <c r="C4593" s="26" t="s">
        <v>12</v>
      </c>
      <c r="D4593" s="31" t="s">
        <v>18</v>
      </c>
      <c r="E4593" s="40"/>
      <c r="F4593" s="40">
        <v>150</v>
      </c>
      <c r="G4593" s="19">
        <f t="shared" si="71"/>
        <v>6098062.0812999997</v>
      </c>
      <c r="H4593" s="26" t="s">
        <v>3089</v>
      </c>
      <c r="I4593" s="31" t="s">
        <v>531</v>
      </c>
      <c r="J4593" s="26" t="s">
        <v>2611</v>
      </c>
      <c r="K4593" s="26" t="s">
        <v>377</v>
      </c>
      <c r="L4593" s="31" t="s">
        <v>2600</v>
      </c>
      <c r="M4593" s="31">
        <v>4583</v>
      </c>
    </row>
    <row r="4594" spans="1:13" s="31" customFormat="1" x14ac:dyDescent="0.3">
      <c r="A4594" s="89">
        <v>42689</v>
      </c>
      <c r="B4594" s="31" t="s">
        <v>3226</v>
      </c>
      <c r="C4594" s="31" t="s">
        <v>35</v>
      </c>
      <c r="D4594" s="31" t="s">
        <v>18</v>
      </c>
      <c r="E4594" s="40"/>
      <c r="F4594" s="40">
        <v>1000</v>
      </c>
      <c r="G4594" s="19">
        <f t="shared" si="71"/>
        <v>6097062.0812999997</v>
      </c>
      <c r="H4594" s="26" t="s">
        <v>3089</v>
      </c>
      <c r="I4594" s="31" t="s">
        <v>531</v>
      </c>
      <c r="J4594" s="26" t="s">
        <v>2611</v>
      </c>
      <c r="K4594" s="31" t="s">
        <v>377</v>
      </c>
      <c r="L4594" s="31" t="s">
        <v>2600</v>
      </c>
      <c r="M4594" s="31">
        <v>4584</v>
      </c>
    </row>
    <row r="4595" spans="1:13" s="31" customFormat="1" x14ac:dyDescent="0.3">
      <c r="A4595" s="89">
        <v>42690</v>
      </c>
      <c r="B4595" s="26" t="s">
        <v>3227</v>
      </c>
      <c r="C4595" s="26" t="s">
        <v>12</v>
      </c>
      <c r="D4595" s="36" t="s">
        <v>13</v>
      </c>
      <c r="E4595" s="40"/>
      <c r="F4595" s="41">
        <v>3000</v>
      </c>
      <c r="G4595" s="19">
        <f t="shared" si="71"/>
        <v>6094062.0812999997</v>
      </c>
      <c r="H4595" s="36" t="s">
        <v>26</v>
      </c>
      <c r="I4595" s="26" t="s">
        <v>531</v>
      </c>
      <c r="J4595" s="26" t="s">
        <v>2611</v>
      </c>
      <c r="K4595" s="26" t="s">
        <v>377</v>
      </c>
      <c r="L4595" s="26" t="s">
        <v>2600</v>
      </c>
      <c r="M4595" s="26">
        <v>4585</v>
      </c>
    </row>
    <row r="4596" spans="1:13" s="31" customFormat="1" x14ac:dyDescent="0.3">
      <c r="A4596" s="89">
        <v>42690</v>
      </c>
      <c r="B4596" s="26" t="s">
        <v>3228</v>
      </c>
      <c r="C4596" s="26" t="s">
        <v>16</v>
      </c>
      <c r="D4596" s="36" t="s">
        <v>10</v>
      </c>
      <c r="E4596" s="40"/>
      <c r="F4596" s="41">
        <v>8000</v>
      </c>
      <c r="G4596" s="19">
        <f t="shared" si="71"/>
        <v>6086062.0812999997</v>
      </c>
      <c r="H4596" s="36" t="s">
        <v>26</v>
      </c>
      <c r="I4596" s="26" t="s">
        <v>3229</v>
      </c>
      <c r="J4596" s="36" t="s">
        <v>1823</v>
      </c>
      <c r="K4596" s="26" t="s">
        <v>377</v>
      </c>
      <c r="L4596" s="77" t="s">
        <v>1824</v>
      </c>
      <c r="M4596" s="26">
        <v>4586</v>
      </c>
    </row>
    <row r="4597" spans="1:13" s="31" customFormat="1" x14ac:dyDescent="0.3">
      <c r="A4597" s="89">
        <v>42690</v>
      </c>
      <c r="B4597" s="26" t="s">
        <v>3230</v>
      </c>
      <c r="C4597" s="26" t="s">
        <v>16</v>
      </c>
      <c r="D4597" s="36" t="s">
        <v>10</v>
      </c>
      <c r="E4597" s="40"/>
      <c r="F4597" s="41">
        <v>5720</v>
      </c>
      <c r="G4597" s="19">
        <f t="shared" si="71"/>
        <v>6080342.0812999997</v>
      </c>
      <c r="H4597" s="36" t="s">
        <v>26</v>
      </c>
      <c r="I4597" s="26" t="s">
        <v>3231</v>
      </c>
      <c r="J4597" s="36" t="s">
        <v>1823</v>
      </c>
      <c r="K4597" s="26" t="s">
        <v>377</v>
      </c>
      <c r="L4597" s="77" t="s">
        <v>1824</v>
      </c>
      <c r="M4597" s="26">
        <v>4587</v>
      </c>
    </row>
    <row r="4598" spans="1:13" s="31" customFormat="1" x14ac:dyDescent="0.3">
      <c r="A4598" s="89">
        <v>42690</v>
      </c>
      <c r="B4598" s="26" t="s">
        <v>3232</v>
      </c>
      <c r="C4598" s="26" t="s">
        <v>16</v>
      </c>
      <c r="D4598" s="36" t="s">
        <v>10</v>
      </c>
      <c r="E4598" s="40"/>
      <c r="F4598" s="41">
        <v>5480</v>
      </c>
      <c r="G4598" s="19">
        <f t="shared" si="71"/>
        <v>6074862.0812999997</v>
      </c>
      <c r="H4598" s="36" t="s">
        <v>26</v>
      </c>
      <c r="I4598" s="26" t="s">
        <v>3233</v>
      </c>
      <c r="J4598" s="36" t="s">
        <v>1823</v>
      </c>
      <c r="K4598" s="26" t="s">
        <v>377</v>
      </c>
      <c r="L4598" s="77" t="s">
        <v>1824</v>
      </c>
      <c r="M4598" s="26">
        <v>4588</v>
      </c>
    </row>
    <row r="4599" spans="1:13" s="31" customFormat="1" x14ac:dyDescent="0.3">
      <c r="A4599" s="89">
        <v>42690</v>
      </c>
      <c r="B4599" s="26" t="s">
        <v>3094</v>
      </c>
      <c r="C4599" s="26" t="s">
        <v>12</v>
      </c>
      <c r="D4599" s="36" t="s">
        <v>13</v>
      </c>
      <c r="E4599" s="41"/>
      <c r="F4599" s="41">
        <v>2000</v>
      </c>
      <c r="G4599" s="19">
        <f t="shared" si="71"/>
        <v>6072862.0812999997</v>
      </c>
      <c r="H4599" s="26" t="s">
        <v>3095</v>
      </c>
      <c r="I4599" s="26" t="s">
        <v>531</v>
      </c>
      <c r="J4599" s="26" t="s">
        <v>2611</v>
      </c>
      <c r="K4599" s="26" t="s">
        <v>377</v>
      </c>
      <c r="L4599" s="26" t="s">
        <v>2600</v>
      </c>
      <c r="M4599" s="26">
        <v>4589</v>
      </c>
    </row>
    <row r="4600" spans="1:13" s="31" customFormat="1" x14ac:dyDescent="0.3">
      <c r="A4600" s="89">
        <v>42690</v>
      </c>
      <c r="B4600" s="26" t="s">
        <v>3096</v>
      </c>
      <c r="C4600" s="31" t="s">
        <v>35</v>
      </c>
      <c r="D4600" s="36" t="s">
        <v>13</v>
      </c>
      <c r="E4600" s="41"/>
      <c r="F4600" s="41">
        <v>1000</v>
      </c>
      <c r="G4600" s="19">
        <f t="shared" si="71"/>
        <v>6071862.0812999997</v>
      </c>
      <c r="H4600" s="26" t="s">
        <v>3095</v>
      </c>
      <c r="I4600" s="26" t="s">
        <v>531</v>
      </c>
      <c r="J4600" s="26" t="s">
        <v>2611</v>
      </c>
      <c r="K4600" s="26" t="s">
        <v>377</v>
      </c>
      <c r="L4600" s="26" t="s">
        <v>2600</v>
      </c>
      <c r="M4600" s="26">
        <v>4590</v>
      </c>
    </row>
    <row r="4601" spans="1:13" s="31" customFormat="1" x14ac:dyDescent="0.3">
      <c r="A4601" s="89">
        <v>42690</v>
      </c>
      <c r="B4601" s="27" t="s">
        <v>3234</v>
      </c>
      <c r="C4601" s="27" t="s">
        <v>12</v>
      </c>
      <c r="D4601" s="36" t="s">
        <v>20</v>
      </c>
      <c r="E4601" s="41"/>
      <c r="F4601" s="41">
        <v>1500</v>
      </c>
      <c r="G4601" s="19">
        <f t="shared" si="71"/>
        <v>6070362.0812999997</v>
      </c>
      <c r="H4601" s="26" t="s">
        <v>933</v>
      </c>
      <c r="I4601" s="26" t="s">
        <v>531</v>
      </c>
      <c r="J4601" s="26" t="s">
        <v>2611</v>
      </c>
      <c r="K4601" s="26" t="s">
        <v>377</v>
      </c>
      <c r="L4601" s="26" t="s">
        <v>2600</v>
      </c>
      <c r="M4601" s="31">
        <v>4591</v>
      </c>
    </row>
    <row r="4602" spans="1:13" s="31" customFormat="1" x14ac:dyDescent="0.3">
      <c r="A4602" s="89">
        <v>42690</v>
      </c>
      <c r="B4602" s="27" t="s">
        <v>3235</v>
      </c>
      <c r="C4602" s="36" t="s">
        <v>1153</v>
      </c>
      <c r="D4602" s="36" t="s">
        <v>20</v>
      </c>
      <c r="E4602" s="41"/>
      <c r="F4602" s="41">
        <v>1500</v>
      </c>
      <c r="G4602" s="19">
        <f t="shared" si="71"/>
        <v>6068862.0812999997</v>
      </c>
      <c r="H4602" s="26" t="s">
        <v>933</v>
      </c>
      <c r="I4602" s="26" t="s">
        <v>531</v>
      </c>
      <c r="J4602" s="26" t="s">
        <v>2611</v>
      </c>
      <c r="K4602" s="26" t="s">
        <v>377</v>
      </c>
      <c r="L4602" s="26" t="s">
        <v>2600</v>
      </c>
      <c r="M4602" s="31">
        <v>4592</v>
      </c>
    </row>
    <row r="4603" spans="1:13" s="31" customFormat="1" x14ac:dyDescent="0.3">
      <c r="A4603" s="89">
        <v>42690</v>
      </c>
      <c r="B4603" s="27" t="s">
        <v>3236</v>
      </c>
      <c r="C4603" s="27" t="s">
        <v>12</v>
      </c>
      <c r="D4603" s="36" t="s">
        <v>20</v>
      </c>
      <c r="E4603" s="41"/>
      <c r="F4603" s="41">
        <v>1000</v>
      </c>
      <c r="G4603" s="19">
        <f t="shared" si="71"/>
        <v>6067862.0812999997</v>
      </c>
      <c r="H4603" s="26" t="s">
        <v>933</v>
      </c>
      <c r="I4603" s="26" t="s">
        <v>531</v>
      </c>
      <c r="J4603" s="26" t="s">
        <v>2611</v>
      </c>
      <c r="K4603" s="26" t="s">
        <v>377</v>
      </c>
      <c r="L4603" s="26" t="s">
        <v>2600</v>
      </c>
      <c r="M4603" s="26">
        <v>4593</v>
      </c>
    </row>
    <row r="4604" spans="1:13" s="31" customFormat="1" x14ac:dyDescent="0.3">
      <c r="A4604" s="89">
        <v>42690</v>
      </c>
      <c r="B4604" s="27" t="s">
        <v>3237</v>
      </c>
      <c r="C4604" s="36" t="s">
        <v>1153</v>
      </c>
      <c r="D4604" s="36" t="s">
        <v>20</v>
      </c>
      <c r="E4604" s="41"/>
      <c r="F4604" s="41">
        <v>7000</v>
      </c>
      <c r="G4604" s="19">
        <f t="shared" si="71"/>
        <v>6060862.0812999997</v>
      </c>
      <c r="H4604" s="26" t="s">
        <v>933</v>
      </c>
      <c r="I4604" s="26" t="s">
        <v>531</v>
      </c>
      <c r="J4604" s="26" t="s">
        <v>2611</v>
      </c>
      <c r="K4604" s="26" t="s">
        <v>377</v>
      </c>
      <c r="L4604" s="26" t="s">
        <v>2600</v>
      </c>
      <c r="M4604" s="26">
        <v>4594</v>
      </c>
    </row>
    <row r="4605" spans="1:13" s="31" customFormat="1" x14ac:dyDescent="0.3">
      <c r="A4605" s="89">
        <v>42690</v>
      </c>
      <c r="B4605" s="27" t="s">
        <v>3238</v>
      </c>
      <c r="C4605" s="36" t="s">
        <v>1153</v>
      </c>
      <c r="D4605" s="36" t="s">
        <v>20</v>
      </c>
      <c r="E4605" s="41"/>
      <c r="F4605" s="42">
        <v>3500</v>
      </c>
      <c r="G4605" s="19">
        <f t="shared" si="71"/>
        <v>6057362.0812999997</v>
      </c>
      <c r="H4605" s="26" t="s">
        <v>933</v>
      </c>
      <c r="I4605" s="26" t="s">
        <v>531</v>
      </c>
      <c r="J4605" s="26" t="s">
        <v>2611</v>
      </c>
      <c r="K4605" s="26" t="s">
        <v>377</v>
      </c>
      <c r="L4605" s="26" t="s">
        <v>2600</v>
      </c>
      <c r="M4605" s="26">
        <v>4595</v>
      </c>
    </row>
    <row r="4606" spans="1:13" s="31" customFormat="1" x14ac:dyDescent="0.3">
      <c r="A4606" s="89">
        <v>42690</v>
      </c>
      <c r="B4606" s="26" t="s">
        <v>3239</v>
      </c>
      <c r="C4606" s="26" t="s">
        <v>12</v>
      </c>
      <c r="D4606" s="36" t="s">
        <v>20</v>
      </c>
      <c r="E4606" s="40"/>
      <c r="F4606" s="41">
        <v>3500</v>
      </c>
      <c r="G4606" s="19">
        <f t="shared" si="71"/>
        <v>6053862.0812999997</v>
      </c>
      <c r="H4606" s="26" t="s">
        <v>3053</v>
      </c>
      <c r="I4606" s="26" t="s">
        <v>531</v>
      </c>
      <c r="J4606" s="26" t="s">
        <v>2611</v>
      </c>
      <c r="K4606" s="26" t="s">
        <v>377</v>
      </c>
      <c r="L4606" s="26" t="s">
        <v>2600</v>
      </c>
      <c r="M4606" s="26">
        <v>4596</v>
      </c>
    </row>
    <row r="4607" spans="1:13" s="31" customFormat="1" x14ac:dyDescent="0.3">
      <c r="A4607" s="89">
        <v>42690</v>
      </c>
      <c r="B4607" s="26" t="s">
        <v>3239</v>
      </c>
      <c r="C4607" s="26" t="s">
        <v>12</v>
      </c>
      <c r="D4607" s="36" t="s">
        <v>20</v>
      </c>
      <c r="E4607" s="40"/>
      <c r="F4607" s="41">
        <v>3000</v>
      </c>
      <c r="G4607" s="19">
        <f t="shared" si="71"/>
        <v>6050862.0812999997</v>
      </c>
      <c r="H4607" s="26" t="s">
        <v>3053</v>
      </c>
      <c r="I4607" s="26" t="s">
        <v>531</v>
      </c>
      <c r="J4607" s="26" t="s">
        <v>2611</v>
      </c>
      <c r="K4607" s="26" t="s">
        <v>377</v>
      </c>
      <c r="L4607" s="26" t="s">
        <v>2600</v>
      </c>
      <c r="M4607" s="26">
        <v>4597</v>
      </c>
    </row>
    <row r="4608" spans="1:13" s="31" customFormat="1" x14ac:dyDescent="0.3">
      <c r="A4608" s="89">
        <v>42690</v>
      </c>
      <c r="B4608" s="26" t="s">
        <v>3240</v>
      </c>
      <c r="C4608" s="36" t="s">
        <v>1153</v>
      </c>
      <c r="D4608" s="36" t="s">
        <v>20</v>
      </c>
      <c r="E4608" s="40"/>
      <c r="F4608" s="41">
        <v>11500</v>
      </c>
      <c r="G4608" s="19">
        <f t="shared" si="71"/>
        <v>6039362.0812999997</v>
      </c>
      <c r="H4608" s="26" t="s">
        <v>3053</v>
      </c>
      <c r="I4608" s="26" t="s">
        <v>531</v>
      </c>
      <c r="J4608" s="26" t="s">
        <v>2611</v>
      </c>
      <c r="K4608" s="26" t="s">
        <v>377</v>
      </c>
      <c r="L4608" s="26" t="s">
        <v>2600</v>
      </c>
      <c r="M4608" s="26">
        <v>4598</v>
      </c>
    </row>
    <row r="4609" spans="1:13" s="31" customFormat="1" x14ac:dyDescent="0.3">
      <c r="A4609" s="89">
        <v>42690</v>
      </c>
      <c r="B4609" s="26" t="s">
        <v>3241</v>
      </c>
      <c r="C4609" s="26" t="s">
        <v>12</v>
      </c>
      <c r="D4609" s="36" t="s">
        <v>20</v>
      </c>
      <c r="E4609" s="40"/>
      <c r="F4609" s="41">
        <v>10000</v>
      </c>
      <c r="G4609" s="19">
        <f t="shared" si="71"/>
        <v>6029362.0812999997</v>
      </c>
      <c r="H4609" s="26" t="s">
        <v>3054</v>
      </c>
      <c r="I4609" s="26" t="s">
        <v>531</v>
      </c>
      <c r="J4609" s="26" t="s">
        <v>2611</v>
      </c>
      <c r="K4609" s="26" t="s">
        <v>377</v>
      </c>
      <c r="L4609" s="31" t="s">
        <v>2193</v>
      </c>
      <c r="M4609" s="31">
        <v>4599</v>
      </c>
    </row>
    <row r="4610" spans="1:13" s="31" customFormat="1" x14ac:dyDescent="0.3">
      <c r="A4610" s="89">
        <v>42690</v>
      </c>
      <c r="B4610" s="26" t="s">
        <v>3242</v>
      </c>
      <c r="C4610" s="36" t="s">
        <v>1153</v>
      </c>
      <c r="D4610" s="36" t="s">
        <v>20</v>
      </c>
      <c r="E4610" s="40"/>
      <c r="F4610" s="41">
        <v>7500</v>
      </c>
      <c r="G4610" s="19">
        <f t="shared" si="71"/>
        <v>6021862.0812999997</v>
      </c>
      <c r="H4610" s="26" t="s">
        <v>3054</v>
      </c>
      <c r="I4610" s="26" t="s">
        <v>531</v>
      </c>
      <c r="J4610" s="26" t="s">
        <v>2611</v>
      </c>
      <c r="K4610" s="26" t="s">
        <v>377</v>
      </c>
      <c r="L4610" s="31" t="s">
        <v>2193</v>
      </c>
      <c r="M4610" s="31">
        <v>4600</v>
      </c>
    </row>
    <row r="4611" spans="1:13" s="31" customFormat="1" x14ac:dyDescent="0.3">
      <c r="A4611" s="89">
        <v>42690</v>
      </c>
      <c r="B4611" s="31" t="s">
        <v>3243</v>
      </c>
      <c r="C4611" s="26" t="s">
        <v>12</v>
      </c>
      <c r="D4611" s="31" t="s">
        <v>18</v>
      </c>
      <c r="E4611" s="40"/>
      <c r="F4611" s="40">
        <v>1000</v>
      </c>
      <c r="G4611" s="19">
        <f t="shared" si="71"/>
        <v>6020862.0812999997</v>
      </c>
      <c r="H4611" s="26" t="s">
        <v>3089</v>
      </c>
      <c r="I4611" s="31" t="s">
        <v>531</v>
      </c>
      <c r="J4611" s="26" t="s">
        <v>2611</v>
      </c>
      <c r="K4611" s="26" t="s">
        <v>377</v>
      </c>
      <c r="L4611" s="31" t="s">
        <v>2600</v>
      </c>
      <c r="M4611" s="26">
        <v>4601</v>
      </c>
    </row>
    <row r="4612" spans="1:13" s="31" customFormat="1" x14ac:dyDescent="0.3">
      <c r="A4612" s="89">
        <v>42690</v>
      </c>
      <c r="B4612" s="31" t="s">
        <v>3244</v>
      </c>
      <c r="C4612" s="26" t="s">
        <v>12</v>
      </c>
      <c r="D4612" s="31" t="s">
        <v>18</v>
      </c>
      <c r="E4612" s="40"/>
      <c r="F4612" s="40">
        <v>1000</v>
      </c>
      <c r="G4612" s="19">
        <f t="shared" si="71"/>
        <v>6019862.0812999997</v>
      </c>
      <c r="H4612" s="26" t="s">
        <v>3089</v>
      </c>
      <c r="I4612" s="31" t="s">
        <v>531</v>
      </c>
      <c r="J4612" s="26" t="s">
        <v>2611</v>
      </c>
      <c r="K4612" s="26" t="s">
        <v>377</v>
      </c>
      <c r="L4612" s="31" t="s">
        <v>2600</v>
      </c>
      <c r="M4612" s="26">
        <v>4602</v>
      </c>
    </row>
    <row r="4613" spans="1:13" s="31" customFormat="1" x14ac:dyDescent="0.3">
      <c r="A4613" s="89">
        <v>42690</v>
      </c>
      <c r="B4613" s="31" t="s">
        <v>3245</v>
      </c>
      <c r="C4613" s="26" t="s">
        <v>12</v>
      </c>
      <c r="D4613" s="31" t="s">
        <v>18</v>
      </c>
      <c r="E4613" s="40"/>
      <c r="F4613" s="40">
        <v>1000</v>
      </c>
      <c r="G4613" s="19">
        <f t="shared" si="71"/>
        <v>6018862.0812999997</v>
      </c>
      <c r="H4613" s="26" t="s">
        <v>3089</v>
      </c>
      <c r="I4613" s="31" t="s">
        <v>531</v>
      </c>
      <c r="J4613" s="26" t="s">
        <v>2611</v>
      </c>
      <c r="K4613" s="26" t="s">
        <v>377</v>
      </c>
      <c r="L4613" s="31" t="s">
        <v>2600</v>
      </c>
      <c r="M4613" s="26">
        <v>4603</v>
      </c>
    </row>
    <row r="4614" spans="1:13" s="31" customFormat="1" x14ac:dyDescent="0.3">
      <c r="A4614" s="89">
        <v>42690</v>
      </c>
      <c r="B4614" s="31" t="s">
        <v>3246</v>
      </c>
      <c r="C4614" s="26" t="s">
        <v>12</v>
      </c>
      <c r="D4614" s="31" t="s">
        <v>18</v>
      </c>
      <c r="E4614" s="40"/>
      <c r="F4614" s="40">
        <v>2000</v>
      </c>
      <c r="G4614" s="19">
        <f t="shared" si="71"/>
        <v>6016862.0812999997</v>
      </c>
      <c r="H4614" s="26" t="s">
        <v>3089</v>
      </c>
      <c r="I4614" s="31" t="s">
        <v>531</v>
      </c>
      <c r="J4614" s="26" t="s">
        <v>2611</v>
      </c>
      <c r="K4614" s="26" t="s">
        <v>377</v>
      </c>
      <c r="L4614" s="31" t="s">
        <v>2600</v>
      </c>
      <c r="M4614" s="26">
        <v>4604</v>
      </c>
    </row>
    <row r="4615" spans="1:13" s="31" customFormat="1" x14ac:dyDescent="0.3">
      <c r="A4615" s="89">
        <v>42690</v>
      </c>
      <c r="B4615" s="31" t="s">
        <v>3247</v>
      </c>
      <c r="C4615" s="26" t="s">
        <v>17</v>
      </c>
      <c r="D4615" s="31" t="s">
        <v>18</v>
      </c>
      <c r="E4615" s="40"/>
      <c r="F4615" s="40">
        <v>15000</v>
      </c>
      <c r="G4615" s="19">
        <f t="shared" si="71"/>
        <v>6001862.0812999997</v>
      </c>
      <c r="H4615" s="26" t="s">
        <v>3089</v>
      </c>
      <c r="I4615" s="31">
        <v>3901</v>
      </c>
      <c r="J4615" s="26" t="s">
        <v>2611</v>
      </c>
      <c r="K4615" s="31" t="s">
        <v>377</v>
      </c>
      <c r="L4615" s="31" t="s">
        <v>1824</v>
      </c>
      <c r="M4615" s="26">
        <v>4605</v>
      </c>
    </row>
    <row r="4616" spans="1:13" s="31" customFormat="1" x14ac:dyDescent="0.3">
      <c r="A4616" s="89">
        <v>42691</v>
      </c>
      <c r="B4616" s="26" t="s">
        <v>3248</v>
      </c>
      <c r="C4616" s="26" t="s">
        <v>16</v>
      </c>
      <c r="D4616" s="36" t="s">
        <v>10</v>
      </c>
      <c r="E4616" s="40"/>
      <c r="F4616" s="41">
        <v>4000</v>
      </c>
      <c r="G4616" s="19">
        <f t="shared" si="71"/>
        <v>5997862.0812999997</v>
      </c>
      <c r="H4616" s="36" t="s">
        <v>26</v>
      </c>
      <c r="I4616" s="26" t="s">
        <v>3249</v>
      </c>
      <c r="J4616" s="36" t="s">
        <v>1823</v>
      </c>
      <c r="K4616" s="26" t="s">
        <v>377</v>
      </c>
      <c r="L4616" s="77" t="s">
        <v>1824</v>
      </c>
      <c r="M4616" s="26">
        <v>4606</v>
      </c>
    </row>
    <row r="4617" spans="1:13" s="31" customFormat="1" x14ac:dyDescent="0.3">
      <c r="A4617" s="89">
        <v>42691</v>
      </c>
      <c r="B4617" s="26" t="s">
        <v>3094</v>
      </c>
      <c r="C4617" s="26" t="s">
        <v>12</v>
      </c>
      <c r="D4617" s="36" t="s">
        <v>13</v>
      </c>
      <c r="E4617" s="41"/>
      <c r="F4617" s="41">
        <v>2000</v>
      </c>
      <c r="G4617" s="19">
        <f t="shared" si="71"/>
        <v>5995862.0812999997</v>
      </c>
      <c r="H4617" s="26" t="s">
        <v>3095</v>
      </c>
      <c r="I4617" s="26" t="s">
        <v>531</v>
      </c>
      <c r="J4617" s="26" t="s">
        <v>2611</v>
      </c>
      <c r="K4617" s="26" t="s">
        <v>377</v>
      </c>
      <c r="L4617" s="26" t="s">
        <v>2600</v>
      </c>
      <c r="M4617" s="31">
        <v>4607</v>
      </c>
    </row>
    <row r="4618" spans="1:13" s="31" customFormat="1" x14ac:dyDescent="0.3">
      <c r="A4618" s="89">
        <v>42691</v>
      </c>
      <c r="B4618" s="26" t="s">
        <v>3096</v>
      </c>
      <c r="C4618" s="31" t="s">
        <v>35</v>
      </c>
      <c r="D4618" s="36" t="s">
        <v>13</v>
      </c>
      <c r="E4618" s="41"/>
      <c r="F4618" s="41">
        <v>1000</v>
      </c>
      <c r="G4618" s="19">
        <f t="shared" si="71"/>
        <v>5994862.0812999997</v>
      </c>
      <c r="H4618" s="26" t="s">
        <v>3095</v>
      </c>
      <c r="I4618" s="26" t="s">
        <v>531</v>
      </c>
      <c r="J4618" s="26" t="s">
        <v>2611</v>
      </c>
      <c r="K4618" s="26" t="s">
        <v>377</v>
      </c>
      <c r="L4618" s="26" t="s">
        <v>2600</v>
      </c>
      <c r="M4618" s="31">
        <v>4608</v>
      </c>
    </row>
    <row r="4619" spans="1:13" s="31" customFormat="1" x14ac:dyDescent="0.3">
      <c r="A4619" s="89">
        <v>42691</v>
      </c>
      <c r="B4619" s="27" t="s">
        <v>3250</v>
      </c>
      <c r="C4619" s="27" t="s">
        <v>12</v>
      </c>
      <c r="D4619" s="36" t="s">
        <v>20</v>
      </c>
      <c r="E4619" s="41"/>
      <c r="F4619" s="41">
        <v>1500</v>
      </c>
      <c r="G4619" s="19">
        <f t="shared" si="71"/>
        <v>5993362.0812999997</v>
      </c>
      <c r="H4619" s="26" t="s">
        <v>933</v>
      </c>
      <c r="I4619" s="26" t="s">
        <v>531</v>
      </c>
      <c r="J4619" s="26" t="s">
        <v>2611</v>
      </c>
      <c r="K4619" s="26" t="s">
        <v>377</v>
      </c>
      <c r="L4619" s="26" t="s">
        <v>2600</v>
      </c>
      <c r="M4619" s="26">
        <v>4609</v>
      </c>
    </row>
    <row r="4620" spans="1:13" s="31" customFormat="1" x14ac:dyDescent="0.3">
      <c r="A4620" s="89">
        <v>42691</v>
      </c>
      <c r="B4620" s="27" t="s">
        <v>3251</v>
      </c>
      <c r="C4620" s="36" t="s">
        <v>1153</v>
      </c>
      <c r="D4620" s="36" t="s">
        <v>20</v>
      </c>
      <c r="E4620" s="41"/>
      <c r="F4620" s="41">
        <v>10000</v>
      </c>
      <c r="G4620" s="19">
        <f t="shared" si="71"/>
        <v>5983362.0812999997</v>
      </c>
      <c r="H4620" s="26" t="s">
        <v>933</v>
      </c>
      <c r="I4620" s="26" t="s">
        <v>531</v>
      </c>
      <c r="J4620" s="26" t="s">
        <v>2611</v>
      </c>
      <c r="K4620" s="26" t="s">
        <v>377</v>
      </c>
      <c r="L4620" s="26" t="s">
        <v>2600</v>
      </c>
      <c r="M4620" s="26">
        <v>4610</v>
      </c>
    </row>
    <row r="4621" spans="1:13" s="31" customFormat="1" ht="13.9" x14ac:dyDescent="0.25">
      <c r="A4621" s="89">
        <v>42691</v>
      </c>
      <c r="B4621" s="26" t="s">
        <v>3252</v>
      </c>
      <c r="C4621" s="26" t="s">
        <v>12</v>
      </c>
      <c r="D4621" s="36" t="s">
        <v>20</v>
      </c>
      <c r="E4621" s="40"/>
      <c r="F4621" s="41">
        <v>12000</v>
      </c>
      <c r="G4621" s="19">
        <f t="shared" ref="G4621:G4684" si="72">+G4620+E4621-F4621</f>
        <v>5971362.0812999997</v>
      </c>
      <c r="H4621" s="26" t="s">
        <v>3053</v>
      </c>
      <c r="I4621" s="26" t="s">
        <v>787</v>
      </c>
      <c r="J4621" s="26" t="s">
        <v>2611</v>
      </c>
      <c r="K4621" s="26" t="s">
        <v>377</v>
      </c>
      <c r="L4621" s="80" t="s">
        <v>1824</v>
      </c>
      <c r="M4621" s="26">
        <v>4611</v>
      </c>
    </row>
    <row r="4622" spans="1:13" s="31" customFormat="1" x14ac:dyDescent="0.3">
      <c r="A4622" s="89">
        <v>42691</v>
      </c>
      <c r="B4622" s="26" t="s">
        <v>3253</v>
      </c>
      <c r="C4622" s="36" t="s">
        <v>1153</v>
      </c>
      <c r="D4622" s="36" t="s">
        <v>20</v>
      </c>
      <c r="E4622" s="41"/>
      <c r="F4622" s="41">
        <v>10600</v>
      </c>
      <c r="G4622" s="19">
        <f t="shared" si="72"/>
        <v>5960762.0812999997</v>
      </c>
      <c r="H4622" s="26" t="s">
        <v>3053</v>
      </c>
      <c r="I4622" s="26" t="s">
        <v>531</v>
      </c>
      <c r="J4622" s="26" t="s">
        <v>2611</v>
      </c>
      <c r="K4622" s="26" t="s">
        <v>377</v>
      </c>
      <c r="L4622" s="26" t="s">
        <v>2600</v>
      </c>
      <c r="M4622" s="26">
        <v>4612</v>
      </c>
    </row>
    <row r="4623" spans="1:13" s="31" customFormat="1" x14ac:dyDescent="0.3">
      <c r="A4623" s="89">
        <v>42691</v>
      </c>
      <c r="B4623" s="26" t="s">
        <v>3254</v>
      </c>
      <c r="C4623" s="26" t="s">
        <v>12</v>
      </c>
      <c r="D4623" s="36" t="s">
        <v>20</v>
      </c>
      <c r="E4623" s="40"/>
      <c r="F4623" s="41">
        <v>2000</v>
      </c>
      <c r="G4623" s="19">
        <f t="shared" si="72"/>
        <v>5958762.0812999997</v>
      </c>
      <c r="H4623" s="26" t="s">
        <v>3053</v>
      </c>
      <c r="I4623" s="26" t="s">
        <v>531</v>
      </c>
      <c r="J4623" s="26" t="s">
        <v>2611</v>
      </c>
      <c r="K4623" s="26" t="s">
        <v>377</v>
      </c>
      <c r="L4623" s="26" t="s">
        <v>2600</v>
      </c>
      <c r="M4623" s="26">
        <v>4613</v>
      </c>
    </row>
    <row r="4624" spans="1:13" s="31" customFormat="1" x14ac:dyDescent="0.3">
      <c r="A4624" s="89">
        <v>42691</v>
      </c>
      <c r="B4624" s="26" t="s">
        <v>3255</v>
      </c>
      <c r="C4624" s="26" t="s">
        <v>12</v>
      </c>
      <c r="D4624" s="36" t="s">
        <v>20</v>
      </c>
      <c r="E4624" s="40"/>
      <c r="F4624" s="41">
        <v>8000</v>
      </c>
      <c r="G4624" s="19">
        <f t="shared" si="72"/>
        <v>5950762.0812999997</v>
      </c>
      <c r="H4624" s="26" t="s">
        <v>3054</v>
      </c>
      <c r="I4624" s="26" t="s">
        <v>531</v>
      </c>
      <c r="J4624" s="26" t="s">
        <v>2611</v>
      </c>
      <c r="K4624" s="26" t="s">
        <v>377</v>
      </c>
      <c r="L4624" s="31" t="s">
        <v>2193</v>
      </c>
      <c r="M4624" s="26">
        <v>4614</v>
      </c>
    </row>
    <row r="4625" spans="1:13" s="31" customFormat="1" x14ac:dyDescent="0.3">
      <c r="A4625" s="89">
        <v>42691</v>
      </c>
      <c r="B4625" s="26" t="s">
        <v>3256</v>
      </c>
      <c r="C4625" s="36" t="s">
        <v>1153</v>
      </c>
      <c r="D4625" s="36" t="s">
        <v>20</v>
      </c>
      <c r="E4625" s="40"/>
      <c r="F4625" s="41">
        <v>7500</v>
      </c>
      <c r="G4625" s="19">
        <f t="shared" si="72"/>
        <v>5943262.0812999997</v>
      </c>
      <c r="H4625" s="26" t="s">
        <v>3054</v>
      </c>
      <c r="I4625" s="26" t="s">
        <v>531</v>
      </c>
      <c r="J4625" s="26" t="s">
        <v>2611</v>
      </c>
      <c r="K4625" s="26" t="s">
        <v>377</v>
      </c>
      <c r="L4625" s="31" t="s">
        <v>2193</v>
      </c>
      <c r="M4625" s="31">
        <v>4615</v>
      </c>
    </row>
    <row r="4626" spans="1:13" s="31" customFormat="1" x14ac:dyDescent="0.3">
      <c r="A4626" s="89">
        <v>42691</v>
      </c>
      <c r="B4626" s="31" t="s">
        <v>3257</v>
      </c>
      <c r="C4626" s="26" t="s">
        <v>12</v>
      </c>
      <c r="D4626" s="31" t="s">
        <v>18</v>
      </c>
      <c r="E4626" s="40"/>
      <c r="F4626" s="40">
        <v>1000</v>
      </c>
      <c r="G4626" s="19">
        <f t="shared" si="72"/>
        <v>5942262.0812999997</v>
      </c>
      <c r="H4626" s="26" t="s">
        <v>3089</v>
      </c>
      <c r="I4626" s="31" t="s">
        <v>531</v>
      </c>
      <c r="J4626" s="26" t="s">
        <v>2611</v>
      </c>
      <c r="K4626" s="26" t="s">
        <v>377</v>
      </c>
      <c r="L4626" s="31" t="s">
        <v>2600</v>
      </c>
      <c r="M4626" s="31">
        <v>4616</v>
      </c>
    </row>
    <row r="4627" spans="1:13" s="31" customFormat="1" x14ac:dyDescent="0.3">
      <c r="A4627" s="89">
        <v>42691</v>
      </c>
      <c r="B4627" s="31" t="s">
        <v>3258</v>
      </c>
      <c r="C4627" s="26" t="s">
        <v>12</v>
      </c>
      <c r="D4627" s="31" t="s">
        <v>18</v>
      </c>
      <c r="E4627" s="40"/>
      <c r="F4627" s="40">
        <v>1000</v>
      </c>
      <c r="G4627" s="19">
        <f t="shared" si="72"/>
        <v>5941262.0812999997</v>
      </c>
      <c r="H4627" s="26" t="s">
        <v>3089</v>
      </c>
      <c r="I4627" s="31" t="s">
        <v>531</v>
      </c>
      <c r="J4627" s="26" t="s">
        <v>2611</v>
      </c>
      <c r="K4627" s="26" t="s">
        <v>377</v>
      </c>
      <c r="L4627" s="31" t="s">
        <v>2600</v>
      </c>
      <c r="M4627" s="26">
        <v>4617</v>
      </c>
    </row>
    <row r="4628" spans="1:13" s="31" customFormat="1" x14ac:dyDescent="0.3">
      <c r="A4628" s="89">
        <v>42691</v>
      </c>
      <c r="B4628" s="31" t="s">
        <v>3259</v>
      </c>
      <c r="C4628" s="26" t="s">
        <v>12</v>
      </c>
      <c r="D4628" s="31" t="s">
        <v>18</v>
      </c>
      <c r="E4628" s="40"/>
      <c r="F4628" s="40">
        <v>2000</v>
      </c>
      <c r="G4628" s="19">
        <f t="shared" si="72"/>
        <v>5939262.0812999997</v>
      </c>
      <c r="H4628" s="26" t="s">
        <v>3089</v>
      </c>
      <c r="I4628" s="31" t="s">
        <v>531</v>
      </c>
      <c r="J4628" s="26" t="s">
        <v>2611</v>
      </c>
      <c r="K4628" s="31" t="s">
        <v>377</v>
      </c>
      <c r="L4628" s="31" t="s">
        <v>2600</v>
      </c>
      <c r="M4628" s="26">
        <v>4618</v>
      </c>
    </row>
    <row r="4629" spans="1:13" s="31" customFormat="1" x14ac:dyDescent="0.3">
      <c r="A4629" s="89">
        <v>42691</v>
      </c>
      <c r="B4629" s="31" t="s">
        <v>3260</v>
      </c>
      <c r="C4629" s="26" t="s">
        <v>17</v>
      </c>
      <c r="D4629" s="31" t="s">
        <v>18</v>
      </c>
      <c r="E4629" s="40"/>
      <c r="F4629" s="40">
        <v>15000</v>
      </c>
      <c r="G4629" s="19">
        <f t="shared" si="72"/>
        <v>5924262.0812999997</v>
      </c>
      <c r="H4629" s="26" t="s">
        <v>3089</v>
      </c>
      <c r="I4629" s="31">
        <v>3926</v>
      </c>
      <c r="J4629" s="26" t="s">
        <v>2611</v>
      </c>
      <c r="K4629" s="31" t="s">
        <v>377</v>
      </c>
      <c r="L4629" s="31" t="s">
        <v>1824</v>
      </c>
      <c r="M4629" s="26">
        <v>4619</v>
      </c>
    </row>
    <row r="4630" spans="1:13" s="31" customFormat="1" x14ac:dyDescent="0.3">
      <c r="A4630" s="75">
        <v>42692</v>
      </c>
      <c r="B4630" s="26" t="s">
        <v>3094</v>
      </c>
      <c r="C4630" s="26" t="s">
        <v>12</v>
      </c>
      <c r="D4630" s="36" t="s">
        <v>13</v>
      </c>
      <c r="E4630" s="41"/>
      <c r="F4630" s="41">
        <v>2000</v>
      </c>
      <c r="G4630" s="19">
        <f t="shared" si="72"/>
        <v>5922262.0812999997</v>
      </c>
      <c r="H4630" s="26" t="s">
        <v>3095</v>
      </c>
      <c r="I4630" s="26" t="s">
        <v>531</v>
      </c>
      <c r="J4630" s="26" t="s">
        <v>2611</v>
      </c>
      <c r="K4630" s="26" t="s">
        <v>377</v>
      </c>
      <c r="L4630" s="26" t="s">
        <v>2600</v>
      </c>
      <c r="M4630" s="26">
        <v>4620</v>
      </c>
    </row>
    <row r="4631" spans="1:13" s="31" customFormat="1" x14ac:dyDescent="0.3">
      <c r="A4631" s="75">
        <v>42692</v>
      </c>
      <c r="B4631" s="26" t="s">
        <v>3096</v>
      </c>
      <c r="C4631" s="31" t="s">
        <v>35</v>
      </c>
      <c r="D4631" s="36" t="s">
        <v>13</v>
      </c>
      <c r="E4631" s="41"/>
      <c r="F4631" s="41">
        <v>1000</v>
      </c>
      <c r="G4631" s="19">
        <f t="shared" si="72"/>
        <v>5921262.0812999997</v>
      </c>
      <c r="H4631" s="26" t="s">
        <v>3095</v>
      </c>
      <c r="I4631" s="26" t="s">
        <v>531</v>
      </c>
      <c r="J4631" s="26" t="s">
        <v>2611</v>
      </c>
      <c r="K4631" s="26" t="s">
        <v>377</v>
      </c>
      <c r="L4631" s="26" t="s">
        <v>2600</v>
      </c>
      <c r="M4631" s="26">
        <v>4621</v>
      </c>
    </row>
    <row r="4632" spans="1:13" s="31" customFormat="1" x14ac:dyDescent="0.3">
      <c r="A4632" s="89">
        <v>42692</v>
      </c>
      <c r="B4632" s="27" t="s">
        <v>3261</v>
      </c>
      <c r="C4632" s="27" t="s">
        <v>12</v>
      </c>
      <c r="D4632" s="36" t="s">
        <v>20</v>
      </c>
      <c r="E4632" s="41"/>
      <c r="F4632" s="41">
        <v>1500</v>
      </c>
      <c r="G4632" s="19">
        <f t="shared" si="72"/>
        <v>5919762.0812999997</v>
      </c>
      <c r="H4632" s="26" t="s">
        <v>933</v>
      </c>
      <c r="I4632" s="26" t="s">
        <v>531</v>
      </c>
      <c r="J4632" s="26" t="s">
        <v>2611</v>
      </c>
      <c r="K4632" s="26" t="s">
        <v>377</v>
      </c>
      <c r="L4632" s="26" t="s">
        <v>2600</v>
      </c>
      <c r="M4632" s="26">
        <v>4622</v>
      </c>
    </row>
    <row r="4633" spans="1:13" s="31" customFormat="1" x14ac:dyDescent="0.3">
      <c r="A4633" s="89">
        <v>42692</v>
      </c>
      <c r="B4633" s="27" t="s">
        <v>3262</v>
      </c>
      <c r="C4633" s="27" t="s">
        <v>12</v>
      </c>
      <c r="D4633" s="36" t="s">
        <v>20</v>
      </c>
      <c r="E4633" s="41"/>
      <c r="F4633" s="41">
        <v>2000</v>
      </c>
      <c r="G4633" s="19">
        <f t="shared" si="72"/>
        <v>5917762.0812999997</v>
      </c>
      <c r="H4633" s="26" t="s">
        <v>933</v>
      </c>
      <c r="I4633" s="26" t="s">
        <v>531</v>
      </c>
      <c r="J4633" s="26" t="s">
        <v>2611</v>
      </c>
      <c r="K4633" s="26" t="s">
        <v>377</v>
      </c>
      <c r="L4633" s="26" t="s">
        <v>2600</v>
      </c>
      <c r="M4633" s="31">
        <v>4623</v>
      </c>
    </row>
    <row r="4634" spans="1:13" s="31" customFormat="1" x14ac:dyDescent="0.3">
      <c r="A4634" s="75">
        <v>42692</v>
      </c>
      <c r="B4634" s="26" t="s">
        <v>3263</v>
      </c>
      <c r="C4634" s="26" t="s">
        <v>12</v>
      </c>
      <c r="D4634" s="36" t="s">
        <v>821</v>
      </c>
      <c r="E4634" s="40"/>
      <c r="F4634" s="41">
        <v>1000</v>
      </c>
      <c r="G4634" s="19">
        <f t="shared" si="72"/>
        <v>5916762.0812999997</v>
      </c>
      <c r="H4634" s="26" t="s">
        <v>1697</v>
      </c>
      <c r="I4634" s="26" t="s">
        <v>531</v>
      </c>
      <c r="J4634" s="26" t="s">
        <v>2611</v>
      </c>
      <c r="K4634" s="26" t="s">
        <v>377</v>
      </c>
      <c r="L4634" s="26" t="s">
        <v>2600</v>
      </c>
      <c r="M4634" s="31">
        <v>4624</v>
      </c>
    </row>
    <row r="4635" spans="1:13" s="31" customFormat="1" x14ac:dyDescent="0.3">
      <c r="A4635" s="75">
        <v>42692</v>
      </c>
      <c r="B4635" s="26" t="s">
        <v>3264</v>
      </c>
      <c r="C4635" s="26" t="s">
        <v>12</v>
      </c>
      <c r="D4635" s="36" t="s">
        <v>821</v>
      </c>
      <c r="E4635" s="40"/>
      <c r="F4635" s="41">
        <v>1000</v>
      </c>
      <c r="G4635" s="19">
        <f t="shared" si="72"/>
        <v>5915762.0812999997</v>
      </c>
      <c r="H4635" s="26" t="s">
        <v>1697</v>
      </c>
      <c r="I4635" s="26" t="s">
        <v>531</v>
      </c>
      <c r="J4635" s="26" t="s">
        <v>2611</v>
      </c>
      <c r="K4635" s="26" t="s">
        <v>377</v>
      </c>
      <c r="L4635" s="26" t="s">
        <v>2600</v>
      </c>
      <c r="M4635" s="26">
        <v>4625</v>
      </c>
    </row>
    <row r="4636" spans="1:13" s="31" customFormat="1" x14ac:dyDescent="0.3">
      <c r="A4636" s="75">
        <v>42692</v>
      </c>
      <c r="B4636" s="26" t="s">
        <v>3265</v>
      </c>
      <c r="C4636" s="26" t="s">
        <v>12</v>
      </c>
      <c r="D4636" s="36" t="s">
        <v>821</v>
      </c>
      <c r="E4636" s="40"/>
      <c r="F4636" s="41">
        <v>1000</v>
      </c>
      <c r="G4636" s="19">
        <f t="shared" si="72"/>
        <v>5914762.0812999997</v>
      </c>
      <c r="H4636" s="26" t="s">
        <v>1697</v>
      </c>
      <c r="I4636" s="26" t="s">
        <v>531</v>
      </c>
      <c r="J4636" s="26" t="s">
        <v>2611</v>
      </c>
      <c r="K4636" s="26" t="s">
        <v>377</v>
      </c>
      <c r="L4636" s="26" t="s">
        <v>2600</v>
      </c>
      <c r="M4636" s="26">
        <v>4626</v>
      </c>
    </row>
    <row r="4637" spans="1:13" s="31" customFormat="1" x14ac:dyDescent="0.3">
      <c r="A4637" s="89">
        <v>42692</v>
      </c>
      <c r="B4637" s="26" t="s">
        <v>3266</v>
      </c>
      <c r="C4637" s="26" t="s">
        <v>12</v>
      </c>
      <c r="D4637" s="36" t="s">
        <v>821</v>
      </c>
      <c r="E4637" s="40"/>
      <c r="F4637" s="41">
        <v>1000</v>
      </c>
      <c r="G4637" s="19">
        <f t="shared" si="72"/>
        <v>5913762.0812999997</v>
      </c>
      <c r="H4637" s="26" t="s">
        <v>1697</v>
      </c>
      <c r="I4637" s="26" t="s">
        <v>531</v>
      </c>
      <c r="J4637" s="26" t="s">
        <v>2611</v>
      </c>
      <c r="K4637" s="26" t="s">
        <v>377</v>
      </c>
      <c r="L4637" s="26" t="s">
        <v>2600</v>
      </c>
      <c r="M4637" s="26">
        <v>4627</v>
      </c>
    </row>
    <row r="4638" spans="1:13" s="31" customFormat="1" x14ac:dyDescent="0.3">
      <c r="A4638" s="89">
        <v>42692</v>
      </c>
      <c r="B4638" s="26" t="s">
        <v>3267</v>
      </c>
      <c r="C4638" s="26" t="s">
        <v>12</v>
      </c>
      <c r="D4638" s="36" t="s">
        <v>20</v>
      </c>
      <c r="E4638" s="40"/>
      <c r="F4638" s="41">
        <v>6000</v>
      </c>
      <c r="G4638" s="19">
        <f t="shared" si="72"/>
        <v>5907762.0812999997</v>
      </c>
      <c r="H4638" s="26" t="s">
        <v>3053</v>
      </c>
      <c r="I4638" s="26" t="s">
        <v>531</v>
      </c>
      <c r="J4638" s="26" t="s">
        <v>2611</v>
      </c>
      <c r="K4638" s="26" t="s">
        <v>377</v>
      </c>
      <c r="L4638" s="26" t="s">
        <v>2600</v>
      </c>
      <c r="M4638" s="26">
        <v>4628</v>
      </c>
    </row>
    <row r="4639" spans="1:13" s="31" customFormat="1" x14ac:dyDescent="0.3">
      <c r="A4639" s="89">
        <v>42692</v>
      </c>
      <c r="B4639" s="26" t="s">
        <v>3268</v>
      </c>
      <c r="C4639" s="26" t="s">
        <v>17</v>
      </c>
      <c r="D4639" s="36" t="s">
        <v>20</v>
      </c>
      <c r="E4639" s="40"/>
      <c r="F4639" s="41">
        <v>90000</v>
      </c>
      <c r="G4639" s="19">
        <f t="shared" si="72"/>
        <v>5817762.0812999997</v>
      </c>
      <c r="H4639" s="26" t="s">
        <v>3053</v>
      </c>
      <c r="I4639" s="26" t="s">
        <v>3269</v>
      </c>
      <c r="J4639" s="26" t="s">
        <v>2611</v>
      </c>
      <c r="K4639" s="26" t="s">
        <v>377</v>
      </c>
      <c r="L4639" s="80" t="s">
        <v>1824</v>
      </c>
      <c r="M4639" s="26">
        <v>4629</v>
      </c>
    </row>
    <row r="4640" spans="1:13" s="31" customFormat="1" x14ac:dyDescent="0.3">
      <c r="A4640" s="89">
        <v>42692</v>
      </c>
      <c r="B4640" s="26" t="s">
        <v>3270</v>
      </c>
      <c r="C4640" s="36" t="s">
        <v>1153</v>
      </c>
      <c r="D4640" s="36" t="s">
        <v>20</v>
      </c>
      <c r="E4640" s="40"/>
      <c r="F4640" s="41">
        <v>12500</v>
      </c>
      <c r="G4640" s="19">
        <f t="shared" si="72"/>
        <v>5805262.0812999997</v>
      </c>
      <c r="H4640" s="26" t="s">
        <v>3053</v>
      </c>
      <c r="I4640" s="26" t="s">
        <v>531</v>
      </c>
      <c r="J4640" s="26" t="s">
        <v>2611</v>
      </c>
      <c r="K4640" s="26" t="s">
        <v>377</v>
      </c>
      <c r="L4640" s="26" t="s">
        <v>2600</v>
      </c>
      <c r="M4640" s="26">
        <v>4630</v>
      </c>
    </row>
    <row r="4641" spans="1:13" s="31" customFormat="1" x14ac:dyDescent="0.3">
      <c r="A4641" s="89">
        <v>42692</v>
      </c>
      <c r="B4641" s="26" t="s">
        <v>3271</v>
      </c>
      <c r="C4641" s="26" t="s">
        <v>12</v>
      </c>
      <c r="D4641" s="36" t="s">
        <v>20</v>
      </c>
      <c r="E4641" s="40"/>
      <c r="F4641" s="41">
        <v>8000</v>
      </c>
      <c r="G4641" s="19">
        <f t="shared" si="72"/>
        <v>5797262.0812999997</v>
      </c>
      <c r="H4641" s="26" t="s">
        <v>3054</v>
      </c>
      <c r="I4641" s="26" t="s">
        <v>531</v>
      </c>
      <c r="J4641" s="26" t="s">
        <v>2611</v>
      </c>
      <c r="K4641" s="26" t="s">
        <v>377</v>
      </c>
      <c r="L4641" s="31" t="s">
        <v>2193</v>
      </c>
      <c r="M4641" s="31">
        <v>4631</v>
      </c>
    </row>
    <row r="4642" spans="1:13" s="31" customFormat="1" x14ac:dyDescent="0.3">
      <c r="A4642" s="89">
        <v>42692</v>
      </c>
      <c r="B4642" s="26" t="s">
        <v>3272</v>
      </c>
      <c r="C4642" s="36" t="s">
        <v>1153</v>
      </c>
      <c r="D4642" s="36" t="s">
        <v>20</v>
      </c>
      <c r="E4642" s="40"/>
      <c r="F4642" s="41">
        <v>7500</v>
      </c>
      <c r="G4642" s="19">
        <f t="shared" si="72"/>
        <v>5789762.0812999997</v>
      </c>
      <c r="H4642" s="26" t="s">
        <v>3054</v>
      </c>
      <c r="I4642" s="26" t="s">
        <v>531</v>
      </c>
      <c r="J4642" s="26" t="s">
        <v>2611</v>
      </c>
      <c r="K4642" s="26" t="s">
        <v>377</v>
      </c>
      <c r="L4642" s="31" t="s">
        <v>2193</v>
      </c>
      <c r="M4642" s="31">
        <v>4632</v>
      </c>
    </row>
    <row r="4643" spans="1:13" s="31" customFormat="1" ht="13.9" x14ac:dyDescent="0.25">
      <c r="A4643" s="89">
        <v>42692</v>
      </c>
      <c r="B4643" s="26" t="s">
        <v>3273</v>
      </c>
      <c r="C4643" s="27" t="s">
        <v>1509</v>
      </c>
      <c r="D4643" s="36" t="s">
        <v>20</v>
      </c>
      <c r="E4643" s="41"/>
      <c r="F4643" s="41">
        <v>50000</v>
      </c>
      <c r="G4643" s="19">
        <f t="shared" si="72"/>
        <v>5739762.0812999997</v>
      </c>
      <c r="H4643" s="26" t="s">
        <v>3054</v>
      </c>
      <c r="I4643" s="26">
        <v>3</v>
      </c>
      <c r="J4643" s="27" t="s">
        <v>1823</v>
      </c>
      <c r="K4643" s="26" t="s">
        <v>377</v>
      </c>
      <c r="L4643" s="135" t="s">
        <v>1824</v>
      </c>
      <c r="M4643" s="26">
        <v>4633</v>
      </c>
    </row>
    <row r="4644" spans="1:13" s="31" customFormat="1" x14ac:dyDescent="0.3">
      <c r="A4644" s="89">
        <v>42692</v>
      </c>
      <c r="B4644" s="31" t="s">
        <v>3274</v>
      </c>
      <c r="C4644" s="26" t="s">
        <v>12</v>
      </c>
      <c r="D4644" s="31" t="s">
        <v>18</v>
      </c>
      <c r="E4644" s="40"/>
      <c r="F4644" s="40">
        <v>2000</v>
      </c>
      <c r="G4644" s="19">
        <f t="shared" si="72"/>
        <v>5737762.0812999997</v>
      </c>
      <c r="H4644" s="26" t="s">
        <v>3089</v>
      </c>
      <c r="I4644" s="31" t="s">
        <v>531</v>
      </c>
      <c r="J4644" s="26" t="s">
        <v>2611</v>
      </c>
      <c r="K4644" s="31" t="s">
        <v>377</v>
      </c>
      <c r="L4644" s="31" t="s">
        <v>2600</v>
      </c>
      <c r="M4644" s="26">
        <v>4634</v>
      </c>
    </row>
    <row r="4645" spans="1:13" s="31" customFormat="1" x14ac:dyDescent="0.3">
      <c r="A4645" s="89">
        <v>42692</v>
      </c>
      <c r="B4645" s="31" t="s">
        <v>3275</v>
      </c>
      <c r="C4645" s="26" t="s">
        <v>12</v>
      </c>
      <c r="D4645" s="31" t="s">
        <v>18</v>
      </c>
      <c r="E4645" s="40"/>
      <c r="F4645" s="40">
        <v>2000</v>
      </c>
      <c r="G4645" s="19">
        <f t="shared" si="72"/>
        <v>5735762.0812999997</v>
      </c>
      <c r="H4645" s="26" t="s">
        <v>3089</v>
      </c>
      <c r="I4645" s="31" t="s">
        <v>531</v>
      </c>
      <c r="J4645" s="26" t="s">
        <v>2611</v>
      </c>
      <c r="K4645" s="31" t="s">
        <v>377</v>
      </c>
      <c r="L4645" s="31" t="s">
        <v>2600</v>
      </c>
      <c r="M4645" s="26">
        <v>4635</v>
      </c>
    </row>
    <row r="4646" spans="1:13" s="31" customFormat="1" x14ac:dyDescent="0.3">
      <c r="A4646" s="89">
        <v>42692</v>
      </c>
      <c r="B4646" s="31" t="s">
        <v>3276</v>
      </c>
      <c r="C4646" s="26" t="s">
        <v>17</v>
      </c>
      <c r="D4646" s="31" t="s">
        <v>18</v>
      </c>
      <c r="E4646" s="40"/>
      <c r="F4646" s="40">
        <v>60000</v>
      </c>
      <c r="G4646" s="19">
        <f t="shared" si="72"/>
        <v>5675762.0812999997</v>
      </c>
      <c r="H4646" s="26" t="s">
        <v>3089</v>
      </c>
      <c r="I4646" s="31">
        <v>576</v>
      </c>
      <c r="J4646" s="26" t="s">
        <v>2611</v>
      </c>
      <c r="K4646" s="31" t="s">
        <v>377</v>
      </c>
      <c r="L4646" s="31" t="s">
        <v>1824</v>
      </c>
      <c r="M4646" s="26">
        <v>4636</v>
      </c>
    </row>
    <row r="4647" spans="1:13" s="31" customFormat="1" x14ac:dyDescent="0.3">
      <c r="A4647" s="89">
        <v>42693</v>
      </c>
      <c r="B4647" s="26" t="s">
        <v>3277</v>
      </c>
      <c r="C4647" s="27" t="s">
        <v>12</v>
      </c>
      <c r="D4647" s="36" t="s">
        <v>20</v>
      </c>
      <c r="E4647" s="41"/>
      <c r="F4647" s="41">
        <v>1000</v>
      </c>
      <c r="G4647" s="19">
        <f t="shared" si="72"/>
        <v>5674762.0812999997</v>
      </c>
      <c r="H4647" s="26" t="s">
        <v>933</v>
      </c>
      <c r="I4647" s="26" t="s">
        <v>531</v>
      </c>
      <c r="J4647" s="26" t="s">
        <v>2611</v>
      </c>
      <c r="K4647" s="26" t="s">
        <v>377</v>
      </c>
      <c r="L4647" s="26" t="s">
        <v>2600</v>
      </c>
      <c r="M4647" s="26">
        <v>4637</v>
      </c>
    </row>
    <row r="4648" spans="1:13" s="31" customFormat="1" x14ac:dyDescent="0.3">
      <c r="A4648" s="89">
        <v>42693</v>
      </c>
      <c r="B4648" s="27" t="s">
        <v>3278</v>
      </c>
      <c r="C4648" s="27" t="s">
        <v>12</v>
      </c>
      <c r="D4648" s="36" t="s">
        <v>20</v>
      </c>
      <c r="E4648" s="41"/>
      <c r="F4648" s="41">
        <v>5000</v>
      </c>
      <c r="G4648" s="19">
        <f t="shared" si="72"/>
        <v>5669762.0812999997</v>
      </c>
      <c r="H4648" s="26" t="s">
        <v>933</v>
      </c>
      <c r="I4648" s="26" t="s">
        <v>531</v>
      </c>
      <c r="J4648" s="26" t="s">
        <v>2611</v>
      </c>
      <c r="K4648" s="26" t="s">
        <v>377</v>
      </c>
      <c r="L4648" s="26" t="s">
        <v>2600</v>
      </c>
      <c r="M4648" s="26">
        <v>4638</v>
      </c>
    </row>
    <row r="4649" spans="1:13" s="31" customFormat="1" x14ac:dyDescent="0.3">
      <c r="A4649" s="89">
        <v>42693</v>
      </c>
      <c r="B4649" s="27" t="s">
        <v>3279</v>
      </c>
      <c r="C4649" s="26" t="s">
        <v>17</v>
      </c>
      <c r="D4649" s="36" t="s">
        <v>20</v>
      </c>
      <c r="E4649" s="41"/>
      <c r="F4649" s="41">
        <v>35000</v>
      </c>
      <c r="G4649" s="19">
        <f t="shared" si="72"/>
        <v>5634762.0812999997</v>
      </c>
      <c r="H4649" s="26" t="s">
        <v>933</v>
      </c>
      <c r="I4649" s="26" t="s">
        <v>531</v>
      </c>
      <c r="J4649" s="26" t="s">
        <v>2611</v>
      </c>
      <c r="K4649" s="26" t="s">
        <v>377</v>
      </c>
      <c r="L4649" s="26" t="s">
        <v>2600</v>
      </c>
      <c r="M4649" s="31">
        <v>4639</v>
      </c>
    </row>
    <row r="4650" spans="1:13" s="31" customFormat="1" x14ac:dyDescent="0.3">
      <c r="A4650" s="89">
        <v>42693</v>
      </c>
      <c r="B4650" s="27" t="s">
        <v>3280</v>
      </c>
      <c r="C4650" s="26" t="s">
        <v>17</v>
      </c>
      <c r="D4650" s="36" t="s">
        <v>20</v>
      </c>
      <c r="E4650" s="41"/>
      <c r="F4650" s="41">
        <v>90000</v>
      </c>
      <c r="G4650" s="19">
        <f t="shared" si="72"/>
        <v>5544762.0812999997</v>
      </c>
      <c r="H4650" s="26" t="s">
        <v>933</v>
      </c>
      <c r="I4650" s="26">
        <v>28</v>
      </c>
      <c r="J4650" s="26" t="s">
        <v>2611</v>
      </c>
      <c r="K4650" s="26" t="s">
        <v>377</v>
      </c>
      <c r="L4650" s="26" t="s">
        <v>1824</v>
      </c>
      <c r="M4650" s="31">
        <v>4640</v>
      </c>
    </row>
    <row r="4651" spans="1:13" s="31" customFormat="1" x14ac:dyDescent="0.3">
      <c r="A4651" s="89">
        <v>42693</v>
      </c>
      <c r="B4651" s="27" t="s">
        <v>3281</v>
      </c>
      <c r="C4651" s="27" t="s">
        <v>12</v>
      </c>
      <c r="D4651" s="36" t="s">
        <v>20</v>
      </c>
      <c r="E4651" s="41"/>
      <c r="F4651" s="41">
        <v>1000</v>
      </c>
      <c r="G4651" s="19">
        <f t="shared" si="72"/>
        <v>5543762.0812999997</v>
      </c>
      <c r="H4651" s="26" t="s">
        <v>933</v>
      </c>
      <c r="I4651" s="26" t="s">
        <v>531</v>
      </c>
      <c r="J4651" s="26" t="s">
        <v>2611</v>
      </c>
      <c r="K4651" s="26" t="s">
        <v>377</v>
      </c>
      <c r="L4651" s="26" t="s">
        <v>2600</v>
      </c>
      <c r="M4651" s="26">
        <v>4641</v>
      </c>
    </row>
    <row r="4652" spans="1:13" s="31" customFormat="1" ht="13.9" x14ac:dyDescent="0.25">
      <c r="A4652" s="89">
        <v>42693</v>
      </c>
      <c r="B4652" s="27" t="s">
        <v>3282</v>
      </c>
      <c r="C4652" s="27" t="s">
        <v>12</v>
      </c>
      <c r="D4652" s="36" t="s">
        <v>20</v>
      </c>
      <c r="E4652" s="41"/>
      <c r="F4652" s="41">
        <v>6000</v>
      </c>
      <c r="G4652" s="19">
        <f t="shared" si="72"/>
        <v>5537762.0812999997</v>
      </c>
      <c r="H4652" s="26" t="s">
        <v>933</v>
      </c>
      <c r="I4652" s="26" t="s">
        <v>3283</v>
      </c>
      <c r="J4652" s="26" t="s">
        <v>2611</v>
      </c>
      <c r="K4652" s="26" t="s">
        <v>377</v>
      </c>
      <c r="L4652" s="26" t="s">
        <v>1824</v>
      </c>
      <c r="M4652" s="26">
        <v>4642</v>
      </c>
    </row>
    <row r="4653" spans="1:13" s="31" customFormat="1" x14ac:dyDescent="0.3">
      <c r="A4653" s="89">
        <v>42693</v>
      </c>
      <c r="B4653" s="26" t="s">
        <v>3284</v>
      </c>
      <c r="C4653" s="26" t="s">
        <v>12</v>
      </c>
      <c r="D4653" s="36" t="s">
        <v>20</v>
      </c>
      <c r="E4653" s="40"/>
      <c r="F4653" s="41">
        <v>1000</v>
      </c>
      <c r="G4653" s="19">
        <f t="shared" si="72"/>
        <v>5536762.0812999997</v>
      </c>
      <c r="H4653" s="26" t="s">
        <v>3053</v>
      </c>
      <c r="I4653" s="26" t="s">
        <v>531</v>
      </c>
      <c r="J4653" s="26" t="s">
        <v>2611</v>
      </c>
      <c r="K4653" s="26" t="s">
        <v>377</v>
      </c>
      <c r="L4653" s="26" t="s">
        <v>2600</v>
      </c>
      <c r="M4653" s="26">
        <v>4643</v>
      </c>
    </row>
    <row r="4654" spans="1:13" s="31" customFormat="1" x14ac:dyDescent="0.3">
      <c r="A4654" s="89">
        <v>42693</v>
      </c>
      <c r="B4654" s="26" t="s">
        <v>3285</v>
      </c>
      <c r="C4654" s="26" t="s">
        <v>12</v>
      </c>
      <c r="D4654" s="36" t="s">
        <v>20</v>
      </c>
      <c r="E4654" s="40"/>
      <c r="F4654" s="41">
        <v>1500</v>
      </c>
      <c r="G4654" s="19">
        <f t="shared" si="72"/>
        <v>5535262.0812999997</v>
      </c>
      <c r="H4654" s="26" t="s">
        <v>3053</v>
      </c>
      <c r="I4654" s="26" t="s">
        <v>531</v>
      </c>
      <c r="J4654" s="26" t="s">
        <v>2611</v>
      </c>
      <c r="K4654" s="26" t="s">
        <v>377</v>
      </c>
      <c r="L4654" s="26" t="s">
        <v>2600</v>
      </c>
      <c r="M4654" s="26">
        <v>4644</v>
      </c>
    </row>
    <row r="4655" spans="1:13" s="31" customFormat="1" x14ac:dyDescent="0.3">
      <c r="A4655" s="89">
        <v>42693</v>
      </c>
      <c r="B4655" s="26" t="s">
        <v>3286</v>
      </c>
      <c r="C4655" s="26" t="s">
        <v>17</v>
      </c>
      <c r="D4655" s="36" t="s">
        <v>20</v>
      </c>
      <c r="E4655" s="40"/>
      <c r="F4655" s="41">
        <v>125000</v>
      </c>
      <c r="G4655" s="19">
        <f t="shared" si="72"/>
        <v>5410262.0812999997</v>
      </c>
      <c r="H4655" s="26" t="s">
        <v>3054</v>
      </c>
      <c r="I4655" s="26">
        <v>647</v>
      </c>
      <c r="J4655" s="26" t="s">
        <v>2611</v>
      </c>
      <c r="K4655" s="26" t="s">
        <v>377</v>
      </c>
      <c r="L4655" s="135" t="s">
        <v>1824</v>
      </c>
      <c r="M4655" s="26">
        <v>4645</v>
      </c>
    </row>
    <row r="4656" spans="1:13" s="31" customFormat="1" ht="13.9" x14ac:dyDescent="0.25">
      <c r="A4656" s="89">
        <v>42693</v>
      </c>
      <c r="B4656" s="26" t="s">
        <v>3287</v>
      </c>
      <c r="C4656" s="27" t="s">
        <v>1509</v>
      </c>
      <c r="D4656" s="36" t="s">
        <v>20</v>
      </c>
      <c r="E4656" s="40"/>
      <c r="F4656" s="41">
        <v>1500</v>
      </c>
      <c r="G4656" s="19">
        <f t="shared" si="72"/>
        <v>5408762.0812999997</v>
      </c>
      <c r="H4656" s="26" t="s">
        <v>3054</v>
      </c>
      <c r="I4656" s="26" t="s">
        <v>787</v>
      </c>
      <c r="J4656" s="26" t="s">
        <v>1823</v>
      </c>
      <c r="K4656" s="26" t="s">
        <v>377</v>
      </c>
      <c r="L4656" s="135" t="s">
        <v>1824</v>
      </c>
      <c r="M4656" s="26">
        <v>4646</v>
      </c>
    </row>
    <row r="4657" spans="1:13" s="31" customFormat="1" x14ac:dyDescent="0.3">
      <c r="A4657" s="89">
        <v>42693</v>
      </c>
      <c r="B4657" s="26" t="s">
        <v>3288</v>
      </c>
      <c r="C4657" s="26" t="s">
        <v>12</v>
      </c>
      <c r="D4657" s="36" t="s">
        <v>20</v>
      </c>
      <c r="E4657" s="40"/>
      <c r="F4657" s="41">
        <v>3000</v>
      </c>
      <c r="G4657" s="19">
        <f t="shared" si="72"/>
        <v>5405762.0812999997</v>
      </c>
      <c r="H4657" s="26" t="s">
        <v>3054</v>
      </c>
      <c r="I4657" s="26" t="s">
        <v>531</v>
      </c>
      <c r="J4657" s="26" t="s">
        <v>2611</v>
      </c>
      <c r="K4657" s="26" t="s">
        <v>377</v>
      </c>
      <c r="L4657" s="31" t="s">
        <v>2193</v>
      </c>
      <c r="M4657" s="31">
        <v>4647</v>
      </c>
    </row>
    <row r="4658" spans="1:13" s="31" customFormat="1" x14ac:dyDescent="0.3">
      <c r="A4658" s="89">
        <v>42693</v>
      </c>
      <c r="B4658" s="31" t="s">
        <v>3289</v>
      </c>
      <c r="C4658" s="26" t="s">
        <v>17</v>
      </c>
      <c r="D4658" s="31" t="s">
        <v>18</v>
      </c>
      <c r="E4658" s="40"/>
      <c r="F4658" s="40">
        <v>15000</v>
      </c>
      <c r="G4658" s="19">
        <f t="shared" si="72"/>
        <v>5390762.0812999997</v>
      </c>
      <c r="H4658" s="26" t="s">
        <v>3089</v>
      </c>
      <c r="I4658" s="31">
        <v>578</v>
      </c>
      <c r="J4658" s="26" t="s">
        <v>2611</v>
      </c>
      <c r="K4658" s="31" t="s">
        <v>377</v>
      </c>
      <c r="L4658" s="31" t="s">
        <v>1824</v>
      </c>
      <c r="M4658" s="31">
        <v>4648</v>
      </c>
    </row>
    <row r="4659" spans="1:13" s="31" customFormat="1" x14ac:dyDescent="0.3">
      <c r="A4659" s="89">
        <v>42694</v>
      </c>
      <c r="B4659" s="26" t="s">
        <v>3290</v>
      </c>
      <c r="C4659" s="26" t="s">
        <v>12</v>
      </c>
      <c r="D4659" s="36" t="s">
        <v>13</v>
      </c>
      <c r="E4659" s="40"/>
      <c r="F4659" s="41">
        <v>3500</v>
      </c>
      <c r="G4659" s="19">
        <f t="shared" si="72"/>
        <v>5387262.0812999997</v>
      </c>
      <c r="H4659" s="36" t="s">
        <v>26</v>
      </c>
      <c r="I4659" s="26" t="s">
        <v>531</v>
      </c>
      <c r="J4659" s="26" t="s">
        <v>2611</v>
      </c>
      <c r="K4659" s="26" t="s">
        <v>377</v>
      </c>
      <c r="L4659" s="26" t="s">
        <v>2600</v>
      </c>
      <c r="M4659" s="26">
        <v>4649</v>
      </c>
    </row>
    <row r="4660" spans="1:13" s="31" customFormat="1" x14ac:dyDescent="0.3">
      <c r="A4660" s="89">
        <v>42694</v>
      </c>
      <c r="B4660" s="27" t="s">
        <v>3291</v>
      </c>
      <c r="C4660" s="27" t="s">
        <v>12</v>
      </c>
      <c r="D4660" s="36" t="s">
        <v>20</v>
      </c>
      <c r="E4660" s="41"/>
      <c r="F4660" s="41">
        <v>500</v>
      </c>
      <c r="G4660" s="19">
        <f t="shared" si="72"/>
        <v>5386762.0812999997</v>
      </c>
      <c r="H4660" s="26" t="s">
        <v>933</v>
      </c>
      <c r="I4660" s="26" t="s">
        <v>531</v>
      </c>
      <c r="J4660" s="26" t="s">
        <v>2611</v>
      </c>
      <c r="K4660" s="26" t="s">
        <v>377</v>
      </c>
      <c r="L4660" s="26" t="s">
        <v>2600</v>
      </c>
      <c r="M4660" s="26">
        <v>4650</v>
      </c>
    </row>
    <row r="4661" spans="1:13" s="31" customFormat="1" x14ac:dyDescent="0.3">
      <c r="A4661" s="89">
        <v>42694</v>
      </c>
      <c r="B4661" s="26" t="s">
        <v>3292</v>
      </c>
      <c r="C4661" s="27" t="s">
        <v>12</v>
      </c>
      <c r="D4661" s="36" t="s">
        <v>20</v>
      </c>
      <c r="E4661" s="41"/>
      <c r="F4661" s="41">
        <v>3500</v>
      </c>
      <c r="G4661" s="19">
        <f t="shared" si="72"/>
        <v>5383262.0812999997</v>
      </c>
      <c r="H4661" s="26" t="s">
        <v>933</v>
      </c>
      <c r="I4661" s="26" t="s">
        <v>531</v>
      </c>
      <c r="J4661" s="26" t="s">
        <v>2611</v>
      </c>
      <c r="K4661" s="26" t="s">
        <v>377</v>
      </c>
      <c r="L4661" s="26" t="s">
        <v>2600</v>
      </c>
      <c r="M4661" s="26">
        <v>4651</v>
      </c>
    </row>
    <row r="4662" spans="1:13" s="31" customFormat="1" x14ac:dyDescent="0.3">
      <c r="A4662" s="89">
        <v>42694</v>
      </c>
      <c r="B4662" s="26" t="s">
        <v>3293</v>
      </c>
      <c r="C4662" s="36" t="s">
        <v>1153</v>
      </c>
      <c r="D4662" s="36" t="s">
        <v>20</v>
      </c>
      <c r="E4662" s="41"/>
      <c r="F4662" s="41">
        <v>4000</v>
      </c>
      <c r="G4662" s="19">
        <f t="shared" si="72"/>
        <v>5379262.0812999997</v>
      </c>
      <c r="H4662" s="26" t="s">
        <v>933</v>
      </c>
      <c r="I4662" s="26" t="s">
        <v>531</v>
      </c>
      <c r="J4662" s="26" t="s">
        <v>2611</v>
      </c>
      <c r="K4662" s="26" t="s">
        <v>377</v>
      </c>
      <c r="L4662" s="26" t="s">
        <v>2600</v>
      </c>
      <c r="M4662" s="26">
        <v>4652</v>
      </c>
    </row>
    <row r="4663" spans="1:13" s="31" customFormat="1" x14ac:dyDescent="0.3">
      <c r="A4663" s="89">
        <v>42694</v>
      </c>
      <c r="B4663" s="37" t="s">
        <v>3294</v>
      </c>
      <c r="C4663" s="37" t="s">
        <v>12</v>
      </c>
      <c r="D4663" s="36" t="s">
        <v>13</v>
      </c>
      <c r="E4663" s="38"/>
      <c r="F4663" s="38">
        <v>2000</v>
      </c>
      <c r="G4663" s="19">
        <f t="shared" si="72"/>
        <v>5377262.0812999997</v>
      </c>
      <c r="H4663" s="37" t="s">
        <v>267</v>
      </c>
      <c r="I4663" s="38" t="s">
        <v>531</v>
      </c>
      <c r="J4663" s="26" t="s">
        <v>2611</v>
      </c>
      <c r="K4663" s="26" t="s">
        <v>377</v>
      </c>
      <c r="L4663" s="26" t="s">
        <v>2600</v>
      </c>
      <c r="M4663" s="26">
        <v>4653</v>
      </c>
    </row>
    <row r="4664" spans="1:13" s="31" customFormat="1" x14ac:dyDescent="0.3">
      <c r="A4664" s="89">
        <v>42694</v>
      </c>
      <c r="B4664" s="37" t="s">
        <v>3295</v>
      </c>
      <c r="C4664" s="37" t="s">
        <v>12</v>
      </c>
      <c r="D4664" s="36" t="s">
        <v>13</v>
      </c>
      <c r="E4664" s="38"/>
      <c r="F4664" s="38">
        <v>2000</v>
      </c>
      <c r="G4664" s="19">
        <f t="shared" si="72"/>
        <v>5375262.0812999997</v>
      </c>
      <c r="H4664" s="37" t="s">
        <v>267</v>
      </c>
      <c r="I4664" s="38" t="s">
        <v>531</v>
      </c>
      <c r="J4664" s="26" t="s">
        <v>2611</v>
      </c>
      <c r="K4664" s="26" t="s">
        <v>377</v>
      </c>
      <c r="L4664" s="26" t="s">
        <v>2600</v>
      </c>
      <c r="M4664" s="26">
        <v>4654</v>
      </c>
    </row>
    <row r="4665" spans="1:13" s="31" customFormat="1" x14ac:dyDescent="0.3">
      <c r="A4665" s="89">
        <v>42694</v>
      </c>
      <c r="B4665" s="26" t="s">
        <v>3296</v>
      </c>
      <c r="C4665" s="26" t="s">
        <v>12</v>
      </c>
      <c r="D4665" s="36" t="s">
        <v>20</v>
      </c>
      <c r="E4665" s="40"/>
      <c r="F4665" s="41">
        <v>2000</v>
      </c>
      <c r="G4665" s="19">
        <f t="shared" si="72"/>
        <v>5373262.0812999997</v>
      </c>
      <c r="H4665" s="26" t="s">
        <v>3053</v>
      </c>
      <c r="I4665" s="26" t="s">
        <v>531</v>
      </c>
      <c r="J4665" s="26" t="s">
        <v>2611</v>
      </c>
      <c r="K4665" s="26" t="s">
        <v>377</v>
      </c>
      <c r="L4665" s="26" t="s">
        <v>2600</v>
      </c>
      <c r="M4665" s="31">
        <v>4655</v>
      </c>
    </row>
    <row r="4666" spans="1:13" s="31" customFormat="1" x14ac:dyDescent="0.3">
      <c r="A4666" s="89">
        <v>42694</v>
      </c>
      <c r="B4666" s="26" t="s">
        <v>3297</v>
      </c>
      <c r="C4666" s="26" t="s">
        <v>12</v>
      </c>
      <c r="D4666" s="36" t="s">
        <v>20</v>
      </c>
      <c r="E4666" s="40"/>
      <c r="F4666" s="41">
        <v>2000</v>
      </c>
      <c r="G4666" s="19">
        <f t="shared" si="72"/>
        <v>5371262.0812999997</v>
      </c>
      <c r="H4666" s="26" t="s">
        <v>3054</v>
      </c>
      <c r="I4666" s="26" t="s">
        <v>531</v>
      </c>
      <c r="J4666" s="26" t="s">
        <v>2611</v>
      </c>
      <c r="K4666" s="26" t="s">
        <v>377</v>
      </c>
      <c r="L4666" s="31" t="s">
        <v>2193</v>
      </c>
      <c r="M4666" s="31">
        <v>4656</v>
      </c>
    </row>
    <row r="4667" spans="1:13" s="31" customFormat="1" x14ac:dyDescent="0.3">
      <c r="A4667" s="89">
        <v>42694</v>
      </c>
      <c r="B4667" s="26" t="s">
        <v>3298</v>
      </c>
      <c r="C4667" s="26" t="s">
        <v>12</v>
      </c>
      <c r="D4667" s="36" t="s">
        <v>20</v>
      </c>
      <c r="E4667" s="40"/>
      <c r="F4667" s="41">
        <v>2000</v>
      </c>
      <c r="G4667" s="19">
        <f t="shared" si="72"/>
        <v>5369262.0812999997</v>
      </c>
      <c r="H4667" s="26" t="s">
        <v>3054</v>
      </c>
      <c r="I4667" s="26" t="s">
        <v>531</v>
      </c>
      <c r="J4667" s="26" t="s">
        <v>2611</v>
      </c>
      <c r="K4667" s="26" t="s">
        <v>377</v>
      </c>
      <c r="L4667" s="31" t="s">
        <v>2193</v>
      </c>
      <c r="M4667" s="26">
        <v>4657</v>
      </c>
    </row>
    <row r="4668" spans="1:13" s="31" customFormat="1" x14ac:dyDescent="0.3">
      <c r="A4668" s="89">
        <v>42694</v>
      </c>
      <c r="B4668" s="26" t="s">
        <v>3299</v>
      </c>
      <c r="C4668" s="26" t="s">
        <v>12</v>
      </c>
      <c r="D4668" s="36" t="s">
        <v>20</v>
      </c>
      <c r="E4668" s="40"/>
      <c r="F4668" s="41">
        <v>2000</v>
      </c>
      <c r="G4668" s="19">
        <f t="shared" si="72"/>
        <v>5367262.0812999997</v>
      </c>
      <c r="H4668" s="26" t="s">
        <v>3054</v>
      </c>
      <c r="I4668" s="26" t="s">
        <v>531</v>
      </c>
      <c r="J4668" s="26" t="s">
        <v>2611</v>
      </c>
      <c r="K4668" s="26" t="s">
        <v>377</v>
      </c>
      <c r="L4668" s="31" t="s">
        <v>2193</v>
      </c>
      <c r="M4668" s="26">
        <v>4658</v>
      </c>
    </row>
    <row r="4669" spans="1:13" s="31" customFormat="1" x14ac:dyDescent="0.3">
      <c r="A4669" s="89">
        <v>42694</v>
      </c>
      <c r="B4669" s="31" t="s">
        <v>3300</v>
      </c>
      <c r="C4669" s="26" t="s">
        <v>12</v>
      </c>
      <c r="D4669" s="31" t="s">
        <v>18</v>
      </c>
      <c r="E4669" s="40"/>
      <c r="F4669" s="40">
        <v>2000</v>
      </c>
      <c r="G4669" s="19">
        <f t="shared" si="72"/>
        <v>5365262.0812999997</v>
      </c>
      <c r="H4669" s="26" t="s">
        <v>3089</v>
      </c>
      <c r="I4669" s="31" t="s">
        <v>531</v>
      </c>
      <c r="J4669" s="26" t="s">
        <v>2611</v>
      </c>
      <c r="K4669" s="31" t="s">
        <v>377</v>
      </c>
      <c r="L4669" s="31" t="s">
        <v>2600</v>
      </c>
      <c r="M4669" s="26">
        <v>4659</v>
      </c>
    </row>
    <row r="4670" spans="1:13" s="31" customFormat="1" x14ac:dyDescent="0.3">
      <c r="A4670" s="89">
        <v>42694</v>
      </c>
      <c r="B4670" s="31" t="s">
        <v>3301</v>
      </c>
      <c r="C4670" s="26" t="s">
        <v>17</v>
      </c>
      <c r="D4670" s="31" t="s">
        <v>18</v>
      </c>
      <c r="E4670" s="40"/>
      <c r="F4670" s="40">
        <v>15000</v>
      </c>
      <c r="G4670" s="19">
        <f t="shared" si="72"/>
        <v>5350262.0812999997</v>
      </c>
      <c r="H4670" s="26" t="s">
        <v>3089</v>
      </c>
      <c r="I4670" s="31">
        <v>580</v>
      </c>
      <c r="J4670" s="26" t="s">
        <v>2611</v>
      </c>
      <c r="K4670" s="31" t="s">
        <v>377</v>
      </c>
      <c r="L4670" s="31" t="s">
        <v>1824</v>
      </c>
      <c r="M4670" s="26">
        <v>4660</v>
      </c>
    </row>
    <row r="4671" spans="1:13" s="31" customFormat="1" x14ac:dyDescent="0.3">
      <c r="A4671" s="89">
        <v>42695</v>
      </c>
      <c r="B4671" s="26" t="s">
        <v>3302</v>
      </c>
      <c r="C4671" s="26" t="s">
        <v>12</v>
      </c>
      <c r="D4671" s="36" t="s">
        <v>13</v>
      </c>
      <c r="E4671" s="40"/>
      <c r="F4671" s="41">
        <v>5000</v>
      </c>
      <c r="G4671" s="19">
        <f t="shared" si="72"/>
        <v>5345262.0812999997</v>
      </c>
      <c r="H4671" s="36" t="s">
        <v>26</v>
      </c>
      <c r="I4671" s="26" t="s">
        <v>531</v>
      </c>
      <c r="J4671" s="26" t="s">
        <v>2611</v>
      </c>
      <c r="K4671" s="26" t="s">
        <v>377</v>
      </c>
      <c r="L4671" s="26" t="s">
        <v>2600</v>
      </c>
      <c r="M4671" s="26">
        <v>4661</v>
      </c>
    </row>
    <row r="4672" spans="1:13" s="31" customFormat="1" x14ac:dyDescent="0.3">
      <c r="A4672" s="89">
        <v>42695</v>
      </c>
      <c r="B4672" s="26" t="s">
        <v>3094</v>
      </c>
      <c r="C4672" s="26" t="s">
        <v>12</v>
      </c>
      <c r="D4672" s="36" t="s">
        <v>13</v>
      </c>
      <c r="E4672" s="41"/>
      <c r="F4672" s="41">
        <v>2000</v>
      </c>
      <c r="G4672" s="19">
        <f t="shared" si="72"/>
        <v>5343262.0812999997</v>
      </c>
      <c r="H4672" s="26" t="s">
        <v>3095</v>
      </c>
      <c r="I4672" s="26" t="s">
        <v>531</v>
      </c>
      <c r="J4672" s="26" t="s">
        <v>2611</v>
      </c>
      <c r="K4672" s="26" t="s">
        <v>377</v>
      </c>
      <c r="L4672" s="26" t="s">
        <v>2600</v>
      </c>
      <c r="M4672" s="26">
        <v>4662</v>
      </c>
    </row>
    <row r="4673" spans="1:13" s="31" customFormat="1" x14ac:dyDescent="0.3">
      <c r="A4673" s="89">
        <v>42695</v>
      </c>
      <c r="B4673" s="26" t="s">
        <v>3096</v>
      </c>
      <c r="C4673" s="31" t="s">
        <v>35</v>
      </c>
      <c r="D4673" s="36" t="s">
        <v>13</v>
      </c>
      <c r="E4673" s="41"/>
      <c r="F4673" s="41">
        <v>1000</v>
      </c>
      <c r="G4673" s="19">
        <f t="shared" si="72"/>
        <v>5342262.0812999997</v>
      </c>
      <c r="H4673" s="26" t="s">
        <v>3095</v>
      </c>
      <c r="I4673" s="26" t="s">
        <v>531</v>
      </c>
      <c r="J4673" s="26" t="s">
        <v>2611</v>
      </c>
      <c r="K4673" s="26" t="s">
        <v>377</v>
      </c>
      <c r="L4673" s="26" t="s">
        <v>2600</v>
      </c>
      <c r="M4673" s="31">
        <v>4663</v>
      </c>
    </row>
    <row r="4674" spans="1:13" s="31" customFormat="1" x14ac:dyDescent="0.3">
      <c r="A4674" s="89">
        <v>42695</v>
      </c>
      <c r="B4674" s="26" t="s">
        <v>3303</v>
      </c>
      <c r="C4674" s="26" t="s">
        <v>12</v>
      </c>
      <c r="D4674" s="36" t="s">
        <v>18</v>
      </c>
      <c r="E4674" s="41"/>
      <c r="F4674" s="41">
        <v>1000</v>
      </c>
      <c r="G4674" s="19">
        <f t="shared" si="72"/>
        <v>5341262.0812999997</v>
      </c>
      <c r="H4674" s="26" t="s">
        <v>795</v>
      </c>
      <c r="I4674" s="26" t="s">
        <v>531</v>
      </c>
      <c r="J4674" s="26" t="s">
        <v>2611</v>
      </c>
      <c r="K4674" s="26" t="s">
        <v>377</v>
      </c>
      <c r="L4674" s="26" t="s">
        <v>2600</v>
      </c>
      <c r="M4674" s="31">
        <v>4664</v>
      </c>
    </row>
    <row r="4675" spans="1:13" s="31" customFormat="1" x14ac:dyDescent="0.3">
      <c r="A4675" s="89">
        <v>42695</v>
      </c>
      <c r="B4675" s="26" t="s">
        <v>3304</v>
      </c>
      <c r="C4675" s="26" t="s">
        <v>12</v>
      </c>
      <c r="D4675" s="36" t="s">
        <v>18</v>
      </c>
      <c r="E4675" s="40"/>
      <c r="F4675" s="41">
        <v>1000</v>
      </c>
      <c r="G4675" s="19">
        <f t="shared" si="72"/>
        <v>5340262.0812999997</v>
      </c>
      <c r="H4675" s="26" t="s">
        <v>795</v>
      </c>
      <c r="I4675" s="26" t="s">
        <v>531</v>
      </c>
      <c r="J4675" s="26" t="s">
        <v>2611</v>
      </c>
      <c r="K4675" s="26" t="s">
        <v>377</v>
      </c>
      <c r="L4675" s="26" t="s">
        <v>2600</v>
      </c>
      <c r="M4675" s="26">
        <v>4665</v>
      </c>
    </row>
    <row r="4676" spans="1:13" s="31" customFormat="1" x14ac:dyDescent="0.3">
      <c r="A4676" s="89">
        <v>42695</v>
      </c>
      <c r="B4676" s="26" t="s">
        <v>3305</v>
      </c>
      <c r="C4676" s="27" t="s">
        <v>1509</v>
      </c>
      <c r="D4676" s="36" t="s">
        <v>18</v>
      </c>
      <c r="E4676" s="40"/>
      <c r="F4676" s="41">
        <v>61000</v>
      </c>
      <c r="G4676" s="19">
        <f t="shared" si="72"/>
        <v>5279262.0812999997</v>
      </c>
      <c r="H4676" s="26" t="s">
        <v>795</v>
      </c>
      <c r="I4676" s="26" t="s">
        <v>787</v>
      </c>
      <c r="J4676" s="27" t="s">
        <v>1823</v>
      </c>
      <c r="K4676" s="26" t="s">
        <v>377</v>
      </c>
      <c r="L4676" s="26" t="s">
        <v>1824</v>
      </c>
      <c r="M4676" s="26">
        <v>4666</v>
      </c>
    </row>
    <row r="4677" spans="1:13" s="31" customFormat="1" x14ac:dyDescent="0.3">
      <c r="A4677" s="89">
        <v>42695</v>
      </c>
      <c r="B4677" s="26" t="s">
        <v>3306</v>
      </c>
      <c r="C4677" s="26" t="s">
        <v>12</v>
      </c>
      <c r="D4677" s="36" t="s">
        <v>20</v>
      </c>
      <c r="E4677" s="41"/>
      <c r="F4677" s="41">
        <v>3000</v>
      </c>
      <c r="G4677" s="19">
        <f t="shared" si="72"/>
        <v>5276262.0812999997</v>
      </c>
      <c r="H4677" s="26" t="s">
        <v>933</v>
      </c>
      <c r="I4677" s="26" t="s">
        <v>531</v>
      </c>
      <c r="J4677" s="26" t="s">
        <v>2611</v>
      </c>
      <c r="K4677" s="26" t="s">
        <v>377</v>
      </c>
      <c r="L4677" s="26" t="s">
        <v>2600</v>
      </c>
      <c r="M4677" s="26">
        <v>4667</v>
      </c>
    </row>
    <row r="4678" spans="1:13" s="31" customFormat="1" x14ac:dyDescent="0.3">
      <c r="A4678" s="89">
        <v>42695</v>
      </c>
      <c r="B4678" s="26" t="s">
        <v>3307</v>
      </c>
      <c r="C4678" s="26" t="s">
        <v>12</v>
      </c>
      <c r="D4678" s="36" t="s">
        <v>821</v>
      </c>
      <c r="E4678" s="40"/>
      <c r="F4678" s="41">
        <v>1000</v>
      </c>
      <c r="G4678" s="19">
        <f t="shared" si="72"/>
        <v>5275262.0812999997</v>
      </c>
      <c r="H4678" s="26" t="s">
        <v>1697</v>
      </c>
      <c r="I4678" s="26" t="s">
        <v>531</v>
      </c>
      <c r="J4678" s="26" t="s">
        <v>2611</v>
      </c>
      <c r="K4678" s="26" t="s">
        <v>377</v>
      </c>
      <c r="L4678" s="26" t="s">
        <v>2600</v>
      </c>
      <c r="M4678" s="26">
        <v>4668</v>
      </c>
    </row>
    <row r="4679" spans="1:13" s="31" customFormat="1" x14ac:dyDescent="0.3">
      <c r="A4679" s="89">
        <v>42695</v>
      </c>
      <c r="B4679" s="26" t="s">
        <v>3308</v>
      </c>
      <c r="C4679" s="26" t="s">
        <v>12</v>
      </c>
      <c r="D4679" s="36" t="s">
        <v>821</v>
      </c>
      <c r="E4679" s="40"/>
      <c r="F4679" s="41">
        <v>1000</v>
      </c>
      <c r="G4679" s="19">
        <f t="shared" si="72"/>
        <v>5274262.0812999997</v>
      </c>
      <c r="H4679" s="26" t="s">
        <v>1697</v>
      </c>
      <c r="I4679" s="26" t="s">
        <v>531</v>
      </c>
      <c r="J4679" s="26" t="s">
        <v>2611</v>
      </c>
      <c r="K4679" s="26" t="s">
        <v>377</v>
      </c>
      <c r="L4679" s="26" t="s">
        <v>2600</v>
      </c>
      <c r="M4679" s="26">
        <v>4669</v>
      </c>
    </row>
    <row r="4680" spans="1:13" s="31" customFormat="1" x14ac:dyDescent="0.3">
      <c r="A4680" s="89">
        <v>42695</v>
      </c>
      <c r="B4680" s="26" t="s">
        <v>3266</v>
      </c>
      <c r="C4680" s="26" t="s">
        <v>12</v>
      </c>
      <c r="D4680" s="36" t="s">
        <v>821</v>
      </c>
      <c r="E4680" s="40"/>
      <c r="F4680" s="41">
        <v>1000</v>
      </c>
      <c r="G4680" s="19">
        <f t="shared" si="72"/>
        <v>5273262.0812999997</v>
      </c>
      <c r="H4680" s="26" t="s">
        <v>1697</v>
      </c>
      <c r="I4680" s="26" t="s">
        <v>531</v>
      </c>
      <c r="J4680" s="26" t="s">
        <v>2611</v>
      </c>
      <c r="K4680" s="26" t="s">
        <v>377</v>
      </c>
      <c r="L4680" s="26" t="s">
        <v>2600</v>
      </c>
      <c r="M4680" s="26">
        <v>4670</v>
      </c>
    </row>
    <row r="4681" spans="1:13" s="31" customFormat="1" x14ac:dyDescent="0.3">
      <c r="A4681" s="89">
        <v>42695</v>
      </c>
      <c r="B4681" s="26" t="s">
        <v>3309</v>
      </c>
      <c r="C4681" s="26" t="s">
        <v>12</v>
      </c>
      <c r="D4681" s="36" t="s">
        <v>20</v>
      </c>
      <c r="E4681" s="40"/>
      <c r="F4681" s="41">
        <v>2000</v>
      </c>
      <c r="G4681" s="19">
        <f t="shared" si="72"/>
        <v>5271262.0812999997</v>
      </c>
      <c r="H4681" s="26" t="s">
        <v>3053</v>
      </c>
      <c r="I4681" s="26" t="s">
        <v>531</v>
      </c>
      <c r="J4681" s="26" t="s">
        <v>2611</v>
      </c>
      <c r="K4681" s="26" t="s">
        <v>377</v>
      </c>
      <c r="L4681" s="26" t="s">
        <v>2600</v>
      </c>
      <c r="M4681" s="31">
        <v>4671</v>
      </c>
    </row>
    <row r="4682" spans="1:13" s="31" customFormat="1" x14ac:dyDescent="0.3">
      <c r="A4682" s="89">
        <v>42695</v>
      </c>
      <c r="B4682" s="26" t="s">
        <v>3101</v>
      </c>
      <c r="C4682" s="31" t="s">
        <v>35</v>
      </c>
      <c r="D4682" s="36" t="s">
        <v>20</v>
      </c>
      <c r="E4682" s="40"/>
      <c r="F4682" s="41">
        <v>1000</v>
      </c>
      <c r="G4682" s="19">
        <f t="shared" si="72"/>
        <v>5270262.0812999997</v>
      </c>
      <c r="H4682" s="26" t="s">
        <v>3053</v>
      </c>
      <c r="I4682" s="26" t="s">
        <v>531</v>
      </c>
      <c r="J4682" s="26" t="s">
        <v>2611</v>
      </c>
      <c r="K4682" s="26" t="s">
        <v>377</v>
      </c>
      <c r="L4682" s="26" t="s">
        <v>2600</v>
      </c>
      <c r="M4682" s="31">
        <v>4672</v>
      </c>
    </row>
    <row r="4683" spans="1:13" s="31" customFormat="1" x14ac:dyDescent="0.3">
      <c r="A4683" s="89">
        <v>42695</v>
      </c>
      <c r="B4683" s="26" t="s">
        <v>3310</v>
      </c>
      <c r="C4683" s="36" t="s">
        <v>1153</v>
      </c>
      <c r="D4683" s="36" t="s">
        <v>20</v>
      </c>
      <c r="E4683" s="40"/>
      <c r="F4683" s="41">
        <v>2000</v>
      </c>
      <c r="G4683" s="19">
        <f t="shared" si="72"/>
        <v>5268262.0812999997</v>
      </c>
      <c r="H4683" s="26" t="s">
        <v>3053</v>
      </c>
      <c r="I4683" s="26" t="s">
        <v>531</v>
      </c>
      <c r="J4683" s="26" t="s">
        <v>2611</v>
      </c>
      <c r="K4683" s="26" t="s">
        <v>377</v>
      </c>
      <c r="L4683" s="26" t="s">
        <v>2600</v>
      </c>
      <c r="M4683" s="26">
        <v>4673</v>
      </c>
    </row>
    <row r="4684" spans="1:13" s="31" customFormat="1" x14ac:dyDescent="0.3">
      <c r="A4684" s="89">
        <v>42695</v>
      </c>
      <c r="B4684" s="26" t="s">
        <v>3311</v>
      </c>
      <c r="C4684" s="26" t="s">
        <v>12</v>
      </c>
      <c r="D4684" s="36" t="s">
        <v>20</v>
      </c>
      <c r="E4684" s="40"/>
      <c r="F4684" s="41">
        <v>450</v>
      </c>
      <c r="G4684" s="19">
        <f t="shared" si="72"/>
        <v>5267812.0812999997</v>
      </c>
      <c r="H4684" s="97" t="s">
        <v>3419</v>
      </c>
      <c r="I4684" s="26" t="s">
        <v>531</v>
      </c>
      <c r="J4684" s="26" t="s">
        <v>2611</v>
      </c>
      <c r="K4684" s="26" t="s">
        <v>377</v>
      </c>
      <c r="L4684" s="26" t="s">
        <v>2600</v>
      </c>
      <c r="M4684" s="26">
        <v>4674</v>
      </c>
    </row>
    <row r="4685" spans="1:13" s="31" customFormat="1" x14ac:dyDescent="0.3">
      <c r="A4685" s="89">
        <v>42695</v>
      </c>
      <c r="B4685" s="26" t="s">
        <v>3312</v>
      </c>
      <c r="C4685" s="26" t="s">
        <v>12</v>
      </c>
      <c r="D4685" s="36" t="s">
        <v>20</v>
      </c>
      <c r="E4685" s="40"/>
      <c r="F4685" s="41">
        <v>2000</v>
      </c>
      <c r="G4685" s="19">
        <f t="shared" ref="G4685:G4748" si="73">+G4684+E4685-F4685</f>
        <v>5265812.0812999997</v>
      </c>
      <c r="H4685" s="26" t="s">
        <v>3054</v>
      </c>
      <c r="I4685" s="26" t="s">
        <v>531</v>
      </c>
      <c r="J4685" s="26" t="s">
        <v>2611</v>
      </c>
      <c r="K4685" s="26" t="s">
        <v>377</v>
      </c>
      <c r="L4685" s="31" t="s">
        <v>2193</v>
      </c>
      <c r="M4685" s="26">
        <v>4675</v>
      </c>
    </row>
    <row r="4686" spans="1:13" s="31" customFormat="1" x14ac:dyDescent="0.3">
      <c r="A4686" s="89">
        <v>42695</v>
      </c>
      <c r="B4686" s="26" t="s">
        <v>3313</v>
      </c>
      <c r="C4686" s="26" t="s">
        <v>12</v>
      </c>
      <c r="D4686" s="36" t="s">
        <v>20</v>
      </c>
      <c r="E4686" s="40"/>
      <c r="F4686" s="41">
        <v>1500</v>
      </c>
      <c r="G4686" s="19">
        <f t="shared" si="73"/>
        <v>5264312.0812999997</v>
      </c>
      <c r="H4686" s="26" t="s">
        <v>3054</v>
      </c>
      <c r="I4686" s="26" t="s">
        <v>531</v>
      </c>
      <c r="J4686" s="26" t="s">
        <v>2611</v>
      </c>
      <c r="K4686" s="26" t="s">
        <v>377</v>
      </c>
      <c r="L4686" s="31" t="s">
        <v>2193</v>
      </c>
      <c r="M4686" s="26">
        <v>4676</v>
      </c>
    </row>
    <row r="4687" spans="1:13" s="31" customFormat="1" x14ac:dyDescent="0.3">
      <c r="A4687" s="89">
        <v>42695</v>
      </c>
      <c r="B4687" s="26" t="s">
        <v>3167</v>
      </c>
      <c r="C4687" s="26" t="s">
        <v>12</v>
      </c>
      <c r="D4687" s="36" t="s">
        <v>20</v>
      </c>
      <c r="E4687" s="40"/>
      <c r="F4687" s="41">
        <v>1000</v>
      </c>
      <c r="G4687" s="19">
        <f t="shared" si="73"/>
        <v>5263312.0812999997</v>
      </c>
      <c r="H4687" s="26" t="s">
        <v>3054</v>
      </c>
      <c r="I4687" s="26" t="s">
        <v>531</v>
      </c>
      <c r="J4687" s="26" t="s">
        <v>2611</v>
      </c>
      <c r="K4687" s="26" t="s">
        <v>377</v>
      </c>
      <c r="L4687" s="31" t="s">
        <v>2193</v>
      </c>
      <c r="M4687" s="26">
        <v>4677</v>
      </c>
    </row>
    <row r="4688" spans="1:13" s="31" customFormat="1" x14ac:dyDescent="0.3">
      <c r="A4688" s="89">
        <v>42695</v>
      </c>
      <c r="B4688" s="26" t="s">
        <v>3314</v>
      </c>
      <c r="C4688" s="26" t="s">
        <v>12</v>
      </c>
      <c r="D4688" s="36" t="s">
        <v>20</v>
      </c>
      <c r="E4688" s="40"/>
      <c r="F4688" s="41">
        <v>2000</v>
      </c>
      <c r="G4688" s="19">
        <f t="shared" si="73"/>
        <v>5261312.0812999997</v>
      </c>
      <c r="H4688" s="26" t="s">
        <v>3054</v>
      </c>
      <c r="I4688" s="26" t="s">
        <v>531</v>
      </c>
      <c r="J4688" s="26" t="s">
        <v>2611</v>
      </c>
      <c r="K4688" s="26" t="s">
        <v>377</v>
      </c>
      <c r="L4688" s="31" t="s">
        <v>2193</v>
      </c>
      <c r="M4688" s="26">
        <v>4678</v>
      </c>
    </row>
    <row r="4689" spans="1:13" s="31" customFormat="1" x14ac:dyDescent="0.3">
      <c r="A4689" s="89">
        <v>42695</v>
      </c>
      <c r="B4689" s="26" t="s">
        <v>3315</v>
      </c>
      <c r="C4689" s="26" t="s">
        <v>12</v>
      </c>
      <c r="D4689" s="36" t="s">
        <v>20</v>
      </c>
      <c r="E4689" s="40"/>
      <c r="F4689" s="41">
        <v>2000</v>
      </c>
      <c r="G4689" s="19">
        <f t="shared" si="73"/>
        <v>5259312.0812999997</v>
      </c>
      <c r="H4689" s="26" t="s">
        <v>3054</v>
      </c>
      <c r="I4689" s="26" t="s">
        <v>531</v>
      </c>
      <c r="J4689" s="26" t="s">
        <v>2611</v>
      </c>
      <c r="K4689" s="26" t="s">
        <v>377</v>
      </c>
      <c r="L4689" s="31" t="s">
        <v>2193</v>
      </c>
      <c r="M4689" s="31">
        <v>4679</v>
      </c>
    </row>
    <row r="4690" spans="1:13" s="31" customFormat="1" ht="13.9" x14ac:dyDescent="0.25">
      <c r="A4690" s="89">
        <v>42695</v>
      </c>
      <c r="B4690" s="26" t="s">
        <v>3316</v>
      </c>
      <c r="C4690" s="36" t="s">
        <v>1153</v>
      </c>
      <c r="D4690" s="36" t="s">
        <v>20</v>
      </c>
      <c r="E4690" s="41"/>
      <c r="F4690" s="41">
        <v>5500</v>
      </c>
      <c r="G4690" s="19">
        <f t="shared" si="73"/>
        <v>5253812.0812999997</v>
      </c>
      <c r="H4690" s="26" t="s">
        <v>3054</v>
      </c>
      <c r="I4690" s="26">
        <v>113</v>
      </c>
      <c r="J4690" s="26" t="s">
        <v>2611</v>
      </c>
      <c r="K4690" s="26" t="s">
        <v>377</v>
      </c>
      <c r="L4690" s="135" t="s">
        <v>1824</v>
      </c>
      <c r="M4690" s="31">
        <v>4680</v>
      </c>
    </row>
    <row r="4691" spans="1:13" s="31" customFormat="1" ht="13.9" x14ac:dyDescent="0.25">
      <c r="A4691" s="89">
        <v>42695</v>
      </c>
      <c r="B4691" s="26" t="s">
        <v>1118</v>
      </c>
      <c r="C4691" s="26" t="s">
        <v>17</v>
      </c>
      <c r="D4691" s="36" t="s">
        <v>20</v>
      </c>
      <c r="E4691" s="40"/>
      <c r="F4691" s="41">
        <v>5000</v>
      </c>
      <c r="G4691" s="19">
        <f t="shared" si="73"/>
        <v>5248812.0812999997</v>
      </c>
      <c r="H4691" s="26" t="s">
        <v>3054</v>
      </c>
      <c r="I4691" s="26">
        <v>466</v>
      </c>
      <c r="J4691" s="26" t="s">
        <v>2611</v>
      </c>
      <c r="K4691" s="26" t="s">
        <v>377</v>
      </c>
      <c r="L4691" s="135" t="s">
        <v>1824</v>
      </c>
      <c r="M4691" s="26">
        <v>4681</v>
      </c>
    </row>
    <row r="4692" spans="1:13" s="31" customFormat="1" x14ac:dyDescent="0.3">
      <c r="A4692" s="89">
        <v>42695</v>
      </c>
      <c r="B4692" s="26" t="s">
        <v>3317</v>
      </c>
      <c r="C4692" s="26" t="s">
        <v>12</v>
      </c>
      <c r="D4692" s="36" t="s">
        <v>20</v>
      </c>
      <c r="E4692" s="40"/>
      <c r="F4692" s="41">
        <v>2000</v>
      </c>
      <c r="G4692" s="19">
        <f t="shared" si="73"/>
        <v>5246812.0812999997</v>
      </c>
      <c r="H4692" s="26" t="s">
        <v>3054</v>
      </c>
      <c r="I4692" s="26" t="s">
        <v>531</v>
      </c>
      <c r="J4692" s="26" t="s">
        <v>2611</v>
      </c>
      <c r="K4692" s="26" t="s">
        <v>377</v>
      </c>
      <c r="L4692" s="31" t="s">
        <v>2193</v>
      </c>
      <c r="M4692" s="26">
        <v>4682</v>
      </c>
    </row>
    <row r="4693" spans="1:13" s="31" customFormat="1" x14ac:dyDescent="0.3">
      <c r="A4693" s="89">
        <v>42695</v>
      </c>
      <c r="B4693" s="26" t="s">
        <v>3318</v>
      </c>
      <c r="C4693" s="26" t="s">
        <v>12</v>
      </c>
      <c r="D4693" s="36" t="s">
        <v>20</v>
      </c>
      <c r="E4693" s="40"/>
      <c r="F4693" s="41">
        <v>1500</v>
      </c>
      <c r="G4693" s="19">
        <f t="shared" si="73"/>
        <v>5245312.0812999997</v>
      </c>
      <c r="H4693" s="26" t="s">
        <v>3054</v>
      </c>
      <c r="I4693" s="26" t="s">
        <v>531</v>
      </c>
      <c r="J4693" s="26" t="s">
        <v>2611</v>
      </c>
      <c r="K4693" s="26" t="s">
        <v>377</v>
      </c>
      <c r="L4693" s="31" t="s">
        <v>2193</v>
      </c>
      <c r="M4693" s="26">
        <v>4683</v>
      </c>
    </row>
    <row r="4694" spans="1:13" s="31" customFormat="1" x14ac:dyDescent="0.3">
      <c r="A4694" s="89">
        <v>42695</v>
      </c>
      <c r="B4694" s="26" t="s">
        <v>1118</v>
      </c>
      <c r="C4694" s="26" t="s">
        <v>17</v>
      </c>
      <c r="D4694" s="36" t="s">
        <v>20</v>
      </c>
      <c r="E4694" s="40"/>
      <c r="F4694" s="41">
        <v>5000</v>
      </c>
      <c r="G4694" s="19">
        <f t="shared" si="73"/>
        <v>5240312.0812999997</v>
      </c>
      <c r="H4694" s="26" t="s">
        <v>3054</v>
      </c>
      <c r="I4694" s="26" t="s">
        <v>531</v>
      </c>
      <c r="J4694" s="26" t="s">
        <v>2611</v>
      </c>
      <c r="K4694" s="26" t="s">
        <v>377</v>
      </c>
      <c r="L4694" s="31" t="s">
        <v>2193</v>
      </c>
      <c r="M4694" s="26">
        <v>4684</v>
      </c>
    </row>
    <row r="4695" spans="1:13" s="31" customFormat="1" x14ac:dyDescent="0.3">
      <c r="A4695" s="89">
        <v>42695</v>
      </c>
      <c r="B4695" s="26" t="s">
        <v>2909</v>
      </c>
      <c r="C4695" s="26" t="s">
        <v>9</v>
      </c>
      <c r="D4695" s="36" t="s">
        <v>3111</v>
      </c>
      <c r="E4695" s="43"/>
      <c r="F4695" s="41">
        <v>6016</v>
      </c>
      <c r="G4695" s="19">
        <f t="shared" si="73"/>
        <v>5234296.0812999997</v>
      </c>
      <c r="H4695" s="41" t="s">
        <v>1744</v>
      </c>
      <c r="I4695" s="26" t="s">
        <v>1865</v>
      </c>
      <c r="J4695" s="26" t="s">
        <v>1099</v>
      </c>
      <c r="K4695" s="26" t="s">
        <v>377</v>
      </c>
      <c r="L4695" s="26" t="s">
        <v>1824</v>
      </c>
      <c r="M4695" s="26">
        <v>4685</v>
      </c>
    </row>
    <row r="4696" spans="1:13" s="31" customFormat="1" x14ac:dyDescent="0.3">
      <c r="A4696" s="89">
        <v>42695</v>
      </c>
      <c r="B4696" s="31" t="s">
        <v>3319</v>
      </c>
      <c r="C4696" s="26" t="s">
        <v>12</v>
      </c>
      <c r="D4696" s="31" t="s">
        <v>18</v>
      </c>
      <c r="E4696" s="40"/>
      <c r="F4696" s="40">
        <v>3000</v>
      </c>
      <c r="G4696" s="19">
        <f t="shared" si="73"/>
        <v>5231296.0812999997</v>
      </c>
      <c r="H4696" s="26" t="s">
        <v>3089</v>
      </c>
      <c r="I4696" s="31" t="s">
        <v>531</v>
      </c>
      <c r="J4696" s="26" t="s">
        <v>2611</v>
      </c>
      <c r="K4696" s="31" t="s">
        <v>377</v>
      </c>
      <c r="L4696" s="31" t="s">
        <v>2600</v>
      </c>
      <c r="M4696" s="26">
        <v>4686</v>
      </c>
    </row>
    <row r="4697" spans="1:13" s="31" customFormat="1" x14ac:dyDescent="0.3">
      <c r="A4697" s="89">
        <v>42696</v>
      </c>
      <c r="B4697" s="26" t="s">
        <v>3320</v>
      </c>
      <c r="C4697" s="27" t="s">
        <v>34</v>
      </c>
      <c r="D4697" s="36" t="s">
        <v>821</v>
      </c>
      <c r="E4697" s="40"/>
      <c r="F4697" s="41">
        <v>120000</v>
      </c>
      <c r="G4697" s="19">
        <f t="shared" si="73"/>
        <v>5111296.0812999997</v>
      </c>
      <c r="H4697" s="36" t="s">
        <v>26</v>
      </c>
      <c r="I4697" s="26">
        <v>266</v>
      </c>
      <c r="J4697" s="26" t="s">
        <v>1823</v>
      </c>
      <c r="K4697" s="26" t="s">
        <v>377</v>
      </c>
      <c r="L4697" s="77" t="s">
        <v>1824</v>
      </c>
      <c r="M4697" s="31">
        <v>4687</v>
      </c>
    </row>
    <row r="4698" spans="1:13" s="31" customFormat="1" x14ac:dyDescent="0.3">
      <c r="A4698" s="89">
        <v>42696</v>
      </c>
      <c r="B4698" s="26" t="s">
        <v>3094</v>
      </c>
      <c r="C4698" s="26" t="s">
        <v>12</v>
      </c>
      <c r="D4698" s="36" t="s">
        <v>13</v>
      </c>
      <c r="E4698" s="41"/>
      <c r="F4698" s="41">
        <v>2000</v>
      </c>
      <c r="G4698" s="19">
        <f t="shared" si="73"/>
        <v>5109296.0812999997</v>
      </c>
      <c r="H4698" s="26" t="s">
        <v>3095</v>
      </c>
      <c r="I4698" s="26" t="s">
        <v>531</v>
      </c>
      <c r="J4698" s="26" t="s">
        <v>2611</v>
      </c>
      <c r="K4698" s="26" t="s">
        <v>377</v>
      </c>
      <c r="L4698" s="26" t="s">
        <v>2600</v>
      </c>
      <c r="M4698" s="31">
        <v>4688</v>
      </c>
    </row>
    <row r="4699" spans="1:13" s="31" customFormat="1" x14ac:dyDescent="0.3">
      <c r="A4699" s="89">
        <v>42696</v>
      </c>
      <c r="B4699" s="26" t="s">
        <v>3096</v>
      </c>
      <c r="C4699" s="31" t="s">
        <v>35</v>
      </c>
      <c r="D4699" s="36" t="s">
        <v>13</v>
      </c>
      <c r="E4699" s="41"/>
      <c r="F4699" s="41">
        <v>1000</v>
      </c>
      <c r="G4699" s="19">
        <f t="shared" si="73"/>
        <v>5108296.0812999997</v>
      </c>
      <c r="H4699" s="26" t="s">
        <v>3095</v>
      </c>
      <c r="I4699" s="26" t="s">
        <v>531</v>
      </c>
      <c r="J4699" s="26" t="s">
        <v>2611</v>
      </c>
      <c r="K4699" s="26" t="s">
        <v>377</v>
      </c>
      <c r="L4699" s="26" t="s">
        <v>2600</v>
      </c>
      <c r="M4699" s="26">
        <v>4689</v>
      </c>
    </row>
    <row r="4700" spans="1:13" s="31" customFormat="1" x14ac:dyDescent="0.3">
      <c r="A4700" s="89">
        <v>42696</v>
      </c>
      <c r="B4700" s="26" t="s">
        <v>3321</v>
      </c>
      <c r="C4700" s="26" t="s">
        <v>12</v>
      </c>
      <c r="D4700" s="36" t="s">
        <v>18</v>
      </c>
      <c r="E4700" s="40"/>
      <c r="F4700" s="41">
        <v>1000</v>
      </c>
      <c r="G4700" s="19">
        <f t="shared" si="73"/>
        <v>5107296.0812999997</v>
      </c>
      <c r="H4700" s="26" t="s">
        <v>795</v>
      </c>
      <c r="I4700" s="26" t="s">
        <v>531</v>
      </c>
      <c r="J4700" s="26" t="s">
        <v>2611</v>
      </c>
      <c r="K4700" s="26" t="s">
        <v>377</v>
      </c>
      <c r="L4700" s="26" t="s">
        <v>2600</v>
      </c>
      <c r="M4700" s="26">
        <v>4690</v>
      </c>
    </row>
    <row r="4701" spans="1:13" s="31" customFormat="1" x14ac:dyDescent="0.3">
      <c r="A4701" s="89">
        <v>42696</v>
      </c>
      <c r="B4701" s="26" t="s">
        <v>3322</v>
      </c>
      <c r="C4701" s="26" t="s">
        <v>12</v>
      </c>
      <c r="D4701" s="36" t="s">
        <v>18</v>
      </c>
      <c r="E4701" s="40"/>
      <c r="F4701" s="41">
        <v>1000</v>
      </c>
      <c r="G4701" s="19">
        <f t="shared" si="73"/>
        <v>5106296.0812999997</v>
      </c>
      <c r="H4701" s="26" t="s">
        <v>795</v>
      </c>
      <c r="I4701" s="26" t="s">
        <v>531</v>
      </c>
      <c r="J4701" s="26" t="s">
        <v>2611</v>
      </c>
      <c r="K4701" s="26" t="s">
        <v>377</v>
      </c>
      <c r="L4701" s="26" t="s">
        <v>2600</v>
      </c>
      <c r="M4701" s="26">
        <v>4691</v>
      </c>
    </row>
    <row r="4702" spans="1:13" s="31" customFormat="1" x14ac:dyDescent="0.3">
      <c r="A4702" s="89">
        <v>42696</v>
      </c>
      <c r="B4702" s="37" t="s">
        <v>3323</v>
      </c>
      <c r="C4702" s="37" t="s">
        <v>12</v>
      </c>
      <c r="D4702" s="36" t="s">
        <v>13</v>
      </c>
      <c r="E4702" s="38"/>
      <c r="F4702" s="38">
        <v>2000</v>
      </c>
      <c r="G4702" s="19">
        <f t="shared" si="73"/>
        <v>5104296.0812999997</v>
      </c>
      <c r="H4702" s="37" t="s">
        <v>267</v>
      </c>
      <c r="I4702" s="38" t="s">
        <v>531</v>
      </c>
      <c r="J4702" s="26" t="s">
        <v>2611</v>
      </c>
      <c r="K4702" s="26" t="s">
        <v>377</v>
      </c>
      <c r="L4702" s="26" t="s">
        <v>2600</v>
      </c>
      <c r="M4702" s="26">
        <v>4692</v>
      </c>
    </row>
    <row r="4703" spans="1:13" s="31" customFormat="1" x14ac:dyDescent="0.3">
      <c r="A4703" s="89">
        <v>42696</v>
      </c>
      <c r="B4703" s="26" t="s">
        <v>3324</v>
      </c>
      <c r="C4703" s="26" t="s">
        <v>12</v>
      </c>
      <c r="D4703" s="36" t="s">
        <v>20</v>
      </c>
      <c r="E4703" s="40"/>
      <c r="F4703" s="41">
        <v>2000</v>
      </c>
      <c r="G4703" s="19">
        <f t="shared" si="73"/>
        <v>5102296.0812999997</v>
      </c>
      <c r="H4703" s="26" t="s">
        <v>3053</v>
      </c>
      <c r="I4703" s="26" t="s">
        <v>531</v>
      </c>
      <c r="J4703" s="26" t="s">
        <v>2611</v>
      </c>
      <c r="K4703" s="26" t="s">
        <v>377</v>
      </c>
      <c r="L4703" s="26" t="s">
        <v>2600</v>
      </c>
      <c r="M4703" s="26">
        <v>4693</v>
      </c>
    </row>
    <row r="4704" spans="1:13" s="31" customFormat="1" x14ac:dyDescent="0.3">
      <c r="A4704" s="89">
        <v>42696</v>
      </c>
      <c r="B4704" s="26" t="s">
        <v>3101</v>
      </c>
      <c r="C4704" s="31" t="s">
        <v>35</v>
      </c>
      <c r="D4704" s="36" t="s">
        <v>20</v>
      </c>
      <c r="E4704" s="40"/>
      <c r="F4704" s="41">
        <v>1000</v>
      </c>
      <c r="G4704" s="19">
        <f t="shared" si="73"/>
        <v>5101296.0812999997</v>
      </c>
      <c r="H4704" s="26" t="s">
        <v>3053</v>
      </c>
      <c r="I4704" s="26" t="s">
        <v>531</v>
      </c>
      <c r="J4704" s="26" t="s">
        <v>2611</v>
      </c>
      <c r="K4704" s="26" t="s">
        <v>377</v>
      </c>
      <c r="L4704" s="26" t="s">
        <v>2600</v>
      </c>
      <c r="M4704" s="26">
        <v>4694</v>
      </c>
    </row>
    <row r="4705" spans="1:13" s="31" customFormat="1" x14ac:dyDescent="0.3">
      <c r="A4705" s="89">
        <v>42696</v>
      </c>
      <c r="B4705" s="26" t="s">
        <v>3325</v>
      </c>
      <c r="C4705" s="26" t="s">
        <v>12</v>
      </c>
      <c r="D4705" s="36" t="s">
        <v>20</v>
      </c>
      <c r="E4705" s="41"/>
      <c r="F4705" s="41">
        <v>2000</v>
      </c>
      <c r="G4705" s="19">
        <f t="shared" si="73"/>
        <v>5099296.0812999997</v>
      </c>
      <c r="H4705" s="26" t="s">
        <v>3054</v>
      </c>
      <c r="I4705" s="26" t="s">
        <v>531</v>
      </c>
      <c r="J4705" s="26" t="s">
        <v>2611</v>
      </c>
      <c r="K4705" s="26" t="s">
        <v>377</v>
      </c>
      <c r="L4705" s="31" t="s">
        <v>2193</v>
      </c>
      <c r="M4705" s="31">
        <v>4695</v>
      </c>
    </row>
    <row r="4706" spans="1:13" s="31" customFormat="1" x14ac:dyDescent="0.3">
      <c r="A4706" s="89">
        <v>42696</v>
      </c>
      <c r="B4706" s="26" t="s">
        <v>3326</v>
      </c>
      <c r="C4706" s="26" t="s">
        <v>12</v>
      </c>
      <c r="D4706" s="36" t="s">
        <v>20</v>
      </c>
      <c r="E4706" s="41"/>
      <c r="F4706" s="41">
        <v>1000</v>
      </c>
      <c r="G4706" s="19">
        <f t="shared" si="73"/>
        <v>5098296.0812999997</v>
      </c>
      <c r="H4706" s="26" t="s">
        <v>3054</v>
      </c>
      <c r="I4706" s="26" t="s">
        <v>531</v>
      </c>
      <c r="J4706" s="26" t="s">
        <v>2611</v>
      </c>
      <c r="K4706" s="26" t="s">
        <v>377</v>
      </c>
      <c r="L4706" s="31" t="s">
        <v>2193</v>
      </c>
      <c r="M4706" s="31">
        <v>4696</v>
      </c>
    </row>
    <row r="4707" spans="1:13" s="31" customFormat="1" x14ac:dyDescent="0.3">
      <c r="A4707" s="89">
        <v>42696</v>
      </c>
      <c r="B4707" s="26" t="s">
        <v>3327</v>
      </c>
      <c r="C4707" s="26" t="s">
        <v>17</v>
      </c>
      <c r="D4707" s="36" t="s">
        <v>20</v>
      </c>
      <c r="E4707" s="41"/>
      <c r="F4707" s="41">
        <v>20000</v>
      </c>
      <c r="G4707" s="19">
        <f t="shared" si="73"/>
        <v>5078296.0812999997</v>
      </c>
      <c r="H4707" s="26" t="s">
        <v>3054</v>
      </c>
      <c r="I4707" s="26" t="s">
        <v>531</v>
      </c>
      <c r="J4707" s="26" t="s">
        <v>2611</v>
      </c>
      <c r="K4707" s="26" t="s">
        <v>377</v>
      </c>
      <c r="L4707" s="31" t="s">
        <v>2193</v>
      </c>
      <c r="M4707" s="26">
        <v>4697</v>
      </c>
    </row>
    <row r="4708" spans="1:13" s="31" customFormat="1" x14ac:dyDescent="0.3">
      <c r="A4708" s="89">
        <v>42696</v>
      </c>
      <c r="B4708" s="26" t="s">
        <v>3328</v>
      </c>
      <c r="C4708" s="26" t="s">
        <v>12</v>
      </c>
      <c r="D4708" s="36" t="s">
        <v>20</v>
      </c>
      <c r="E4708" s="40"/>
      <c r="F4708" s="41">
        <v>3000</v>
      </c>
      <c r="G4708" s="19">
        <f t="shared" si="73"/>
        <v>5075296.0812999997</v>
      </c>
      <c r="H4708" s="26" t="s">
        <v>3054</v>
      </c>
      <c r="I4708" s="26" t="s">
        <v>531</v>
      </c>
      <c r="J4708" s="26" t="s">
        <v>2611</v>
      </c>
      <c r="K4708" s="26" t="s">
        <v>377</v>
      </c>
      <c r="L4708" s="31" t="s">
        <v>2193</v>
      </c>
      <c r="M4708" s="26">
        <v>4698</v>
      </c>
    </row>
    <row r="4709" spans="1:13" s="31" customFormat="1" x14ac:dyDescent="0.3">
      <c r="A4709" s="89">
        <v>42696</v>
      </c>
      <c r="B4709" s="26" t="s">
        <v>3329</v>
      </c>
      <c r="C4709" s="26" t="s">
        <v>9</v>
      </c>
      <c r="D4709" s="36" t="s">
        <v>3111</v>
      </c>
      <c r="E4709" s="43"/>
      <c r="F4709" s="41">
        <v>3139</v>
      </c>
      <c r="G4709" s="19">
        <f t="shared" si="73"/>
        <v>5072157.0812999997</v>
      </c>
      <c r="H4709" s="41" t="s">
        <v>1744</v>
      </c>
      <c r="I4709" s="26" t="s">
        <v>1865</v>
      </c>
      <c r="J4709" s="26" t="s">
        <v>1099</v>
      </c>
      <c r="K4709" s="26" t="s">
        <v>377</v>
      </c>
      <c r="L4709" s="26" t="s">
        <v>1824</v>
      </c>
      <c r="M4709" s="26">
        <v>4699</v>
      </c>
    </row>
    <row r="4710" spans="1:13" s="31" customFormat="1" x14ac:dyDescent="0.3">
      <c r="A4710" s="89">
        <v>42696</v>
      </c>
      <c r="B4710" s="31" t="s">
        <v>3330</v>
      </c>
      <c r="C4710" s="26" t="s">
        <v>12</v>
      </c>
      <c r="D4710" s="31" t="s">
        <v>18</v>
      </c>
      <c r="E4710" s="40"/>
      <c r="F4710" s="40">
        <v>3000</v>
      </c>
      <c r="G4710" s="19">
        <f t="shared" si="73"/>
        <v>5069157.0812999997</v>
      </c>
      <c r="H4710" s="26" t="s">
        <v>3089</v>
      </c>
      <c r="I4710" s="31" t="s">
        <v>531</v>
      </c>
      <c r="J4710" s="26" t="s">
        <v>2611</v>
      </c>
      <c r="K4710" s="31" t="s">
        <v>377</v>
      </c>
      <c r="L4710" s="31" t="s">
        <v>2600</v>
      </c>
      <c r="M4710" s="26">
        <v>4700</v>
      </c>
    </row>
    <row r="4711" spans="1:13" s="31" customFormat="1" x14ac:dyDescent="0.3">
      <c r="A4711" s="89">
        <v>42697</v>
      </c>
      <c r="B4711" s="26" t="s">
        <v>3331</v>
      </c>
      <c r="C4711" s="31" t="s">
        <v>24</v>
      </c>
      <c r="D4711" s="36" t="s">
        <v>10</v>
      </c>
      <c r="E4711" s="40"/>
      <c r="F4711" s="41">
        <v>750</v>
      </c>
      <c r="G4711" s="19">
        <f t="shared" si="73"/>
        <v>5068407.0812999997</v>
      </c>
      <c r="H4711" s="26" t="s">
        <v>3089</v>
      </c>
      <c r="I4711" s="26" t="s">
        <v>531</v>
      </c>
      <c r="J4711" s="26" t="s">
        <v>2611</v>
      </c>
      <c r="K4711" s="26" t="s">
        <v>377</v>
      </c>
      <c r="L4711" s="26" t="s">
        <v>2600</v>
      </c>
      <c r="M4711" s="26">
        <v>4701</v>
      </c>
    </row>
    <row r="4712" spans="1:13" s="31" customFormat="1" x14ac:dyDescent="0.3">
      <c r="A4712" s="89">
        <v>42697</v>
      </c>
      <c r="B4712" s="26" t="s">
        <v>3332</v>
      </c>
      <c r="C4712" s="26" t="s">
        <v>12</v>
      </c>
      <c r="D4712" s="36" t="s">
        <v>13</v>
      </c>
      <c r="E4712" s="40"/>
      <c r="F4712" s="41">
        <v>2500</v>
      </c>
      <c r="G4712" s="19">
        <f t="shared" si="73"/>
        <v>5065907.0812999997</v>
      </c>
      <c r="H4712" s="36" t="s">
        <v>26</v>
      </c>
      <c r="I4712" s="26" t="s">
        <v>531</v>
      </c>
      <c r="J4712" s="26" t="s">
        <v>2611</v>
      </c>
      <c r="K4712" s="26" t="s">
        <v>377</v>
      </c>
      <c r="L4712" s="26" t="s">
        <v>2600</v>
      </c>
      <c r="M4712" s="26">
        <v>4702</v>
      </c>
    </row>
    <row r="4713" spans="1:13" s="31" customFormat="1" ht="13.9" x14ac:dyDescent="0.25">
      <c r="A4713" s="89">
        <v>42697</v>
      </c>
      <c r="B4713" s="26" t="s">
        <v>3333</v>
      </c>
      <c r="C4713" s="27" t="s">
        <v>34</v>
      </c>
      <c r="D4713" s="36" t="s">
        <v>821</v>
      </c>
      <c r="E4713" s="40"/>
      <c r="F4713" s="41">
        <v>2000</v>
      </c>
      <c r="G4713" s="19">
        <f t="shared" si="73"/>
        <v>5063907.0812999997</v>
      </c>
      <c r="H4713" s="36" t="s">
        <v>26</v>
      </c>
      <c r="I4713" s="26">
        <v>33</v>
      </c>
      <c r="J4713" s="26" t="s">
        <v>1823</v>
      </c>
      <c r="K4713" s="26" t="s">
        <v>377</v>
      </c>
      <c r="L4713" s="77" t="s">
        <v>1824</v>
      </c>
      <c r="M4713" s="31">
        <v>4703</v>
      </c>
    </row>
    <row r="4714" spans="1:13" s="31" customFormat="1" x14ac:dyDescent="0.3">
      <c r="A4714" s="89">
        <v>42697</v>
      </c>
      <c r="B4714" s="26" t="s">
        <v>3334</v>
      </c>
      <c r="C4714" s="31" t="s">
        <v>27</v>
      </c>
      <c r="D4714" s="36" t="s">
        <v>13</v>
      </c>
      <c r="E4714" s="40"/>
      <c r="F4714" s="41">
        <v>5000</v>
      </c>
      <c r="G4714" s="19">
        <f t="shared" si="73"/>
        <v>5058907.0812999997</v>
      </c>
      <c r="H4714" s="36" t="s">
        <v>26</v>
      </c>
      <c r="I4714" s="26" t="s">
        <v>229</v>
      </c>
      <c r="J4714" s="26" t="s">
        <v>1823</v>
      </c>
      <c r="K4714" s="26" t="s">
        <v>377</v>
      </c>
      <c r="L4714" s="77" t="s">
        <v>1824</v>
      </c>
      <c r="M4714" s="31">
        <v>4704</v>
      </c>
    </row>
    <row r="4715" spans="1:13" s="31" customFormat="1" x14ac:dyDescent="0.3">
      <c r="A4715" s="89">
        <v>42697</v>
      </c>
      <c r="B4715" s="26" t="s">
        <v>3248</v>
      </c>
      <c r="C4715" s="26" t="s">
        <v>16</v>
      </c>
      <c r="D4715" s="36" t="s">
        <v>10</v>
      </c>
      <c r="E4715" s="40"/>
      <c r="F4715" s="41">
        <v>5000</v>
      </c>
      <c r="G4715" s="19">
        <f t="shared" si="73"/>
        <v>5053907.0812999997</v>
      </c>
      <c r="H4715" s="36" t="s">
        <v>26</v>
      </c>
      <c r="I4715" s="26" t="s">
        <v>3335</v>
      </c>
      <c r="J4715" s="36" t="s">
        <v>1823</v>
      </c>
      <c r="K4715" s="26" t="s">
        <v>377</v>
      </c>
      <c r="L4715" s="77" t="s">
        <v>1824</v>
      </c>
      <c r="M4715" s="26">
        <v>4705</v>
      </c>
    </row>
    <row r="4716" spans="1:13" s="31" customFormat="1" x14ac:dyDescent="0.3">
      <c r="A4716" s="75">
        <v>42697</v>
      </c>
      <c r="B4716" s="26" t="s">
        <v>3094</v>
      </c>
      <c r="C4716" s="26" t="s">
        <v>12</v>
      </c>
      <c r="D4716" s="36" t="s">
        <v>13</v>
      </c>
      <c r="E4716" s="41"/>
      <c r="F4716" s="41">
        <v>2000</v>
      </c>
      <c r="G4716" s="19">
        <f t="shared" si="73"/>
        <v>5051907.0812999997</v>
      </c>
      <c r="H4716" s="26" t="s">
        <v>3095</v>
      </c>
      <c r="I4716" s="26" t="s">
        <v>531</v>
      </c>
      <c r="J4716" s="26" t="s">
        <v>2611</v>
      </c>
      <c r="K4716" s="26" t="s">
        <v>377</v>
      </c>
      <c r="L4716" s="26" t="s">
        <v>2600</v>
      </c>
      <c r="M4716" s="26">
        <v>4706</v>
      </c>
    </row>
    <row r="4717" spans="1:13" s="31" customFormat="1" x14ac:dyDescent="0.3">
      <c r="A4717" s="75">
        <v>42697</v>
      </c>
      <c r="B4717" s="26" t="s">
        <v>3096</v>
      </c>
      <c r="C4717" s="31" t="s">
        <v>35</v>
      </c>
      <c r="D4717" s="36" t="s">
        <v>13</v>
      </c>
      <c r="E4717" s="41"/>
      <c r="F4717" s="41">
        <v>1000</v>
      </c>
      <c r="G4717" s="19">
        <f t="shared" si="73"/>
        <v>5050907.0812999997</v>
      </c>
      <c r="H4717" s="26" t="s">
        <v>3095</v>
      </c>
      <c r="I4717" s="26" t="s">
        <v>531</v>
      </c>
      <c r="J4717" s="26" t="s">
        <v>2611</v>
      </c>
      <c r="K4717" s="26" t="s">
        <v>377</v>
      </c>
      <c r="L4717" s="26" t="s">
        <v>2600</v>
      </c>
      <c r="M4717" s="26">
        <v>4707</v>
      </c>
    </row>
    <row r="4718" spans="1:13" s="31" customFormat="1" x14ac:dyDescent="0.3">
      <c r="A4718" s="75">
        <v>42697</v>
      </c>
      <c r="B4718" s="26" t="s">
        <v>3336</v>
      </c>
      <c r="C4718" s="26" t="s">
        <v>12</v>
      </c>
      <c r="D4718" s="36" t="s">
        <v>18</v>
      </c>
      <c r="E4718" s="41"/>
      <c r="F4718" s="41">
        <v>1000</v>
      </c>
      <c r="G4718" s="19">
        <f t="shared" si="73"/>
        <v>5049907.0812999997</v>
      </c>
      <c r="H4718" s="26" t="s">
        <v>795</v>
      </c>
      <c r="I4718" s="26" t="s">
        <v>531</v>
      </c>
      <c r="J4718" s="26" t="s">
        <v>2611</v>
      </c>
      <c r="K4718" s="26" t="s">
        <v>377</v>
      </c>
      <c r="L4718" s="26" t="s">
        <v>2600</v>
      </c>
      <c r="M4718" s="26">
        <v>4708</v>
      </c>
    </row>
    <row r="4719" spans="1:13" s="31" customFormat="1" x14ac:dyDescent="0.3">
      <c r="A4719" s="75">
        <v>42697</v>
      </c>
      <c r="B4719" s="26" t="s">
        <v>3337</v>
      </c>
      <c r="C4719" s="26" t="s">
        <v>12</v>
      </c>
      <c r="D4719" s="36" t="s">
        <v>18</v>
      </c>
      <c r="E4719" s="40"/>
      <c r="F4719" s="41">
        <v>2500</v>
      </c>
      <c r="G4719" s="19">
        <f t="shared" si="73"/>
        <v>5047407.0812999997</v>
      </c>
      <c r="H4719" s="26" t="s">
        <v>795</v>
      </c>
      <c r="I4719" s="26" t="s">
        <v>531</v>
      </c>
      <c r="J4719" s="26" t="s">
        <v>2611</v>
      </c>
      <c r="K4719" s="26" t="s">
        <v>377</v>
      </c>
      <c r="L4719" s="26" t="s">
        <v>2600</v>
      </c>
      <c r="M4719" s="26">
        <v>4709</v>
      </c>
    </row>
    <row r="4720" spans="1:13" s="31" customFormat="1" x14ac:dyDescent="0.3">
      <c r="A4720" s="75">
        <v>42697</v>
      </c>
      <c r="B4720" s="26" t="s">
        <v>3338</v>
      </c>
      <c r="C4720" s="26" t="s">
        <v>17</v>
      </c>
      <c r="D4720" s="36" t="s">
        <v>18</v>
      </c>
      <c r="E4720" s="40"/>
      <c r="F4720" s="41">
        <v>5000</v>
      </c>
      <c r="G4720" s="19">
        <f t="shared" si="73"/>
        <v>5042407.0812999997</v>
      </c>
      <c r="H4720" s="26" t="s">
        <v>795</v>
      </c>
      <c r="I4720" s="26" t="s">
        <v>531</v>
      </c>
      <c r="J4720" s="26" t="s">
        <v>2611</v>
      </c>
      <c r="K4720" s="26" t="s">
        <v>377</v>
      </c>
      <c r="L4720" s="26" t="s">
        <v>2600</v>
      </c>
      <c r="M4720" s="26">
        <v>4710</v>
      </c>
    </row>
    <row r="4721" spans="1:13" s="31" customFormat="1" x14ac:dyDescent="0.3">
      <c r="A4721" s="75">
        <v>42697</v>
      </c>
      <c r="B4721" s="26" t="s">
        <v>3339</v>
      </c>
      <c r="C4721" s="26" t="s">
        <v>12</v>
      </c>
      <c r="D4721" s="36" t="s">
        <v>18</v>
      </c>
      <c r="E4721" s="40"/>
      <c r="F4721" s="41">
        <v>1500</v>
      </c>
      <c r="G4721" s="19">
        <f t="shared" si="73"/>
        <v>5040907.0812999997</v>
      </c>
      <c r="H4721" s="26" t="s">
        <v>795</v>
      </c>
      <c r="I4721" s="26" t="s">
        <v>531</v>
      </c>
      <c r="J4721" s="26" t="s">
        <v>2611</v>
      </c>
      <c r="K4721" s="26" t="s">
        <v>377</v>
      </c>
      <c r="L4721" s="26" t="s">
        <v>2600</v>
      </c>
      <c r="M4721" s="31">
        <v>4711</v>
      </c>
    </row>
    <row r="4722" spans="1:13" s="31" customFormat="1" x14ac:dyDescent="0.3">
      <c r="A4722" s="75">
        <v>42697</v>
      </c>
      <c r="B4722" s="26" t="s">
        <v>3340</v>
      </c>
      <c r="C4722" s="26" t="s">
        <v>12</v>
      </c>
      <c r="D4722" s="36" t="s">
        <v>821</v>
      </c>
      <c r="E4722" s="40"/>
      <c r="F4722" s="41">
        <v>1000</v>
      </c>
      <c r="G4722" s="19">
        <f t="shared" si="73"/>
        <v>5039907.0812999997</v>
      </c>
      <c r="H4722" s="26" t="s">
        <v>1697</v>
      </c>
      <c r="I4722" s="26" t="s">
        <v>531</v>
      </c>
      <c r="J4722" s="26" t="s">
        <v>2611</v>
      </c>
      <c r="K4722" s="26" t="s">
        <v>377</v>
      </c>
      <c r="L4722" s="26" t="s">
        <v>2600</v>
      </c>
      <c r="M4722" s="31">
        <v>4712</v>
      </c>
    </row>
    <row r="4723" spans="1:13" s="31" customFormat="1" x14ac:dyDescent="0.3">
      <c r="A4723" s="75">
        <v>42697</v>
      </c>
      <c r="B4723" s="26" t="s">
        <v>3341</v>
      </c>
      <c r="C4723" s="26" t="s">
        <v>12</v>
      </c>
      <c r="D4723" s="36" t="s">
        <v>821</v>
      </c>
      <c r="E4723" s="40"/>
      <c r="F4723" s="41">
        <v>1000</v>
      </c>
      <c r="G4723" s="19">
        <f t="shared" si="73"/>
        <v>5038907.0812999997</v>
      </c>
      <c r="H4723" s="26" t="s">
        <v>1697</v>
      </c>
      <c r="I4723" s="26" t="s">
        <v>531</v>
      </c>
      <c r="J4723" s="26" t="s">
        <v>2611</v>
      </c>
      <c r="K4723" s="26" t="s">
        <v>377</v>
      </c>
      <c r="L4723" s="26" t="s">
        <v>2600</v>
      </c>
      <c r="M4723" s="26">
        <v>4713</v>
      </c>
    </row>
    <row r="4724" spans="1:13" s="31" customFormat="1" x14ac:dyDescent="0.3">
      <c r="A4724" s="75">
        <v>42697</v>
      </c>
      <c r="B4724" s="26" t="s">
        <v>3342</v>
      </c>
      <c r="C4724" s="26" t="s">
        <v>12</v>
      </c>
      <c r="D4724" s="36" t="s">
        <v>821</v>
      </c>
      <c r="E4724" s="40"/>
      <c r="F4724" s="41">
        <v>1000</v>
      </c>
      <c r="G4724" s="19">
        <f t="shared" si="73"/>
        <v>5037907.0812999997</v>
      </c>
      <c r="H4724" s="26" t="s">
        <v>1697</v>
      </c>
      <c r="I4724" s="26" t="s">
        <v>531</v>
      </c>
      <c r="J4724" s="26" t="s">
        <v>2611</v>
      </c>
      <c r="K4724" s="26" t="s">
        <v>377</v>
      </c>
      <c r="L4724" s="26" t="s">
        <v>2600</v>
      </c>
      <c r="M4724" s="26">
        <v>4714</v>
      </c>
    </row>
    <row r="4725" spans="1:13" s="31" customFormat="1" x14ac:dyDescent="0.3">
      <c r="A4725" s="75">
        <v>42697</v>
      </c>
      <c r="B4725" s="26" t="s">
        <v>3180</v>
      </c>
      <c r="C4725" s="26" t="s">
        <v>12</v>
      </c>
      <c r="D4725" s="36" t="s">
        <v>821</v>
      </c>
      <c r="E4725" s="40"/>
      <c r="F4725" s="41">
        <v>1000</v>
      </c>
      <c r="G4725" s="19">
        <f t="shared" si="73"/>
        <v>5036907.0812999997</v>
      </c>
      <c r="H4725" s="26" t="s">
        <v>1697</v>
      </c>
      <c r="I4725" s="26" t="s">
        <v>531</v>
      </c>
      <c r="J4725" s="26" t="s">
        <v>2611</v>
      </c>
      <c r="K4725" s="26" t="s">
        <v>377</v>
      </c>
      <c r="L4725" s="26" t="s">
        <v>2600</v>
      </c>
      <c r="M4725" s="26">
        <v>4715</v>
      </c>
    </row>
    <row r="4726" spans="1:13" s="31" customFormat="1" x14ac:dyDescent="0.3">
      <c r="A4726" s="75">
        <v>42697</v>
      </c>
      <c r="B4726" s="26" t="s">
        <v>3343</v>
      </c>
      <c r="C4726" s="26" t="s">
        <v>12</v>
      </c>
      <c r="D4726" s="36" t="s">
        <v>821</v>
      </c>
      <c r="E4726" s="41"/>
      <c r="F4726" s="41">
        <v>1000</v>
      </c>
      <c r="G4726" s="19">
        <f t="shared" si="73"/>
        <v>5035907.0812999997</v>
      </c>
      <c r="H4726" s="26" t="s">
        <v>1697</v>
      </c>
      <c r="I4726" s="26" t="s">
        <v>531</v>
      </c>
      <c r="J4726" s="26" t="s">
        <v>2611</v>
      </c>
      <c r="K4726" s="26" t="s">
        <v>377</v>
      </c>
      <c r="L4726" s="26" t="s">
        <v>2600</v>
      </c>
      <c r="M4726" s="26">
        <v>4716</v>
      </c>
    </row>
    <row r="4727" spans="1:13" s="31" customFormat="1" x14ac:dyDescent="0.3">
      <c r="A4727" s="90">
        <v>42697</v>
      </c>
      <c r="B4727" s="37" t="s">
        <v>3344</v>
      </c>
      <c r="C4727" s="37" t="s">
        <v>12</v>
      </c>
      <c r="D4727" s="36" t="s">
        <v>13</v>
      </c>
      <c r="E4727" s="38"/>
      <c r="F4727" s="38">
        <v>3000</v>
      </c>
      <c r="G4727" s="19">
        <f t="shared" si="73"/>
        <v>5032907.0812999997</v>
      </c>
      <c r="H4727" s="37" t="s">
        <v>267</v>
      </c>
      <c r="I4727" s="38" t="s">
        <v>531</v>
      </c>
      <c r="J4727" s="26" t="s">
        <v>2611</v>
      </c>
      <c r="K4727" s="26" t="s">
        <v>377</v>
      </c>
      <c r="L4727" s="26" t="s">
        <v>2600</v>
      </c>
      <c r="M4727" s="26">
        <v>4717</v>
      </c>
    </row>
    <row r="4728" spans="1:13" s="31" customFormat="1" x14ac:dyDescent="0.3">
      <c r="A4728" s="137">
        <v>42697</v>
      </c>
      <c r="B4728" s="26" t="s">
        <v>3345</v>
      </c>
      <c r="C4728" s="26" t="s">
        <v>12</v>
      </c>
      <c r="D4728" s="36" t="s">
        <v>20</v>
      </c>
      <c r="E4728" s="40"/>
      <c r="F4728" s="41">
        <v>2000</v>
      </c>
      <c r="G4728" s="19">
        <f t="shared" si="73"/>
        <v>5030907.0812999997</v>
      </c>
      <c r="H4728" s="26" t="s">
        <v>3053</v>
      </c>
      <c r="I4728" s="26" t="s">
        <v>531</v>
      </c>
      <c r="J4728" s="26" t="s">
        <v>2611</v>
      </c>
      <c r="K4728" s="26" t="s">
        <v>377</v>
      </c>
      <c r="L4728" s="26" t="s">
        <v>2600</v>
      </c>
      <c r="M4728" s="26">
        <v>4718</v>
      </c>
    </row>
    <row r="4729" spans="1:13" s="31" customFormat="1" x14ac:dyDescent="0.3">
      <c r="A4729" s="137">
        <v>42697</v>
      </c>
      <c r="B4729" s="26" t="s">
        <v>3101</v>
      </c>
      <c r="C4729" s="31" t="s">
        <v>35</v>
      </c>
      <c r="D4729" s="36" t="s">
        <v>20</v>
      </c>
      <c r="E4729" s="40"/>
      <c r="F4729" s="41">
        <v>1000</v>
      </c>
      <c r="G4729" s="19">
        <f t="shared" si="73"/>
        <v>5029907.0812999997</v>
      </c>
      <c r="H4729" s="26" t="s">
        <v>3053</v>
      </c>
      <c r="I4729" s="26" t="s">
        <v>531</v>
      </c>
      <c r="J4729" s="26" t="s">
        <v>2611</v>
      </c>
      <c r="K4729" s="26" t="s">
        <v>377</v>
      </c>
      <c r="L4729" s="26" t="s">
        <v>2600</v>
      </c>
      <c r="M4729" s="31">
        <v>4719</v>
      </c>
    </row>
    <row r="4730" spans="1:13" s="31" customFormat="1" x14ac:dyDescent="0.3">
      <c r="A4730" s="137">
        <v>42697</v>
      </c>
      <c r="B4730" s="26" t="s">
        <v>3346</v>
      </c>
      <c r="C4730" s="26" t="s">
        <v>12</v>
      </c>
      <c r="D4730" s="36" t="s">
        <v>20</v>
      </c>
      <c r="E4730" s="40"/>
      <c r="F4730" s="41">
        <v>800</v>
      </c>
      <c r="G4730" s="19">
        <f t="shared" si="73"/>
        <v>5029107.0812999997</v>
      </c>
      <c r="H4730" s="26" t="s">
        <v>3053</v>
      </c>
      <c r="I4730" s="26" t="s">
        <v>531</v>
      </c>
      <c r="J4730" s="26" t="s">
        <v>2611</v>
      </c>
      <c r="K4730" s="26" t="s">
        <v>377</v>
      </c>
      <c r="L4730" s="26" t="s">
        <v>2600</v>
      </c>
      <c r="M4730" s="31">
        <v>4720</v>
      </c>
    </row>
    <row r="4731" spans="1:13" s="31" customFormat="1" x14ac:dyDescent="0.3">
      <c r="A4731" s="137">
        <v>42697</v>
      </c>
      <c r="B4731" s="31" t="s">
        <v>3347</v>
      </c>
      <c r="C4731" s="26" t="s">
        <v>12</v>
      </c>
      <c r="D4731" s="31" t="s">
        <v>18</v>
      </c>
      <c r="E4731" s="40"/>
      <c r="F4731" s="40">
        <v>3000</v>
      </c>
      <c r="G4731" s="19">
        <f t="shared" si="73"/>
        <v>5026107.0812999997</v>
      </c>
      <c r="H4731" s="26" t="s">
        <v>3089</v>
      </c>
      <c r="I4731" s="31" t="s">
        <v>531</v>
      </c>
      <c r="J4731" s="26" t="s">
        <v>2611</v>
      </c>
      <c r="K4731" s="31" t="s">
        <v>377</v>
      </c>
      <c r="L4731" s="31" t="s">
        <v>2600</v>
      </c>
      <c r="M4731" s="26">
        <v>4721</v>
      </c>
    </row>
    <row r="4732" spans="1:13" s="31" customFormat="1" x14ac:dyDescent="0.3">
      <c r="A4732" s="137">
        <v>42697</v>
      </c>
      <c r="B4732" s="31" t="s">
        <v>3348</v>
      </c>
      <c r="C4732" s="26" t="s">
        <v>12</v>
      </c>
      <c r="D4732" s="31" t="s">
        <v>18</v>
      </c>
      <c r="E4732" s="40"/>
      <c r="F4732" s="40">
        <v>2000</v>
      </c>
      <c r="G4732" s="19">
        <f t="shared" si="73"/>
        <v>5024107.0812999997</v>
      </c>
      <c r="H4732" s="26" t="s">
        <v>3089</v>
      </c>
      <c r="I4732" s="31" t="s">
        <v>531</v>
      </c>
      <c r="J4732" s="26" t="s">
        <v>2611</v>
      </c>
      <c r="K4732" s="31" t="s">
        <v>377</v>
      </c>
      <c r="L4732" s="31" t="s">
        <v>2600</v>
      </c>
      <c r="M4732" s="26">
        <v>4722</v>
      </c>
    </row>
    <row r="4733" spans="1:13" s="31" customFormat="1" x14ac:dyDescent="0.3">
      <c r="A4733" s="137">
        <v>42698</v>
      </c>
      <c r="B4733" s="26" t="s">
        <v>3349</v>
      </c>
      <c r="C4733" s="27" t="s">
        <v>1509</v>
      </c>
      <c r="D4733" s="36" t="s">
        <v>18</v>
      </c>
      <c r="E4733" s="40"/>
      <c r="F4733" s="41">
        <v>36450</v>
      </c>
      <c r="G4733" s="19">
        <f t="shared" si="73"/>
        <v>4987657.0812999997</v>
      </c>
      <c r="H4733" s="26" t="s">
        <v>3089</v>
      </c>
      <c r="I4733" s="136" t="s">
        <v>3350</v>
      </c>
      <c r="J4733" s="27" t="s">
        <v>1823</v>
      </c>
      <c r="K4733" s="26" t="s">
        <v>377</v>
      </c>
      <c r="L4733" s="26" t="s">
        <v>1824</v>
      </c>
      <c r="M4733" s="26">
        <v>4723</v>
      </c>
    </row>
    <row r="4734" spans="1:13" s="31" customFormat="1" x14ac:dyDescent="0.3">
      <c r="A4734" s="137">
        <v>42698</v>
      </c>
      <c r="B4734" s="26" t="s">
        <v>3351</v>
      </c>
      <c r="C4734" s="27" t="s">
        <v>34</v>
      </c>
      <c r="D4734" s="36" t="s">
        <v>821</v>
      </c>
      <c r="E4734" s="40"/>
      <c r="F4734" s="41">
        <v>267000</v>
      </c>
      <c r="G4734" s="19">
        <f t="shared" si="73"/>
        <v>4720657.0812999997</v>
      </c>
      <c r="H4734" s="36" t="s">
        <v>26</v>
      </c>
      <c r="I4734" s="26">
        <v>267</v>
      </c>
      <c r="J4734" s="26" t="s">
        <v>1823</v>
      </c>
      <c r="K4734" s="26" t="s">
        <v>377</v>
      </c>
      <c r="L4734" s="77" t="s">
        <v>1824</v>
      </c>
      <c r="M4734" s="26">
        <v>4724</v>
      </c>
    </row>
    <row r="4735" spans="1:13" s="31" customFormat="1" x14ac:dyDescent="0.3">
      <c r="A4735" s="137">
        <v>42698</v>
      </c>
      <c r="B4735" s="26" t="s">
        <v>3248</v>
      </c>
      <c r="C4735" s="26" t="s">
        <v>16</v>
      </c>
      <c r="D4735" s="36" t="s">
        <v>10</v>
      </c>
      <c r="E4735" s="41"/>
      <c r="F4735" s="41">
        <v>1000</v>
      </c>
      <c r="G4735" s="19">
        <f t="shared" si="73"/>
        <v>4719657.0812999997</v>
      </c>
      <c r="H4735" s="36" t="s">
        <v>26</v>
      </c>
      <c r="I4735" s="26" t="s">
        <v>3352</v>
      </c>
      <c r="J4735" s="36" t="s">
        <v>1823</v>
      </c>
      <c r="K4735" s="26" t="s">
        <v>377</v>
      </c>
      <c r="L4735" s="77" t="s">
        <v>1824</v>
      </c>
      <c r="M4735" s="26">
        <v>4725</v>
      </c>
    </row>
    <row r="4736" spans="1:13" s="31" customFormat="1" x14ac:dyDescent="0.3">
      <c r="A4736" s="137">
        <v>42698</v>
      </c>
      <c r="B4736" s="26" t="s">
        <v>3096</v>
      </c>
      <c r="C4736" s="31" t="s">
        <v>35</v>
      </c>
      <c r="D4736" s="36" t="s">
        <v>13</v>
      </c>
      <c r="E4736" s="41"/>
      <c r="F4736" s="41">
        <v>1000</v>
      </c>
      <c r="G4736" s="19">
        <f t="shared" si="73"/>
        <v>4718657.0812999997</v>
      </c>
      <c r="H4736" s="26" t="s">
        <v>3095</v>
      </c>
      <c r="I4736" s="26" t="s">
        <v>531</v>
      </c>
      <c r="J4736" s="26" t="s">
        <v>2611</v>
      </c>
      <c r="K4736" s="26" t="s">
        <v>377</v>
      </c>
      <c r="L4736" s="26" t="s">
        <v>2600</v>
      </c>
      <c r="M4736" s="26">
        <v>4726</v>
      </c>
    </row>
    <row r="4737" spans="1:13" s="31" customFormat="1" x14ac:dyDescent="0.3">
      <c r="A4737" s="137">
        <v>42698</v>
      </c>
      <c r="B4737" s="26" t="s">
        <v>3094</v>
      </c>
      <c r="C4737" s="26" t="s">
        <v>12</v>
      </c>
      <c r="D4737" s="36" t="s">
        <v>13</v>
      </c>
      <c r="E4737" s="41"/>
      <c r="F4737" s="41">
        <v>2000</v>
      </c>
      <c r="G4737" s="19">
        <f t="shared" si="73"/>
        <v>4716657.0812999997</v>
      </c>
      <c r="H4737" s="26" t="s">
        <v>3095</v>
      </c>
      <c r="I4737" s="26" t="s">
        <v>531</v>
      </c>
      <c r="J4737" s="26" t="s">
        <v>2611</v>
      </c>
      <c r="K4737" s="26" t="s">
        <v>377</v>
      </c>
      <c r="L4737" s="26" t="s">
        <v>2600</v>
      </c>
      <c r="M4737" s="31">
        <v>4727</v>
      </c>
    </row>
    <row r="4738" spans="1:13" s="31" customFormat="1" x14ac:dyDescent="0.3">
      <c r="A4738" s="137">
        <v>42698</v>
      </c>
      <c r="B4738" s="26" t="s">
        <v>3353</v>
      </c>
      <c r="C4738" s="26" t="s">
        <v>12</v>
      </c>
      <c r="D4738" s="36" t="s">
        <v>18</v>
      </c>
      <c r="E4738" s="40"/>
      <c r="F4738" s="41">
        <v>2000</v>
      </c>
      <c r="G4738" s="19">
        <f t="shared" si="73"/>
        <v>4714657.0812999997</v>
      </c>
      <c r="H4738" s="26" t="s">
        <v>795</v>
      </c>
      <c r="I4738" s="26" t="s">
        <v>531</v>
      </c>
      <c r="J4738" s="26" t="s">
        <v>2611</v>
      </c>
      <c r="K4738" s="26" t="s">
        <v>377</v>
      </c>
      <c r="L4738" s="26" t="s">
        <v>2600</v>
      </c>
      <c r="M4738" s="31">
        <v>4728</v>
      </c>
    </row>
    <row r="4739" spans="1:13" s="31" customFormat="1" x14ac:dyDescent="0.3">
      <c r="A4739" s="137">
        <v>42698</v>
      </c>
      <c r="B4739" s="26" t="s">
        <v>3354</v>
      </c>
      <c r="C4739" s="26" t="s">
        <v>17</v>
      </c>
      <c r="D4739" s="36" t="s">
        <v>18</v>
      </c>
      <c r="E4739" s="40"/>
      <c r="F4739" s="41">
        <v>5000</v>
      </c>
      <c r="G4739" s="19">
        <f t="shared" si="73"/>
        <v>4709657.0812999997</v>
      </c>
      <c r="H4739" s="26" t="s">
        <v>795</v>
      </c>
      <c r="I4739" s="26" t="s">
        <v>531</v>
      </c>
      <c r="J4739" s="26" t="s">
        <v>2611</v>
      </c>
      <c r="K4739" s="26" t="s">
        <v>377</v>
      </c>
      <c r="L4739" s="26" t="s">
        <v>2600</v>
      </c>
      <c r="M4739" s="26">
        <v>4729</v>
      </c>
    </row>
    <row r="4740" spans="1:13" s="31" customFormat="1" x14ac:dyDescent="0.3">
      <c r="A4740" s="137">
        <v>42698</v>
      </c>
      <c r="B4740" s="26" t="s">
        <v>3355</v>
      </c>
      <c r="C4740" s="26" t="s">
        <v>17</v>
      </c>
      <c r="D4740" s="36" t="s">
        <v>18</v>
      </c>
      <c r="E4740" s="40"/>
      <c r="F4740" s="41">
        <v>15000</v>
      </c>
      <c r="G4740" s="19">
        <f t="shared" si="73"/>
        <v>4694657.0812999997</v>
      </c>
      <c r="H4740" s="26" t="s">
        <v>795</v>
      </c>
      <c r="I4740" s="26" t="s">
        <v>787</v>
      </c>
      <c r="J4740" s="26" t="s">
        <v>2611</v>
      </c>
      <c r="K4740" s="26" t="s">
        <v>377</v>
      </c>
      <c r="L4740" s="26" t="s">
        <v>1824</v>
      </c>
      <c r="M4740" s="26">
        <v>4730</v>
      </c>
    </row>
    <row r="4741" spans="1:13" s="31" customFormat="1" x14ac:dyDescent="0.3">
      <c r="A4741" s="137">
        <v>42698</v>
      </c>
      <c r="B4741" s="26" t="s">
        <v>3356</v>
      </c>
      <c r="C4741" s="26" t="s">
        <v>12</v>
      </c>
      <c r="D4741" s="36" t="s">
        <v>821</v>
      </c>
      <c r="E4741" s="40"/>
      <c r="F4741" s="41">
        <v>1000</v>
      </c>
      <c r="G4741" s="19">
        <f t="shared" si="73"/>
        <v>4693657.0812999997</v>
      </c>
      <c r="H4741" s="26" t="s">
        <v>1697</v>
      </c>
      <c r="I4741" s="26" t="s">
        <v>531</v>
      </c>
      <c r="J4741" s="26" t="s">
        <v>2611</v>
      </c>
      <c r="K4741" s="26" t="s">
        <v>377</v>
      </c>
      <c r="L4741" s="26" t="s">
        <v>2600</v>
      </c>
      <c r="M4741" s="26">
        <v>4731</v>
      </c>
    </row>
    <row r="4742" spans="1:13" s="31" customFormat="1" x14ac:dyDescent="0.3">
      <c r="A4742" s="137">
        <v>42698</v>
      </c>
      <c r="B4742" s="26" t="s">
        <v>3218</v>
      </c>
      <c r="C4742" s="26" t="s">
        <v>12</v>
      </c>
      <c r="D4742" s="36" t="s">
        <v>821</v>
      </c>
      <c r="E4742" s="40"/>
      <c r="F4742" s="41">
        <v>1000</v>
      </c>
      <c r="G4742" s="19">
        <f t="shared" si="73"/>
        <v>4692657.0812999997</v>
      </c>
      <c r="H4742" s="26" t="s">
        <v>1697</v>
      </c>
      <c r="I4742" s="26" t="s">
        <v>531</v>
      </c>
      <c r="J4742" s="26" t="s">
        <v>2611</v>
      </c>
      <c r="K4742" s="26" t="s">
        <v>377</v>
      </c>
      <c r="L4742" s="26" t="s">
        <v>2600</v>
      </c>
      <c r="M4742" s="26">
        <v>4732</v>
      </c>
    </row>
    <row r="4743" spans="1:13" s="31" customFormat="1" x14ac:dyDescent="0.3">
      <c r="A4743" s="137">
        <v>42698</v>
      </c>
      <c r="B4743" s="26" t="s">
        <v>3357</v>
      </c>
      <c r="C4743" s="26" t="s">
        <v>12</v>
      </c>
      <c r="D4743" s="36" t="s">
        <v>821</v>
      </c>
      <c r="E4743" s="41"/>
      <c r="F4743" s="41">
        <v>1000</v>
      </c>
      <c r="G4743" s="19">
        <f t="shared" si="73"/>
        <v>4691657.0812999997</v>
      </c>
      <c r="H4743" s="26" t="s">
        <v>1697</v>
      </c>
      <c r="I4743" s="26" t="s">
        <v>531</v>
      </c>
      <c r="J4743" s="26" t="s">
        <v>2611</v>
      </c>
      <c r="K4743" s="26" t="s">
        <v>377</v>
      </c>
      <c r="L4743" s="26" t="s">
        <v>2600</v>
      </c>
      <c r="M4743" s="26">
        <v>4733</v>
      </c>
    </row>
    <row r="4744" spans="1:13" s="31" customFormat="1" x14ac:dyDescent="0.3">
      <c r="A4744" s="137">
        <v>42698</v>
      </c>
      <c r="B4744" s="26" t="s">
        <v>3358</v>
      </c>
      <c r="C4744" s="26" t="s">
        <v>12</v>
      </c>
      <c r="D4744" s="36" t="s">
        <v>821</v>
      </c>
      <c r="E4744" s="40"/>
      <c r="F4744" s="41">
        <v>1000</v>
      </c>
      <c r="G4744" s="19">
        <f t="shared" si="73"/>
        <v>4690657.0812999997</v>
      </c>
      <c r="H4744" s="26" t="s">
        <v>1697</v>
      </c>
      <c r="I4744" s="26" t="s">
        <v>531</v>
      </c>
      <c r="J4744" s="26" t="s">
        <v>2611</v>
      </c>
      <c r="K4744" s="26" t="s">
        <v>377</v>
      </c>
      <c r="L4744" s="26" t="s">
        <v>2600</v>
      </c>
      <c r="M4744" s="26">
        <v>4734</v>
      </c>
    </row>
    <row r="4745" spans="1:13" s="31" customFormat="1" x14ac:dyDescent="0.3">
      <c r="A4745" s="137">
        <v>42698</v>
      </c>
      <c r="B4745" s="26" t="s">
        <v>3324</v>
      </c>
      <c r="C4745" s="26" t="s">
        <v>12</v>
      </c>
      <c r="D4745" s="36" t="s">
        <v>20</v>
      </c>
      <c r="E4745" s="40"/>
      <c r="F4745" s="41">
        <v>2000</v>
      </c>
      <c r="G4745" s="19">
        <f t="shared" si="73"/>
        <v>4688657.0812999997</v>
      </c>
      <c r="H4745" s="26" t="s">
        <v>3053</v>
      </c>
      <c r="I4745" s="26" t="s">
        <v>531</v>
      </c>
      <c r="J4745" s="26" t="s">
        <v>2611</v>
      </c>
      <c r="K4745" s="26" t="s">
        <v>377</v>
      </c>
      <c r="L4745" s="26" t="s">
        <v>2600</v>
      </c>
      <c r="M4745" s="31">
        <v>4735</v>
      </c>
    </row>
    <row r="4746" spans="1:13" s="31" customFormat="1" x14ac:dyDescent="0.3">
      <c r="A4746" s="137">
        <v>42698</v>
      </c>
      <c r="B4746" s="26" t="s">
        <v>3101</v>
      </c>
      <c r="C4746" s="31" t="s">
        <v>35</v>
      </c>
      <c r="D4746" s="36" t="s">
        <v>20</v>
      </c>
      <c r="E4746" s="41"/>
      <c r="F4746" s="41">
        <v>1000</v>
      </c>
      <c r="G4746" s="19">
        <f t="shared" si="73"/>
        <v>4687657.0812999997</v>
      </c>
      <c r="H4746" s="26" t="s">
        <v>3053</v>
      </c>
      <c r="I4746" s="26" t="s">
        <v>531</v>
      </c>
      <c r="J4746" s="26" t="s">
        <v>2611</v>
      </c>
      <c r="K4746" s="26" t="s">
        <v>377</v>
      </c>
      <c r="L4746" s="26" t="s">
        <v>2600</v>
      </c>
      <c r="M4746" s="31">
        <v>4736</v>
      </c>
    </row>
    <row r="4747" spans="1:13" s="31" customFormat="1" x14ac:dyDescent="0.3">
      <c r="A4747" s="137">
        <v>42698</v>
      </c>
      <c r="B4747" s="26" t="s">
        <v>3359</v>
      </c>
      <c r="C4747" s="26" t="s">
        <v>12</v>
      </c>
      <c r="D4747" s="36" t="s">
        <v>20</v>
      </c>
      <c r="E4747" s="41"/>
      <c r="F4747" s="41">
        <v>450</v>
      </c>
      <c r="G4747" s="19">
        <f t="shared" si="73"/>
        <v>4687207.0812999997</v>
      </c>
      <c r="H4747" s="97" t="s">
        <v>3419</v>
      </c>
      <c r="I4747" s="26" t="s">
        <v>531</v>
      </c>
      <c r="J4747" s="26" t="s">
        <v>2611</v>
      </c>
      <c r="K4747" s="26" t="s">
        <v>377</v>
      </c>
      <c r="L4747" s="26" t="s">
        <v>2600</v>
      </c>
      <c r="M4747" s="26">
        <v>4737</v>
      </c>
    </row>
    <row r="4748" spans="1:13" s="31" customFormat="1" x14ac:dyDescent="0.3">
      <c r="A4748" s="137">
        <v>42698</v>
      </c>
      <c r="B4748" s="26" t="s">
        <v>3360</v>
      </c>
      <c r="C4748" s="26" t="s">
        <v>12</v>
      </c>
      <c r="D4748" s="36" t="s">
        <v>20</v>
      </c>
      <c r="E4748" s="41"/>
      <c r="F4748" s="41">
        <v>300</v>
      </c>
      <c r="G4748" s="19">
        <f t="shared" si="73"/>
        <v>4686907.0812999997</v>
      </c>
      <c r="H4748" s="26" t="s">
        <v>3053</v>
      </c>
      <c r="I4748" s="26" t="s">
        <v>531</v>
      </c>
      <c r="J4748" s="26" t="s">
        <v>2611</v>
      </c>
      <c r="K4748" s="26" t="s">
        <v>377</v>
      </c>
      <c r="L4748" s="26" t="s">
        <v>2600</v>
      </c>
      <c r="M4748" s="26">
        <v>4738</v>
      </c>
    </row>
    <row r="4749" spans="1:13" s="31" customFormat="1" x14ac:dyDescent="0.3">
      <c r="A4749" s="137">
        <v>42698</v>
      </c>
      <c r="B4749" s="31" t="s">
        <v>3361</v>
      </c>
      <c r="C4749" s="26" t="s">
        <v>12</v>
      </c>
      <c r="D4749" s="31" t="s">
        <v>18</v>
      </c>
      <c r="E4749" s="40"/>
      <c r="F4749" s="40">
        <v>2000</v>
      </c>
      <c r="G4749" s="19">
        <f t="shared" ref="G4749:G4812" si="74">+G4748+E4749-F4749</f>
        <v>4684907.0812999997</v>
      </c>
      <c r="H4749" s="26" t="s">
        <v>3089</v>
      </c>
      <c r="I4749" s="31" t="s">
        <v>531</v>
      </c>
      <c r="J4749" s="26" t="s">
        <v>2611</v>
      </c>
      <c r="K4749" s="31" t="s">
        <v>377</v>
      </c>
      <c r="L4749" s="31" t="s">
        <v>2600</v>
      </c>
      <c r="M4749" s="26">
        <v>4739</v>
      </c>
    </row>
    <row r="4750" spans="1:13" s="31" customFormat="1" x14ac:dyDescent="0.3">
      <c r="A4750" s="137">
        <v>42698</v>
      </c>
      <c r="B4750" s="31" t="s">
        <v>3362</v>
      </c>
      <c r="C4750" s="26" t="s">
        <v>12</v>
      </c>
      <c r="D4750" s="31" t="s">
        <v>18</v>
      </c>
      <c r="E4750" s="40"/>
      <c r="F4750" s="40">
        <v>2000</v>
      </c>
      <c r="G4750" s="19">
        <f t="shared" si="74"/>
        <v>4682907.0812999997</v>
      </c>
      <c r="H4750" s="26" t="s">
        <v>3089</v>
      </c>
      <c r="I4750" s="31" t="s">
        <v>531</v>
      </c>
      <c r="J4750" s="26" t="s">
        <v>2611</v>
      </c>
      <c r="K4750" s="31" t="s">
        <v>377</v>
      </c>
      <c r="L4750" s="31" t="s">
        <v>2600</v>
      </c>
      <c r="M4750" s="26">
        <v>4740</v>
      </c>
    </row>
    <row r="4751" spans="1:13" s="31" customFormat="1" x14ac:dyDescent="0.3">
      <c r="A4751" s="137">
        <v>42698</v>
      </c>
      <c r="B4751" s="31" t="s">
        <v>3363</v>
      </c>
      <c r="C4751" s="26" t="s">
        <v>17</v>
      </c>
      <c r="D4751" s="31" t="s">
        <v>18</v>
      </c>
      <c r="E4751" s="40"/>
      <c r="F4751" s="40">
        <v>15000</v>
      </c>
      <c r="G4751" s="19">
        <f t="shared" si="74"/>
        <v>4667907.0812999997</v>
      </c>
      <c r="H4751" s="26" t="s">
        <v>3089</v>
      </c>
      <c r="I4751" s="31">
        <v>582</v>
      </c>
      <c r="J4751" s="26" t="s">
        <v>2611</v>
      </c>
      <c r="K4751" s="31" t="s">
        <v>377</v>
      </c>
      <c r="L4751" s="31" t="s">
        <v>1824</v>
      </c>
      <c r="M4751" s="26">
        <v>4741</v>
      </c>
    </row>
    <row r="4752" spans="1:13" s="31" customFormat="1" x14ac:dyDescent="0.3">
      <c r="A4752" s="75">
        <v>42699</v>
      </c>
      <c r="B4752" s="26" t="s">
        <v>3096</v>
      </c>
      <c r="C4752" s="31" t="s">
        <v>35</v>
      </c>
      <c r="D4752" s="36" t="s">
        <v>13</v>
      </c>
      <c r="E4752" s="41"/>
      <c r="F4752" s="41">
        <v>1000</v>
      </c>
      <c r="G4752" s="19">
        <f t="shared" si="74"/>
        <v>4666907.0812999997</v>
      </c>
      <c r="H4752" s="26" t="s">
        <v>3095</v>
      </c>
      <c r="I4752" s="26" t="s">
        <v>531</v>
      </c>
      <c r="J4752" s="26" t="s">
        <v>2611</v>
      </c>
      <c r="K4752" s="26" t="s">
        <v>377</v>
      </c>
      <c r="L4752" s="26" t="s">
        <v>2600</v>
      </c>
      <c r="M4752" s="26">
        <v>4742</v>
      </c>
    </row>
    <row r="4753" spans="1:13" s="31" customFormat="1" x14ac:dyDescent="0.3">
      <c r="A4753" s="75">
        <v>42699</v>
      </c>
      <c r="B4753" s="26" t="s">
        <v>3094</v>
      </c>
      <c r="C4753" s="26" t="s">
        <v>12</v>
      </c>
      <c r="D4753" s="36" t="s">
        <v>13</v>
      </c>
      <c r="E4753" s="41"/>
      <c r="F4753" s="41">
        <v>2000</v>
      </c>
      <c r="G4753" s="19">
        <f t="shared" si="74"/>
        <v>4664907.0812999997</v>
      </c>
      <c r="H4753" s="26" t="s">
        <v>3095</v>
      </c>
      <c r="I4753" s="26" t="s">
        <v>531</v>
      </c>
      <c r="J4753" s="26" t="s">
        <v>2611</v>
      </c>
      <c r="K4753" s="26" t="s">
        <v>377</v>
      </c>
      <c r="L4753" s="26" t="s">
        <v>2600</v>
      </c>
      <c r="M4753" s="31">
        <v>4743</v>
      </c>
    </row>
    <row r="4754" spans="1:13" s="31" customFormat="1" x14ac:dyDescent="0.3">
      <c r="A4754" s="75">
        <v>42699</v>
      </c>
      <c r="B4754" s="26" t="s">
        <v>3364</v>
      </c>
      <c r="C4754" s="27" t="s">
        <v>1509</v>
      </c>
      <c r="D4754" s="36" t="s">
        <v>18</v>
      </c>
      <c r="E4754" s="41"/>
      <c r="F4754" s="41">
        <v>51400</v>
      </c>
      <c r="G4754" s="19">
        <f t="shared" si="74"/>
        <v>4613507.0812999997</v>
      </c>
      <c r="H4754" s="26" t="s">
        <v>795</v>
      </c>
      <c r="I4754" s="26">
        <v>7980</v>
      </c>
      <c r="J4754" s="27" t="s">
        <v>1823</v>
      </c>
      <c r="K4754" s="26" t="s">
        <v>377</v>
      </c>
      <c r="L4754" s="26" t="s">
        <v>1824</v>
      </c>
      <c r="M4754" s="31">
        <v>4744</v>
      </c>
    </row>
    <row r="4755" spans="1:13" s="31" customFormat="1" x14ac:dyDescent="0.3">
      <c r="A4755" s="75">
        <v>42699</v>
      </c>
      <c r="B4755" s="26" t="s">
        <v>3355</v>
      </c>
      <c r="C4755" s="26" t="s">
        <v>17</v>
      </c>
      <c r="D4755" s="36" t="s">
        <v>18</v>
      </c>
      <c r="E4755" s="41"/>
      <c r="F4755" s="41">
        <v>15000</v>
      </c>
      <c r="G4755" s="19">
        <f t="shared" si="74"/>
        <v>4598507.0812999997</v>
      </c>
      <c r="H4755" s="26" t="s">
        <v>795</v>
      </c>
      <c r="I4755" s="26" t="s">
        <v>787</v>
      </c>
      <c r="J4755" s="26" t="s">
        <v>2611</v>
      </c>
      <c r="K4755" s="26" t="s">
        <v>377</v>
      </c>
      <c r="L4755" s="26" t="s">
        <v>1824</v>
      </c>
      <c r="M4755" s="26">
        <v>4745</v>
      </c>
    </row>
    <row r="4756" spans="1:13" s="31" customFormat="1" x14ac:dyDescent="0.3">
      <c r="A4756" s="75">
        <v>42699</v>
      </c>
      <c r="B4756" s="26" t="s">
        <v>3338</v>
      </c>
      <c r="C4756" s="26" t="s">
        <v>17</v>
      </c>
      <c r="D4756" s="36" t="s">
        <v>18</v>
      </c>
      <c r="E4756" s="41"/>
      <c r="F4756" s="41">
        <v>5000</v>
      </c>
      <c r="G4756" s="19">
        <f t="shared" si="74"/>
        <v>4593507.0812999997</v>
      </c>
      <c r="H4756" s="26" t="s">
        <v>795</v>
      </c>
      <c r="I4756" s="26" t="s">
        <v>531</v>
      </c>
      <c r="J4756" s="26" t="s">
        <v>2611</v>
      </c>
      <c r="K4756" s="26" t="s">
        <v>377</v>
      </c>
      <c r="L4756" s="26" t="s">
        <v>2600</v>
      </c>
      <c r="M4756" s="26">
        <v>4746</v>
      </c>
    </row>
    <row r="4757" spans="1:13" s="31" customFormat="1" x14ac:dyDescent="0.3">
      <c r="A4757" s="75">
        <v>42699</v>
      </c>
      <c r="B4757" s="26" t="s">
        <v>3365</v>
      </c>
      <c r="C4757" s="26" t="s">
        <v>12</v>
      </c>
      <c r="D4757" s="36" t="s">
        <v>18</v>
      </c>
      <c r="E4757" s="41"/>
      <c r="F4757" s="41">
        <v>1500</v>
      </c>
      <c r="G4757" s="19">
        <f t="shared" si="74"/>
        <v>4592007.0812999997</v>
      </c>
      <c r="H4757" s="26" t="s">
        <v>795</v>
      </c>
      <c r="I4757" s="26" t="s">
        <v>531</v>
      </c>
      <c r="J4757" s="26" t="s">
        <v>2611</v>
      </c>
      <c r="K4757" s="26" t="s">
        <v>377</v>
      </c>
      <c r="L4757" s="26" t="s">
        <v>2600</v>
      </c>
      <c r="M4757" s="26">
        <v>4747</v>
      </c>
    </row>
    <row r="4758" spans="1:13" s="31" customFormat="1" x14ac:dyDescent="0.3">
      <c r="A4758" s="75">
        <v>42699</v>
      </c>
      <c r="B4758" s="26" t="s">
        <v>3366</v>
      </c>
      <c r="C4758" s="31" t="s">
        <v>35</v>
      </c>
      <c r="D4758" s="36" t="s">
        <v>821</v>
      </c>
      <c r="E4758" s="41"/>
      <c r="F4758" s="41">
        <v>1300</v>
      </c>
      <c r="G4758" s="19">
        <f t="shared" si="74"/>
        <v>4590707.0812999997</v>
      </c>
      <c r="H4758" s="26" t="s">
        <v>1697</v>
      </c>
      <c r="I4758" s="26" t="s">
        <v>787</v>
      </c>
      <c r="J4758" s="26" t="s">
        <v>2611</v>
      </c>
      <c r="K4758" s="26" t="s">
        <v>377</v>
      </c>
      <c r="L4758" s="26" t="s">
        <v>1824</v>
      </c>
      <c r="M4758" s="26">
        <v>4748</v>
      </c>
    </row>
    <row r="4759" spans="1:13" s="31" customFormat="1" x14ac:dyDescent="0.3">
      <c r="A4759" s="75">
        <v>42699</v>
      </c>
      <c r="B4759" s="26" t="s">
        <v>3367</v>
      </c>
      <c r="C4759" s="26" t="s">
        <v>12</v>
      </c>
      <c r="D4759" s="36" t="s">
        <v>20</v>
      </c>
      <c r="E4759" s="41"/>
      <c r="F4759" s="41">
        <v>2000</v>
      </c>
      <c r="G4759" s="19">
        <f t="shared" si="74"/>
        <v>4588707.0812999997</v>
      </c>
      <c r="H4759" s="26" t="s">
        <v>3053</v>
      </c>
      <c r="I4759" s="26" t="s">
        <v>531</v>
      </c>
      <c r="J4759" s="26" t="s">
        <v>2611</v>
      </c>
      <c r="K4759" s="26" t="s">
        <v>377</v>
      </c>
      <c r="L4759" s="26" t="s">
        <v>2600</v>
      </c>
      <c r="M4759" s="26">
        <v>4749</v>
      </c>
    </row>
    <row r="4760" spans="1:13" s="31" customFormat="1" x14ac:dyDescent="0.3">
      <c r="A4760" s="75">
        <v>42699</v>
      </c>
      <c r="B4760" s="26" t="s">
        <v>3101</v>
      </c>
      <c r="C4760" s="31" t="s">
        <v>35</v>
      </c>
      <c r="D4760" s="36" t="s">
        <v>20</v>
      </c>
      <c r="E4760" s="41"/>
      <c r="F4760" s="41">
        <v>1000</v>
      </c>
      <c r="G4760" s="19">
        <f t="shared" si="74"/>
        <v>4587707.0812999997</v>
      </c>
      <c r="H4760" s="26" t="s">
        <v>3053</v>
      </c>
      <c r="I4760" s="26" t="s">
        <v>531</v>
      </c>
      <c r="J4760" s="26" t="s">
        <v>2611</v>
      </c>
      <c r="K4760" s="26" t="s">
        <v>377</v>
      </c>
      <c r="L4760" s="26" t="s">
        <v>2600</v>
      </c>
      <c r="M4760" s="26">
        <v>4750</v>
      </c>
    </row>
    <row r="4761" spans="1:13" s="31" customFormat="1" x14ac:dyDescent="0.3">
      <c r="A4761" s="75">
        <v>42699</v>
      </c>
      <c r="B4761" s="31" t="s">
        <v>3368</v>
      </c>
      <c r="C4761" s="26" t="s">
        <v>12</v>
      </c>
      <c r="D4761" s="31" t="s">
        <v>18</v>
      </c>
      <c r="E4761" s="40"/>
      <c r="F4761" s="40">
        <v>2000</v>
      </c>
      <c r="G4761" s="19">
        <f t="shared" si="74"/>
        <v>4585707.0812999997</v>
      </c>
      <c r="H4761" s="26" t="s">
        <v>3089</v>
      </c>
      <c r="I4761" s="31" t="s">
        <v>531</v>
      </c>
      <c r="J4761" s="26" t="s">
        <v>2611</v>
      </c>
      <c r="K4761" s="31" t="s">
        <v>377</v>
      </c>
      <c r="L4761" s="31" t="s">
        <v>2600</v>
      </c>
      <c r="M4761" s="31">
        <v>4751</v>
      </c>
    </row>
    <row r="4762" spans="1:13" s="31" customFormat="1" x14ac:dyDescent="0.3">
      <c r="A4762" s="75">
        <v>42699</v>
      </c>
      <c r="B4762" s="31" t="s">
        <v>3369</v>
      </c>
      <c r="C4762" s="26" t="s">
        <v>12</v>
      </c>
      <c r="D4762" s="31" t="s">
        <v>18</v>
      </c>
      <c r="E4762" s="40"/>
      <c r="F4762" s="40">
        <v>1000</v>
      </c>
      <c r="G4762" s="19">
        <f t="shared" si="74"/>
        <v>4584707.0812999997</v>
      </c>
      <c r="H4762" s="26" t="s">
        <v>3089</v>
      </c>
      <c r="I4762" s="31" t="s">
        <v>531</v>
      </c>
      <c r="J4762" s="26" t="s">
        <v>2611</v>
      </c>
      <c r="K4762" s="31" t="s">
        <v>377</v>
      </c>
      <c r="L4762" s="31" t="s">
        <v>2600</v>
      </c>
      <c r="M4762" s="31">
        <v>4752</v>
      </c>
    </row>
    <row r="4763" spans="1:13" s="31" customFormat="1" x14ac:dyDescent="0.3">
      <c r="A4763" s="75">
        <v>42699</v>
      </c>
      <c r="B4763" s="31" t="s">
        <v>3370</v>
      </c>
      <c r="C4763" s="26" t="s">
        <v>12</v>
      </c>
      <c r="D4763" s="31" t="s">
        <v>18</v>
      </c>
      <c r="E4763" s="40"/>
      <c r="F4763" s="40">
        <v>3000</v>
      </c>
      <c r="G4763" s="19">
        <f t="shared" si="74"/>
        <v>4581707.0812999997</v>
      </c>
      <c r="H4763" s="26" t="s">
        <v>3089</v>
      </c>
      <c r="I4763" s="31" t="s">
        <v>531</v>
      </c>
      <c r="J4763" s="26" t="s">
        <v>2611</v>
      </c>
      <c r="K4763" s="31" t="s">
        <v>377</v>
      </c>
      <c r="L4763" s="31" t="s">
        <v>2600</v>
      </c>
      <c r="M4763" s="26">
        <v>4753</v>
      </c>
    </row>
    <row r="4764" spans="1:13" s="31" customFormat="1" x14ac:dyDescent="0.3">
      <c r="A4764" s="75">
        <v>42699</v>
      </c>
      <c r="B4764" s="31" t="s">
        <v>3371</v>
      </c>
      <c r="C4764" s="26" t="s">
        <v>17</v>
      </c>
      <c r="D4764" s="31" t="s">
        <v>18</v>
      </c>
      <c r="E4764" s="40"/>
      <c r="F4764" s="40">
        <v>50000</v>
      </c>
      <c r="G4764" s="19">
        <f t="shared" si="74"/>
        <v>4531707.0812999997</v>
      </c>
      <c r="H4764" s="26" t="s">
        <v>3089</v>
      </c>
      <c r="I4764" s="31" t="s">
        <v>531</v>
      </c>
      <c r="J4764" s="26" t="s">
        <v>2611</v>
      </c>
      <c r="K4764" s="31" t="s">
        <v>377</v>
      </c>
      <c r="L4764" s="31" t="s">
        <v>2600</v>
      </c>
      <c r="M4764" s="26">
        <v>4754</v>
      </c>
    </row>
    <row r="4765" spans="1:13" s="31" customFormat="1" x14ac:dyDescent="0.3">
      <c r="A4765" s="75">
        <v>42700</v>
      </c>
      <c r="B4765" s="26" t="s">
        <v>2710</v>
      </c>
      <c r="C4765" s="26" t="s">
        <v>22</v>
      </c>
      <c r="D4765" s="36" t="s">
        <v>10</v>
      </c>
      <c r="E4765" s="41"/>
      <c r="F4765" s="41">
        <v>95000</v>
      </c>
      <c r="G4765" s="19">
        <f t="shared" si="74"/>
        <v>4436707.0812999997</v>
      </c>
      <c r="H4765" s="36" t="s">
        <v>26</v>
      </c>
      <c r="I4765" s="26" t="s">
        <v>787</v>
      </c>
      <c r="J4765" s="36" t="s">
        <v>1823</v>
      </c>
      <c r="K4765" s="26" t="s">
        <v>377</v>
      </c>
      <c r="L4765" s="77" t="s">
        <v>1824</v>
      </c>
      <c r="M4765" s="26">
        <v>4755</v>
      </c>
    </row>
    <row r="4766" spans="1:13" s="31" customFormat="1" x14ac:dyDescent="0.3">
      <c r="A4766" s="75">
        <v>42700</v>
      </c>
      <c r="B4766" s="26" t="s">
        <v>2740</v>
      </c>
      <c r="C4766" s="26" t="s">
        <v>22</v>
      </c>
      <c r="D4766" s="36" t="s">
        <v>10</v>
      </c>
      <c r="E4766" s="41"/>
      <c r="F4766" s="41">
        <v>38000</v>
      </c>
      <c r="G4766" s="19">
        <f t="shared" si="74"/>
        <v>4398707.0812999997</v>
      </c>
      <c r="H4766" s="36" t="s">
        <v>26</v>
      </c>
      <c r="I4766" s="26" t="s">
        <v>787</v>
      </c>
      <c r="J4766" s="36" t="s">
        <v>1823</v>
      </c>
      <c r="K4766" s="26" t="s">
        <v>377</v>
      </c>
      <c r="L4766" s="77" t="s">
        <v>1824</v>
      </c>
      <c r="M4766" s="26">
        <v>4756</v>
      </c>
    </row>
    <row r="4767" spans="1:13" s="31" customFormat="1" x14ac:dyDescent="0.3">
      <c r="A4767" s="75">
        <v>42702</v>
      </c>
      <c r="B4767" s="26" t="s">
        <v>3372</v>
      </c>
      <c r="C4767" s="36" t="s">
        <v>1153</v>
      </c>
      <c r="D4767" s="36" t="s">
        <v>20</v>
      </c>
      <c r="E4767" s="41"/>
      <c r="F4767" s="41">
        <v>2000</v>
      </c>
      <c r="G4767" s="19">
        <f t="shared" si="74"/>
        <v>4396707.0812999997</v>
      </c>
      <c r="H4767" s="26" t="s">
        <v>3054</v>
      </c>
      <c r="I4767" s="26" t="s">
        <v>531</v>
      </c>
      <c r="J4767" s="26" t="s">
        <v>2611</v>
      </c>
      <c r="K4767" s="26" t="s">
        <v>377</v>
      </c>
      <c r="L4767" s="31" t="s">
        <v>2193</v>
      </c>
      <c r="M4767" s="26">
        <v>4757</v>
      </c>
    </row>
    <row r="4768" spans="1:13" s="31" customFormat="1" x14ac:dyDescent="0.3">
      <c r="A4768" s="75">
        <v>42702</v>
      </c>
      <c r="B4768" s="26" t="s">
        <v>3373</v>
      </c>
      <c r="C4768" s="36" t="s">
        <v>1153</v>
      </c>
      <c r="D4768" s="36" t="s">
        <v>20</v>
      </c>
      <c r="E4768" s="41"/>
      <c r="F4768" s="41">
        <v>2000</v>
      </c>
      <c r="G4768" s="19">
        <f t="shared" si="74"/>
        <v>4394707.0812999997</v>
      </c>
      <c r="H4768" s="26" t="s">
        <v>3054</v>
      </c>
      <c r="I4768" s="26" t="s">
        <v>531</v>
      </c>
      <c r="J4768" s="26" t="s">
        <v>2611</v>
      </c>
      <c r="K4768" s="26" t="s">
        <v>377</v>
      </c>
      <c r="L4768" s="31" t="s">
        <v>2193</v>
      </c>
      <c r="M4768" s="26">
        <v>4758</v>
      </c>
    </row>
    <row r="4769" spans="1:13" s="31" customFormat="1" x14ac:dyDescent="0.3">
      <c r="A4769" s="75">
        <v>42702</v>
      </c>
      <c r="B4769" s="26" t="s">
        <v>3374</v>
      </c>
      <c r="C4769" s="36" t="s">
        <v>1153</v>
      </c>
      <c r="D4769" s="36" t="s">
        <v>20</v>
      </c>
      <c r="E4769" s="41"/>
      <c r="F4769" s="41">
        <v>2000</v>
      </c>
      <c r="G4769" s="19">
        <f t="shared" si="74"/>
        <v>4392707.0812999997</v>
      </c>
      <c r="H4769" s="26" t="s">
        <v>3054</v>
      </c>
      <c r="I4769" s="26" t="s">
        <v>531</v>
      </c>
      <c r="J4769" s="26" t="s">
        <v>2611</v>
      </c>
      <c r="K4769" s="26" t="s">
        <v>377</v>
      </c>
      <c r="L4769" s="31" t="s">
        <v>2193</v>
      </c>
      <c r="M4769" s="31">
        <v>4759</v>
      </c>
    </row>
    <row r="4770" spans="1:13" s="31" customFormat="1" x14ac:dyDescent="0.3">
      <c r="A4770" s="75">
        <v>42703</v>
      </c>
      <c r="B4770" s="26" t="s">
        <v>3375</v>
      </c>
      <c r="C4770" s="26" t="s">
        <v>12</v>
      </c>
      <c r="D4770" s="36" t="s">
        <v>13</v>
      </c>
      <c r="E4770" s="41"/>
      <c r="F4770" s="41">
        <v>2000</v>
      </c>
      <c r="G4770" s="19">
        <f t="shared" si="74"/>
        <v>4390707.0812999997</v>
      </c>
      <c r="H4770" s="36" t="s">
        <v>26</v>
      </c>
      <c r="I4770" s="26" t="s">
        <v>531</v>
      </c>
      <c r="J4770" s="26" t="s">
        <v>2611</v>
      </c>
      <c r="K4770" s="26" t="s">
        <v>377</v>
      </c>
      <c r="L4770" s="26" t="s">
        <v>2600</v>
      </c>
      <c r="M4770" s="31">
        <v>4760</v>
      </c>
    </row>
    <row r="4771" spans="1:13" s="31" customFormat="1" x14ac:dyDescent="0.3">
      <c r="A4771" s="75">
        <v>42703</v>
      </c>
      <c r="B4771" s="75" t="s">
        <v>3094</v>
      </c>
      <c r="C4771" s="75" t="s">
        <v>12</v>
      </c>
      <c r="D4771" s="36" t="s">
        <v>13</v>
      </c>
      <c r="E4771" s="41"/>
      <c r="F4771" s="41">
        <v>2000</v>
      </c>
      <c r="G4771" s="19">
        <f t="shared" si="74"/>
        <v>4388707.0812999997</v>
      </c>
      <c r="H4771" s="26" t="s">
        <v>3095</v>
      </c>
      <c r="I4771" s="26" t="s">
        <v>531</v>
      </c>
      <c r="J4771" s="26" t="s">
        <v>2611</v>
      </c>
      <c r="K4771" s="26" t="s">
        <v>377</v>
      </c>
      <c r="L4771" s="26" t="s">
        <v>2600</v>
      </c>
      <c r="M4771" s="26">
        <v>4761</v>
      </c>
    </row>
    <row r="4772" spans="1:13" s="31" customFormat="1" x14ac:dyDescent="0.3">
      <c r="A4772" s="75">
        <v>42703</v>
      </c>
      <c r="B4772" s="26" t="s">
        <v>3096</v>
      </c>
      <c r="C4772" s="31" t="s">
        <v>35</v>
      </c>
      <c r="D4772" s="36" t="s">
        <v>13</v>
      </c>
      <c r="E4772" s="41"/>
      <c r="F4772" s="41">
        <v>1000</v>
      </c>
      <c r="G4772" s="19">
        <f t="shared" si="74"/>
        <v>4387707.0812999997</v>
      </c>
      <c r="H4772" s="26" t="s">
        <v>3095</v>
      </c>
      <c r="I4772" s="26" t="s">
        <v>531</v>
      </c>
      <c r="J4772" s="26" t="s">
        <v>2611</v>
      </c>
      <c r="K4772" s="26" t="s">
        <v>377</v>
      </c>
      <c r="L4772" s="26" t="s">
        <v>2600</v>
      </c>
      <c r="M4772" s="26">
        <v>4762</v>
      </c>
    </row>
    <row r="4773" spans="1:13" s="31" customFormat="1" x14ac:dyDescent="0.3">
      <c r="A4773" s="89">
        <v>42703</v>
      </c>
      <c r="B4773" s="26" t="s">
        <v>3376</v>
      </c>
      <c r="C4773" s="26" t="s">
        <v>12</v>
      </c>
      <c r="D4773" s="36" t="s">
        <v>20</v>
      </c>
      <c r="E4773" s="41"/>
      <c r="F4773" s="41">
        <v>2000</v>
      </c>
      <c r="G4773" s="19">
        <f t="shared" si="74"/>
        <v>4385707.0812999997</v>
      </c>
      <c r="H4773" s="26" t="s">
        <v>933</v>
      </c>
      <c r="I4773" s="26" t="s">
        <v>531</v>
      </c>
      <c r="J4773" s="26" t="s">
        <v>2611</v>
      </c>
      <c r="K4773" s="26" t="s">
        <v>377</v>
      </c>
      <c r="L4773" s="26" t="s">
        <v>2600</v>
      </c>
      <c r="M4773" s="26">
        <v>4763</v>
      </c>
    </row>
    <row r="4774" spans="1:13" s="31" customFormat="1" x14ac:dyDescent="0.3">
      <c r="A4774" s="89">
        <v>42703</v>
      </c>
      <c r="B4774" s="26" t="s">
        <v>3377</v>
      </c>
      <c r="C4774" s="26" t="s">
        <v>12</v>
      </c>
      <c r="D4774" s="36" t="s">
        <v>20</v>
      </c>
      <c r="E4774" s="41"/>
      <c r="F4774" s="41">
        <v>10000</v>
      </c>
      <c r="G4774" s="19">
        <f t="shared" si="74"/>
        <v>4375707.0812999997</v>
      </c>
      <c r="H4774" s="26" t="s">
        <v>933</v>
      </c>
      <c r="I4774" s="26" t="s">
        <v>3378</v>
      </c>
      <c r="J4774" s="26" t="s">
        <v>2611</v>
      </c>
      <c r="K4774" s="26" t="s">
        <v>377</v>
      </c>
      <c r="L4774" s="26" t="s">
        <v>2600</v>
      </c>
      <c r="M4774" s="26">
        <v>4764</v>
      </c>
    </row>
    <row r="4775" spans="1:13" s="31" customFormat="1" x14ac:dyDescent="0.3">
      <c r="A4775" s="89">
        <v>42703</v>
      </c>
      <c r="B4775" s="26" t="s">
        <v>3379</v>
      </c>
      <c r="C4775" s="26" t="s">
        <v>12</v>
      </c>
      <c r="D4775" s="36" t="s">
        <v>20</v>
      </c>
      <c r="E4775" s="41"/>
      <c r="F4775" s="41">
        <v>1500</v>
      </c>
      <c r="G4775" s="19">
        <f t="shared" si="74"/>
        <v>4374207.0812999997</v>
      </c>
      <c r="H4775" s="26" t="s">
        <v>933</v>
      </c>
      <c r="I4775" s="26" t="s">
        <v>531</v>
      </c>
      <c r="J4775" s="26" t="s">
        <v>2611</v>
      </c>
      <c r="K4775" s="26" t="s">
        <v>377</v>
      </c>
      <c r="L4775" s="26" t="s">
        <v>2600</v>
      </c>
      <c r="M4775" s="26">
        <v>4765</v>
      </c>
    </row>
    <row r="4776" spans="1:13" s="31" customFormat="1" x14ac:dyDescent="0.3">
      <c r="A4776" s="89">
        <v>42703</v>
      </c>
      <c r="B4776" s="26" t="s">
        <v>3380</v>
      </c>
      <c r="C4776" s="26" t="s">
        <v>12</v>
      </c>
      <c r="D4776" s="36" t="s">
        <v>20</v>
      </c>
      <c r="E4776" s="41"/>
      <c r="F4776" s="41">
        <v>2000</v>
      </c>
      <c r="G4776" s="19">
        <f t="shared" si="74"/>
        <v>4372207.0812999997</v>
      </c>
      <c r="H4776" s="26" t="s">
        <v>933</v>
      </c>
      <c r="I4776" s="26" t="s">
        <v>531</v>
      </c>
      <c r="J4776" s="26" t="s">
        <v>2611</v>
      </c>
      <c r="K4776" s="26" t="s">
        <v>377</v>
      </c>
      <c r="L4776" s="26" t="s">
        <v>2600</v>
      </c>
      <c r="M4776" s="26">
        <v>4766</v>
      </c>
    </row>
    <row r="4777" spans="1:13" s="31" customFormat="1" x14ac:dyDescent="0.3">
      <c r="A4777" s="89">
        <v>42703</v>
      </c>
      <c r="B4777" s="26" t="s">
        <v>3381</v>
      </c>
      <c r="C4777" s="26" t="s">
        <v>22</v>
      </c>
      <c r="D4777" s="36" t="s">
        <v>20</v>
      </c>
      <c r="E4777" s="41"/>
      <c r="F4777" s="41">
        <v>15000</v>
      </c>
      <c r="G4777" s="19">
        <f t="shared" si="74"/>
        <v>4357207.0812999997</v>
      </c>
      <c r="H4777" s="26" t="s">
        <v>933</v>
      </c>
      <c r="I4777" s="26" t="s">
        <v>531</v>
      </c>
      <c r="J4777" s="36" t="s">
        <v>1823</v>
      </c>
      <c r="K4777" s="26" t="s">
        <v>377</v>
      </c>
      <c r="L4777" s="26" t="s">
        <v>2600</v>
      </c>
      <c r="M4777" s="31">
        <v>4767</v>
      </c>
    </row>
    <row r="4778" spans="1:13" s="31" customFormat="1" ht="13.9" x14ac:dyDescent="0.25">
      <c r="A4778" s="75">
        <v>42703</v>
      </c>
      <c r="B4778" s="26" t="s">
        <v>3382</v>
      </c>
      <c r="C4778" s="26" t="s">
        <v>12</v>
      </c>
      <c r="D4778" s="36" t="s">
        <v>20</v>
      </c>
      <c r="E4778" s="41"/>
      <c r="F4778" s="41">
        <v>11000</v>
      </c>
      <c r="G4778" s="19">
        <f t="shared" si="74"/>
        <v>4346207.0812999997</v>
      </c>
      <c r="H4778" s="26" t="s">
        <v>3053</v>
      </c>
      <c r="I4778" s="26" t="s">
        <v>3383</v>
      </c>
      <c r="J4778" s="26" t="s">
        <v>2611</v>
      </c>
      <c r="K4778" s="26" t="s">
        <v>377</v>
      </c>
      <c r="L4778" s="80" t="s">
        <v>1824</v>
      </c>
      <c r="M4778" s="31">
        <v>4768</v>
      </c>
    </row>
    <row r="4779" spans="1:13" s="31" customFormat="1" x14ac:dyDescent="0.3">
      <c r="A4779" s="75">
        <v>42703</v>
      </c>
      <c r="B4779" s="26" t="s">
        <v>3384</v>
      </c>
      <c r="C4779" s="26" t="s">
        <v>12</v>
      </c>
      <c r="D4779" s="36" t="s">
        <v>20</v>
      </c>
      <c r="E4779" s="41"/>
      <c r="F4779" s="41">
        <v>600</v>
      </c>
      <c r="G4779" s="19">
        <f t="shared" si="74"/>
        <v>4345607.0812999997</v>
      </c>
      <c r="H4779" s="26" t="s">
        <v>3053</v>
      </c>
      <c r="I4779" s="26" t="s">
        <v>531</v>
      </c>
      <c r="J4779" s="26" t="s">
        <v>2611</v>
      </c>
      <c r="K4779" s="26" t="s">
        <v>377</v>
      </c>
      <c r="L4779" s="26" t="s">
        <v>2600</v>
      </c>
      <c r="M4779" s="26">
        <v>4769</v>
      </c>
    </row>
    <row r="4780" spans="1:13" s="31" customFormat="1" x14ac:dyDescent="0.3">
      <c r="A4780" s="75">
        <v>42703</v>
      </c>
      <c r="B4780" s="26" t="s">
        <v>2935</v>
      </c>
      <c r="C4780" s="26" t="s">
        <v>12</v>
      </c>
      <c r="D4780" s="36" t="s">
        <v>20</v>
      </c>
      <c r="E4780" s="41"/>
      <c r="F4780" s="41">
        <v>1000</v>
      </c>
      <c r="G4780" s="19">
        <f t="shared" si="74"/>
        <v>4344607.0812999997</v>
      </c>
      <c r="H4780" s="26" t="s">
        <v>3054</v>
      </c>
      <c r="I4780" s="26" t="s">
        <v>531</v>
      </c>
      <c r="J4780" s="26" t="s">
        <v>2611</v>
      </c>
      <c r="K4780" s="26" t="s">
        <v>377</v>
      </c>
      <c r="L4780" s="31" t="s">
        <v>2193</v>
      </c>
      <c r="M4780" s="26">
        <v>4770</v>
      </c>
    </row>
    <row r="4781" spans="1:13" s="31" customFormat="1" x14ac:dyDescent="0.3">
      <c r="A4781" s="75">
        <v>42703</v>
      </c>
      <c r="B4781" s="26" t="s">
        <v>3385</v>
      </c>
      <c r="C4781" s="26" t="s">
        <v>12</v>
      </c>
      <c r="D4781" s="36" t="s">
        <v>20</v>
      </c>
      <c r="E4781" s="41"/>
      <c r="F4781" s="41">
        <v>1000</v>
      </c>
      <c r="G4781" s="19">
        <f t="shared" si="74"/>
        <v>4343607.0812999997</v>
      </c>
      <c r="H4781" s="26" t="s">
        <v>3054</v>
      </c>
      <c r="I4781" s="26" t="s">
        <v>531</v>
      </c>
      <c r="J4781" s="26" t="s">
        <v>2611</v>
      </c>
      <c r="K4781" s="26" t="s">
        <v>377</v>
      </c>
      <c r="L4781" s="31" t="s">
        <v>2193</v>
      </c>
      <c r="M4781" s="26">
        <v>4771</v>
      </c>
    </row>
    <row r="4782" spans="1:13" s="31" customFormat="1" x14ac:dyDescent="0.3">
      <c r="A4782" s="75">
        <v>42703</v>
      </c>
      <c r="B4782" s="26" t="s">
        <v>3386</v>
      </c>
      <c r="C4782" s="26" t="s">
        <v>12</v>
      </c>
      <c r="D4782" s="36" t="s">
        <v>20</v>
      </c>
      <c r="E4782" s="41"/>
      <c r="F4782" s="41">
        <v>1500</v>
      </c>
      <c r="G4782" s="19">
        <f t="shared" si="74"/>
        <v>4342107.0812999997</v>
      </c>
      <c r="H4782" s="26" t="s">
        <v>3054</v>
      </c>
      <c r="I4782" s="26" t="s">
        <v>531</v>
      </c>
      <c r="J4782" s="26" t="s">
        <v>2611</v>
      </c>
      <c r="K4782" s="26" t="s">
        <v>377</v>
      </c>
      <c r="L4782" s="31" t="s">
        <v>2193</v>
      </c>
      <c r="M4782" s="26">
        <v>4772</v>
      </c>
    </row>
    <row r="4783" spans="1:13" s="31" customFormat="1" x14ac:dyDescent="0.3">
      <c r="A4783" s="75">
        <v>42703</v>
      </c>
      <c r="B4783" s="26" t="s">
        <v>3329</v>
      </c>
      <c r="C4783" s="26" t="s">
        <v>9</v>
      </c>
      <c r="D4783" s="36" t="s">
        <v>3111</v>
      </c>
      <c r="E4783" s="43"/>
      <c r="F4783" s="41">
        <v>3139</v>
      </c>
      <c r="G4783" s="19">
        <f t="shared" si="74"/>
        <v>4338968.0812999997</v>
      </c>
      <c r="H4783" s="41" t="s">
        <v>1744</v>
      </c>
      <c r="I4783" s="26" t="s">
        <v>1865</v>
      </c>
      <c r="J4783" s="26" t="s">
        <v>1099</v>
      </c>
      <c r="K4783" s="26" t="s">
        <v>377</v>
      </c>
      <c r="L4783" s="26" t="s">
        <v>1824</v>
      </c>
      <c r="M4783" s="26">
        <v>4773</v>
      </c>
    </row>
    <row r="4784" spans="1:13" s="31" customFormat="1" x14ac:dyDescent="0.3">
      <c r="A4784" s="75">
        <v>42703</v>
      </c>
      <c r="B4784" s="31" t="s">
        <v>3387</v>
      </c>
      <c r="C4784" s="26" t="s">
        <v>12</v>
      </c>
      <c r="D4784" s="31" t="s">
        <v>18</v>
      </c>
      <c r="E4784" s="40"/>
      <c r="F4784" s="40">
        <v>150</v>
      </c>
      <c r="G4784" s="19">
        <f t="shared" si="74"/>
        <v>4338818.0812999997</v>
      </c>
      <c r="H4784" s="26" t="s">
        <v>3089</v>
      </c>
      <c r="I4784" s="31" t="s">
        <v>531</v>
      </c>
      <c r="J4784" s="26" t="s">
        <v>2611</v>
      </c>
      <c r="K4784" s="31" t="s">
        <v>377</v>
      </c>
      <c r="L4784" s="31" t="s">
        <v>2600</v>
      </c>
      <c r="M4784" s="26">
        <v>4774</v>
      </c>
    </row>
    <row r="4785" spans="1:13" s="31" customFormat="1" x14ac:dyDescent="0.3">
      <c r="A4785" s="75">
        <v>42703</v>
      </c>
      <c r="B4785" s="31" t="s">
        <v>3388</v>
      </c>
      <c r="C4785" s="26" t="s">
        <v>12</v>
      </c>
      <c r="D4785" s="31" t="s">
        <v>18</v>
      </c>
      <c r="E4785" s="40"/>
      <c r="F4785" s="40">
        <v>2000</v>
      </c>
      <c r="G4785" s="19">
        <f t="shared" si="74"/>
        <v>4336818.0812999997</v>
      </c>
      <c r="H4785" s="26" t="s">
        <v>3089</v>
      </c>
      <c r="I4785" s="31" t="s">
        <v>531</v>
      </c>
      <c r="J4785" s="26" t="s">
        <v>2611</v>
      </c>
      <c r="K4785" s="31" t="s">
        <v>377</v>
      </c>
      <c r="L4785" s="31" t="s">
        <v>2600</v>
      </c>
      <c r="M4785" s="31">
        <v>4775</v>
      </c>
    </row>
    <row r="4786" spans="1:13" s="31" customFormat="1" x14ac:dyDescent="0.3">
      <c r="A4786" s="75">
        <v>42703</v>
      </c>
      <c r="B4786" s="31" t="s">
        <v>3389</v>
      </c>
      <c r="C4786" s="26" t="s">
        <v>12</v>
      </c>
      <c r="D4786" s="31" t="s">
        <v>18</v>
      </c>
      <c r="E4786" s="40"/>
      <c r="F4786" s="40">
        <v>150</v>
      </c>
      <c r="G4786" s="19">
        <f t="shared" si="74"/>
        <v>4336668.0812999997</v>
      </c>
      <c r="H4786" s="26" t="s">
        <v>3089</v>
      </c>
      <c r="I4786" s="31" t="s">
        <v>531</v>
      </c>
      <c r="J4786" s="26" t="s">
        <v>2611</v>
      </c>
      <c r="K4786" s="31" t="s">
        <v>377</v>
      </c>
      <c r="L4786" s="31" t="s">
        <v>2600</v>
      </c>
      <c r="M4786" s="31">
        <v>4776</v>
      </c>
    </row>
    <row r="4787" spans="1:13" s="31" customFormat="1" x14ac:dyDescent="0.3">
      <c r="A4787" s="75">
        <v>42703</v>
      </c>
      <c r="B4787" s="31" t="s">
        <v>3390</v>
      </c>
      <c r="C4787" s="31" t="s">
        <v>35</v>
      </c>
      <c r="D4787" s="31" t="s">
        <v>18</v>
      </c>
      <c r="E4787" s="40"/>
      <c r="F4787" s="40">
        <v>1000</v>
      </c>
      <c r="G4787" s="19">
        <f t="shared" si="74"/>
        <v>4335668.0812999997</v>
      </c>
      <c r="H4787" s="26" t="s">
        <v>3089</v>
      </c>
      <c r="I4787" s="31" t="s">
        <v>531</v>
      </c>
      <c r="J4787" s="26" t="s">
        <v>2611</v>
      </c>
      <c r="K4787" s="31" t="s">
        <v>377</v>
      </c>
      <c r="L4787" s="31" t="s">
        <v>2600</v>
      </c>
      <c r="M4787" s="26">
        <v>4777</v>
      </c>
    </row>
    <row r="4788" spans="1:13" s="31" customFormat="1" x14ac:dyDescent="0.3">
      <c r="A4788" s="75">
        <v>42704</v>
      </c>
      <c r="B4788" s="26" t="s">
        <v>3391</v>
      </c>
      <c r="C4788" s="26" t="s">
        <v>12</v>
      </c>
      <c r="D4788" s="36" t="s">
        <v>13</v>
      </c>
      <c r="E4788" s="41"/>
      <c r="F4788" s="41">
        <v>2000</v>
      </c>
      <c r="G4788" s="19">
        <f t="shared" si="74"/>
        <v>4333668.0812999997</v>
      </c>
      <c r="H4788" s="36" t="s">
        <v>26</v>
      </c>
      <c r="I4788" s="74" t="s">
        <v>531</v>
      </c>
      <c r="J4788" s="26" t="s">
        <v>2611</v>
      </c>
      <c r="K4788" s="26" t="s">
        <v>377</v>
      </c>
      <c r="L4788" s="26" t="s">
        <v>2600</v>
      </c>
      <c r="M4788" s="26">
        <v>4778</v>
      </c>
    </row>
    <row r="4789" spans="1:13" s="31" customFormat="1" ht="13.9" x14ac:dyDescent="0.25">
      <c r="A4789" s="75">
        <v>42704</v>
      </c>
      <c r="B4789" s="26" t="s">
        <v>3392</v>
      </c>
      <c r="C4789" s="26" t="s">
        <v>35</v>
      </c>
      <c r="D4789" s="36" t="s">
        <v>18</v>
      </c>
      <c r="E4789" s="41"/>
      <c r="F4789" s="41">
        <v>166755</v>
      </c>
      <c r="G4789" s="19">
        <f t="shared" si="74"/>
        <v>4166913.0812999997</v>
      </c>
      <c r="H4789" s="36" t="s">
        <v>26</v>
      </c>
      <c r="I4789" s="26">
        <v>273</v>
      </c>
      <c r="J4789" s="26" t="s">
        <v>1823</v>
      </c>
      <c r="K4789" s="26" t="s">
        <v>377</v>
      </c>
      <c r="L4789" s="77" t="s">
        <v>1824</v>
      </c>
      <c r="M4789" s="26">
        <v>4779</v>
      </c>
    </row>
    <row r="4790" spans="1:13" s="31" customFormat="1" x14ac:dyDescent="0.3">
      <c r="A4790" s="75">
        <v>42704</v>
      </c>
      <c r="B4790" s="26" t="s">
        <v>3094</v>
      </c>
      <c r="C4790" s="26" t="s">
        <v>12</v>
      </c>
      <c r="D4790" s="36" t="s">
        <v>13</v>
      </c>
      <c r="E4790" s="41"/>
      <c r="F4790" s="41">
        <v>2000</v>
      </c>
      <c r="G4790" s="19">
        <f t="shared" si="74"/>
        <v>4164913.0812999997</v>
      </c>
      <c r="H4790" s="26" t="s">
        <v>3095</v>
      </c>
      <c r="I4790" s="26" t="s">
        <v>531</v>
      </c>
      <c r="J4790" s="26" t="s">
        <v>2611</v>
      </c>
      <c r="K4790" s="26" t="s">
        <v>377</v>
      </c>
      <c r="L4790" s="26" t="s">
        <v>2600</v>
      </c>
      <c r="M4790" s="26">
        <v>4780</v>
      </c>
    </row>
    <row r="4791" spans="1:13" s="31" customFormat="1" x14ac:dyDescent="0.3">
      <c r="A4791" s="75">
        <v>42704</v>
      </c>
      <c r="B4791" s="26" t="s">
        <v>3096</v>
      </c>
      <c r="C4791" s="31" t="s">
        <v>35</v>
      </c>
      <c r="D4791" s="36" t="s">
        <v>13</v>
      </c>
      <c r="E4791" s="41"/>
      <c r="F4791" s="41">
        <v>1000</v>
      </c>
      <c r="G4791" s="19">
        <f t="shared" si="74"/>
        <v>4163913.0812999997</v>
      </c>
      <c r="H4791" s="26" t="s">
        <v>3095</v>
      </c>
      <c r="I4791" s="26" t="s">
        <v>531</v>
      </c>
      <c r="J4791" s="26" t="s">
        <v>2611</v>
      </c>
      <c r="K4791" s="26" t="s">
        <v>377</v>
      </c>
      <c r="L4791" s="26" t="s">
        <v>2600</v>
      </c>
      <c r="M4791" s="26">
        <v>4781</v>
      </c>
    </row>
    <row r="4792" spans="1:13" s="31" customFormat="1" x14ac:dyDescent="0.3">
      <c r="A4792" s="75">
        <v>42704</v>
      </c>
      <c r="B4792" s="26" t="s">
        <v>3393</v>
      </c>
      <c r="C4792" s="26" t="s">
        <v>12</v>
      </c>
      <c r="D4792" s="36" t="s">
        <v>20</v>
      </c>
      <c r="E4792" s="41"/>
      <c r="F4792" s="41">
        <v>1000</v>
      </c>
      <c r="G4792" s="19">
        <f t="shared" si="74"/>
        <v>4162913.0812999997</v>
      </c>
      <c r="H4792" s="26" t="s">
        <v>933</v>
      </c>
      <c r="I4792" s="26" t="s">
        <v>531</v>
      </c>
      <c r="J4792" s="26" t="s">
        <v>2611</v>
      </c>
      <c r="K4792" s="26" t="s">
        <v>377</v>
      </c>
      <c r="L4792" s="26" t="s">
        <v>2600</v>
      </c>
      <c r="M4792" s="26">
        <v>4782</v>
      </c>
    </row>
    <row r="4793" spans="1:13" s="31" customFormat="1" x14ac:dyDescent="0.3">
      <c r="A4793" s="75">
        <v>42704</v>
      </c>
      <c r="B4793" s="26" t="s">
        <v>3394</v>
      </c>
      <c r="C4793" s="26" t="s">
        <v>12</v>
      </c>
      <c r="D4793" s="36" t="s">
        <v>20</v>
      </c>
      <c r="E4793" s="41"/>
      <c r="F4793" s="41">
        <v>2000</v>
      </c>
      <c r="G4793" s="19">
        <f t="shared" si="74"/>
        <v>4160913.0812999997</v>
      </c>
      <c r="H4793" s="26" t="s">
        <v>933</v>
      </c>
      <c r="I4793" s="26" t="s">
        <v>531</v>
      </c>
      <c r="J4793" s="26" t="s">
        <v>2611</v>
      </c>
      <c r="K4793" s="26" t="s">
        <v>377</v>
      </c>
      <c r="L4793" s="26" t="s">
        <v>2600</v>
      </c>
      <c r="M4793" s="31">
        <v>4783</v>
      </c>
    </row>
    <row r="4794" spans="1:13" s="31" customFormat="1" x14ac:dyDescent="0.3">
      <c r="A4794" s="75">
        <v>42704</v>
      </c>
      <c r="B4794" s="26" t="s">
        <v>3395</v>
      </c>
      <c r="C4794" s="26" t="s">
        <v>12</v>
      </c>
      <c r="D4794" s="36" t="s">
        <v>20</v>
      </c>
      <c r="E4794" s="41"/>
      <c r="F4794" s="41">
        <v>2500</v>
      </c>
      <c r="G4794" s="19">
        <f t="shared" si="74"/>
        <v>4158413.0812999997</v>
      </c>
      <c r="H4794" s="26" t="s">
        <v>933</v>
      </c>
      <c r="I4794" s="26" t="s">
        <v>531</v>
      </c>
      <c r="J4794" s="26" t="s">
        <v>2611</v>
      </c>
      <c r="K4794" s="26" t="s">
        <v>377</v>
      </c>
      <c r="L4794" s="26" t="s">
        <v>2600</v>
      </c>
      <c r="M4794" s="31">
        <v>4784</v>
      </c>
    </row>
    <row r="4795" spans="1:13" s="31" customFormat="1" x14ac:dyDescent="0.3">
      <c r="A4795" s="75">
        <v>42704</v>
      </c>
      <c r="B4795" s="26" t="s">
        <v>3396</v>
      </c>
      <c r="C4795" s="26" t="s">
        <v>12</v>
      </c>
      <c r="D4795" s="36" t="s">
        <v>20</v>
      </c>
      <c r="E4795" s="41"/>
      <c r="F4795" s="41">
        <v>1500</v>
      </c>
      <c r="G4795" s="19">
        <f t="shared" si="74"/>
        <v>4156913.0812999997</v>
      </c>
      <c r="H4795" s="26" t="s">
        <v>3053</v>
      </c>
      <c r="I4795" s="26" t="s">
        <v>531</v>
      </c>
      <c r="J4795" s="26" t="s">
        <v>2611</v>
      </c>
      <c r="K4795" s="26" t="s">
        <v>377</v>
      </c>
      <c r="L4795" s="26" t="s">
        <v>2600</v>
      </c>
      <c r="M4795" s="26">
        <v>4785</v>
      </c>
    </row>
    <row r="4796" spans="1:13" s="31" customFormat="1" x14ac:dyDescent="0.3">
      <c r="A4796" s="75">
        <v>42704</v>
      </c>
      <c r="B4796" s="26" t="s">
        <v>3397</v>
      </c>
      <c r="C4796" s="26" t="s">
        <v>17</v>
      </c>
      <c r="D4796" s="36" t="s">
        <v>20</v>
      </c>
      <c r="E4796" s="41"/>
      <c r="F4796" s="41">
        <v>35000</v>
      </c>
      <c r="G4796" s="19">
        <f t="shared" si="74"/>
        <v>4121913.0812999997</v>
      </c>
      <c r="H4796" s="26" t="s">
        <v>3053</v>
      </c>
      <c r="I4796" s="26" t="s">
        <v>531</v>
      </c>
      <c r="J4796" s="26" t="s">
        <v>2611</v>
      </c>
      <c r="K4796" s="26" t="s">
        <v>377</v>
      </c>
      <c r="L4796" s="26" t="s">
        <v>2600</v>
      </c>
      <c r="M4796" s="26">
        <v>4786</v>
      </c>
    </row>
    <row r="4797" spans="1:13" s="31" customFormat="1" x14ac:dyDescent="0.3">
      <c r="A4797" s="75">
        <v>42704</v>
      </c>
      <c r="B4797" s="26" t="s">
        <v>3398</v>
      </c>
      <c r="C4797" s="26" t="s">
        <v>12</v>
      </c>
      <c r="D4797" s="36" t="s">
        <v>20</v>
      </c>
      <c r="E4797" s="41"/>
      <c r="F4797" s="41">
        <v>1000</v>
      </c>
      <c r="G4797" s="19">
        <f t="shared" si="74"/>
        <v>4120913.0812999997</v>
      </c>
      <c r="H4797" s="26" t="s">
        <v>3053</v>
      </c>
      <c r="I4797" s="26" t="s">
        <v>531</v>
      </c>
      <c r="J4797" s="26" t="s">
        <v>2611</v>
      </c>
      <c r="K4797" s="26" t="s">
        <v>377</v>
      </c>
      <c r="L4797" s="26" t="s">
        <v>2600</v>
      </c>
      <c r="M4797" s="26">
        <v>4787</v>
      </c>
    </row>
    <row r="4798" spans="1:13" s="31" customFormat="1" x14ac:dyDescent="0.3">
      <c r="A4798" s="75">
        <v>42704</v>
      </c>
      <c r="B4798" s="26" t="s">
        <v>3399</v>
      </c>
      <c r="C4798" s="26" t="s">
        <v>12</v>
      </c>
      <c r="D4798" s="36" t="s">
        <v>20</v>
      </c>
      <c r="E4798" s="41"/>
      <c r="F4798" s="41">
        <v>2500</v>
      </c>
      <c r="G4798" s="19">
        <f t="shared" si="74"/>
        <v>4118413.0812999997</v>
      </c>
      <c r="H4798" s="26" t="s">
        <v>3054</v>
      </c>
      <c r="I4798" s="26" t="s">
        <v>531</v>
      </c>
      <c r="J4798" s="26" t="s">
        <v>2611</v>
      </c>
      <c r="K4798" s="26" t="s">
        <v>377</v>
      </c>
      <c r="L4798" s="31" t="s">
        <v>2193</v>
      </c>
      <c r="M4798" s="26">
        <v>4788</v>
      </c>
    </row>
    <row r="4799" spans="1:13" s="31" customFormat="1" x14ac:dyDescent="0.3">
      <c r="A4799" s="75">
        <v>42704</v>
      </c>
      <c r="B4799" s="26" t="s">
        <v>3400</v>
      </c>
      <c r="C4799" s="26" t="s">
        <v>17</v>
      </c>
      <c r="D4799" s="36" t="s">
        <v>20</v>
      </c>
      <c r="E4799" s="41"/>
      <c r="F4799" s="41">
        <v>5000</v>
      </c>
      <c r="G4799" s="19">
        <f t="shared" si="74"/>
        <v>4113413.0812999997</v>
      </c>
      <c r="H4799" s="26" t="s">
        <v>3054</v>
      </c>
      <c r="I4799" s="26" t="s">
        <v>531</v>
      </c>
      <c r="J4799" s="26" t="s">
        <v>2611</v>
      </c>
      <c r="K4799" s="26" t="s">
        <v>377</v>
      </c>
      <c r="L4799" s="31" t="s">
        <v>2193</v>
      </c>
      <c r="M4799" s="26">
        <v>4789</v>
      </c>
    </row>
    <row r="4800" spans="1:13" s="31" customFormat="1" x14ac:dyDescent="0.3">
      <c r="A4800" s="75">
        <v>42704</v>
      </c>
      <c r="B4800" s="26" t="s">
        <v>3401</v>
      </c>
      <c r="C4800" s="26" t="s">
        <v>12</v>
      </c>
      <c r="D4800" s="36" t="s">
        <v>20</v>
      </c>
      <c r="E4800" s="41"/>
      <c r="F4800" s="41">
        <v>500</v>
      </c>
      <c r="G4800" s="19">
        <f t="shared" si="74"/>
        <v>4112913.0812999997</v>
      </c>
      <c r="H4800" s="26" t="s">
        <v>3054</v>
      </c>
      <c r="I4800" s="26" t="s">
        <v>531</v>
      </c>
      <c r="J4800" s="26" t="s">
        <v>2611</v>
      </c>
      <c r="K4800" s="26" t="s">
        <v>377</v>
      </c>
      <c r="L4800" s="31" t="s">
        <v>2193</v>
      </c>
      <c r="M4800" s="26">
        <v>4790</v>
      </c>
    </row>
    <row r="4801" spans="1:13" s="31" customFormat="1" x14ac:dyDescent="0.3">
      <c r="A4801" s="75">
        <v>42704</v>
      </c>
      <c r="B4801" s="26" t="s">
        <v>3402</v>
      </c>
      <c r="C4801" s="26" t="s">
        <v>12</v>
      </c>
      <c r="D4801" s="36" t="s">
        <v>20</v>
      </c>
      <c r="E4801" s="41"/>
      <c r="F4801" s="41">
        <v>5000</v>
      </c>
      <c r="G4801" s="19">
        <f t="shared" si="74"/>
        <v>4107913.0812999997</v>
      </c>
      <c r="H4801" s="26" t="s">
        <v>3054</v>
      </c>
      <c r="I4801" s="26" t="s">
        <v>531</v>
      </c>
      <c r="J4801" s="26" t="s">
        <v>2611</v>
      </c>
      <c r="K4801" s="26" t="s">
        <v>377</v>
      </c>
      <c r="L4801" s="31" t="s">
        <v>2193</v>
      </c>
      <c r="M4801" s="31">
        <v>4791</v>
      </c>
    </row>
    <row r="4802" spans="1:13" s="31" customFormat="1" x14ac:dyDescent="0.3">
      <c r="A4802" s="75">
        <v>42704</v>
      </c>
      <c r="B4802" s="26" t="s">
        <v>3403</v>
      </c>
      <c r="C4802" s="26" t="s">
        <v>35</v>
      </c>
      <c r="D4802" s="36" t="s">
        <v>18</v>
      </c>
      <c r="E4802" s="43"/>
      <c r="F4802" s="41">
        <v>306358</v>
      </c>
      <c r="G4802" s="19">
        <f t="shared" si="74"/>
        <v>3801555.0812999997</v>
      </c>
      <c r="H4802" s="41" t="s">
        <v>1744</v>
      </c>
      <c r="I4802" s="26" t="s">
        <v>2684</v>
      </c>
      <c r="J4802" s="26" t="s">
        <v>1823</v>
      </c>
      <c r="K4802" s="26" t="s">
        <v>377</v>
      </c>
      <c r="L4802" s="26" t="s">
        <v>1824</v>
      </c>
      <c r="M4802" s="31">
        <v>4792</v>
      </c>
    </row>
    <row r="4803" spans="1:13" s="31" customFormat="1" ht="13.9" x14ac:dyDescent="0.25">
      <c r="A4803" s="75">
        <v>42704</v>
      </c>
      <c r="B4803" s="26" t="s">
        <v>3404</v>
      </c>
      <c r="C4803" s="26" t="s">
        <v>35</v>
      </c>
      <c r="D4803" s="36" t="s">
        <v>821</v>
      </c>
      <c r="E4803" s="43"/>
      <c r="F4803" s="41">
        <v>140000</v>
      </c>
      <c r="G4803" s="19">
        <f t="shared" si="74"/>
        <v>3661555.0812999997</v>
      </c>
      <c r="H4803" s="41" t="s">
        <v>1744</v>
      </c>
      <c r="I4803" s="26" t="s">
        <v>2684</v>
      </c>
      <c r="J4803" s="26" t="s">
        <v>1823</v>
      </c>
      <c r="K4803" s="26" t="s">
        <v>377</v>
      </c>
      <c r="L4803" s="26" t="s">
        <v>1824</v>
      </c>
      <c r="M4803" s="26">
        <v>4793</v>
      </c>
    </row>
    <row r="4804" spans="1:13" s="31" customFormat="1" ht="13.9" x14ac:dyDescent="0.25">
      <c r="A4804" s="75">
        <v>42704</v>
      </c>
      <c r="B4804" s="26" t="s">
        <v>3405</v>
      </c>
      <c r="C4804" s="26" t="s">
        <v>35</v>
      </c>
      <c r="D4804" s="36" t="s">
        <v>13</v>
      </c>
      <c r="E4804" s="43"/>
      <c r="F4804" s="41">
        <v>450000</v>
      </c>
      <c r="G4804" s="19">
        <f t="shared" si="74"/>
        <v>3211555.0812999997</v>
      </c>
      <c r="H4804" s="41" t="s">
        <v>1744</v>
      </c>
      <c r="I4804" s="26" t="s">
        <v>2684</v>
      </c>
      <c r="J4804" s="26" t="s">
        <v>1823</v>
      </c>
      <c r="K4804" s="26" t="s">
        <v>377</v>
      </c>
      <c r="L4804" s="26" t="s">
        <v>1824</v>
      </c>
      <c r="M4804" s="26">
        <v>4794</v>
      </c>
    </row>
    <row r="4805" spans="1:13" s="31" customFormat="1" ht="13.9" x14ac:dyDescent="0.25">
      <c r="A4805" s="75">
        <v>42704</v>
      </c>
      <c r="B4805" s="26" t="s">
        <v>3406</v>
      </c>
      <c r="C4805" s="26" t="s">
        <v>35</v>
      </c>
      <c r="D4805" s="36" t="s">
        <v>20</v>
      </c>
      <c r="E4805" s="43"/>
      <c r="F4805" s="41">
        <v>160000</v>
      </c>
      <c r="G4805" s="19">
        <f t="shared" si="74"/>
        <v>3051555.0812999997</v>
      </c>
      <c r="H4805" s="41" t="s">
        <v>1744</v>
      </c>
      <c r="I4805" s="26" t="s">
        <v>2684</v>
      </c>
      <c r="J4805" s="36" t="s">
        <v>1823</v>
      </c>
      <c r="K4805" s="26" t="s">
        <v>377</v>
      </c>
      <c r="L4805" s="26" t="s">
        <v>1824</v>
      </c>
      <c r="M4805" s="26">
        <v>4795</v>
      </c>
    </row>
    <row r="4806" spans="1:13" s="31" customFormat="1" x14ac:dyDescent="0.3">
      <c r="A4806" s="75">
        <v>42704</v>
      </c>
      <c r="B4806" s="31" t="s">
        <v>3387</v>
      </c>
      <c r="C4806" s="26" t="s">
        <v>12</v>
      </c>
      <c r="D4806" s="31" t="s">
        <v>18</v>
      </c>
      <c r="E4806" s="40"/>
      <c r="F4806" s="40">
        <v>150</v>
      </c>
      <c r="G4806" s="19">
        <f t="shared" si="74"/>
        <v>3051405.0812999997</v>
      </c>
      <c r="H4806" s="26" t="s">
        <v>3089</v>
      </c>
      <c r="I4806" s="31" t="s">
        <v>531</v>
      </c>
      <c r="J4806" s="26" t="s">
        <v>2611</v>
      </c>
      <c r="K4806" s="31" t="s">
        <v>377</v>
      </c>
      <c r="L4806" s="31" t="s">
        <v>2600</v>
      </c>
      <c r="M4806" s="26">
        <v>4796</v>
      </c>
    </row>
    <row r="4807" spans="1:13" s="31" customFormat="1" x14ac:dyDescent="0.3">
      <c r="A4807" s="75">
        <v>42704</v>
      </c>
      <c r="B4807" s="31" t="s">
        <v>3389</v>
      </c>
      <c r="C4807" s="26" t="s">
        <v>12</v>
      </c>
      <c r="D4807" s="31" t="s">
        <v>18</v>
      </c>
      <c r="E4807" s="40"/>
      <c r="F4807" s="40">
        <v>150</v>
      </c>
      <c r="G4807" s="19">
        <f t="shared" si="74"/>
        <v>3051255.0812999997</v>
      </c>
      <c r="H4807" s="26" t="s">
        <v>3089</v>
      </c>
      <c r="I4807" s="31" t="s">
        <v>531</v>
      </c>
      <c r="J4807" s="26" t="s">
        <v>2611</v>
      </c>
      <c r="K4807" s="31" t="s">
        <v>377</v>
      </c>
      <c r="L4807" s="31" t="s">
        <v>2600</v>
      </c>
      <c r="M4807" s="26">
        <v>4797</v>
      </c>
    </row>
    <row r="4808" spans="1:13" s="31" customFormat="1" x14ac:dyDescent="0.3">
      <c r="A4808" s="75">
        <v>42704</v>
      </c>
      <c r="B4808" s="31" t="s">
        <v>3390</v>
      </c>
      <c r="C4808" s="31" t="s">
        <v>35</v>
      </c>
      <c r="D4808" s="31" t="s">
        <v>18</v>
      </c>
      <c r="E4808" s="40"/>
      <c r="F4808" s="40">
        <v>1000</v>
      </c>
      <c r="G4808" s="19">
        <f t="shared" si="74"/>
        <v>3050255.0812999997</v>
      </c>
      <c r="H4808" s="26" t="s">
        <v>3089</v>
      </c>
      <c r="I4808" s="31" t="s">
        <v>531</v>
      </c>
      <c r="J4808" s="26" t="s">
        <v>2611</v>
      </c>
      <c r="K4808" s="31" t="s">
        <v>377</v>
      </c>
      <c r="L4808" s="31" t="s">
        <v>2600</v>
      </c>
      <c r="M4808" s="26">
        <v>4798</v>
      </c>
    </row>
    <row r="4809" spans="1:13" s="101" customFormat="1" x14ac:dyDescent="0.3">
      <c r="A4809" s="95">
        <v>42705</v>
      </c>
      <c r="B4809" s="96" t="s">
        <v>3408</v>
      </c>
      <c r="C4809" s="97" t="s">
        <v>9</v>
      </c>
      <c r="D4809" s="97" t="s">
        <v>10</v>
      </c>
      <c r="E4809" s="98"/>
      <c r="F4809" s="99">
        <v>8347</v>
      </c>
      <c r="G4809" s="19">
        <f t="shared" si="74"/>
        <v>3041908.0812999997</v>
      </c>
      <c r="H4809" s="99" t="s">
        <v>1744</v>
      </c>
      <c r="I4809" s="97" t="s">
        <v>1865</v>
      </c>
      <c r="J4809" s="26" t="s">
        <v>1099</v>
      </c>
      <c r="K4809" s="97" t="s">
        <v>377</v>
      </c>
      <c r="L4809" s="97" t="s">
        <v>1824</v>
      </c>
      <c r="M4809" s="31">
        <v>4799</v>
      </c>
    </row>
    <row r="4810" spans="1:13" s="101" customFormat="1" x14ac:dyDescent="0.3">
      <c r="A4810" s="95">
        <v>42705</v>
      </c>
      <c r="B4810" s="97" t="s">
        <v>3409</v>
      </c>
      <c r="C4810" s="97" t="s">
        <v>17</v>
      </c>
      <c r="D4810" s="97" t="s">
        <v>20</v>
      </c>
      <c r="E4810" s="99"/>
      <c r="F4810" s="99">
        <v>35000</v>
      </c>
      <c r="G4810" s="19">
        <f t="shared" si="74"/>
        <v>3006908.0812999997</v>
      </c>
      <c r="H4810" s="97" t="s">
        <v>3054</v>
      </c>
      <c r="I4810" s="97" t="s">
        <v>531</v>
      </c>
      <c r="J4810" s="26" t="s">
        <v>1099</v>
      </c>
      <c r="K4810" s="97" t="s">
        <v>377</v>
      </c>
      <c r="L4810" s="97" t="s">
        <v>2600</v>
      </c>
      <c r="M4810" s="31">
        <v>4800</v>
      </c>
    </row>
    <row r="4811" spans="1:13" s="101" customFormat="1" x14ac:dyDescent="0.3">
      <c r="A4811" s="95">
        <v>42705</v>
      </c>
      <c r="B4811" s="97" t="s">
        <v>3410</v>
      </c>
      <c r="C4811" s="97" t="s">
        <v>12</v>
      </c>
      <c r="D4811" s="97" t="s">
        <v>20</v>
      </c>
      <c r="E4811" s="99"/>
      <c r="F4811" s="99">
        <v>5000</v>
      </c>
      <c r="G4811" s="19">
        <f t="shared" si="74"/>
        <v>3001908.0812999997</v>
      </c>
      <c r="H4811" s="97" t="s">
        <v>3054</v>
      </c>
      <c r="I4811" s="97" t="s">
        <v>531</v>
      </c>
      <c r="J4811" s="97" t="s">
        <v>2611</v>
      </c>
      <c r="K4811" s="97" t="s">
        <v>377</v>
      </c>
      <c r="L4811" s="97" t="s">
        <v>2600</v>
      </c>
      <c r="M4811" s="26">
        <v>4801</v>
      </c>
    </row>
    <row r="4812" spans="1:13" s="101" customFormat="1" x14ac:dyDescent="0.3">
      <c r="A4812" s="95">
        <v>42705</v>
      </c>
      <c r="B4812" s="97" t="s">
        <v>3411</v>
      </c>
      <c r="C4812" s="97" t="s">
        <v>1153</v>
      </c>
      <c r="D4812" s="97" t="s">
        <v>20</v>
      </c>
      <c r="E4812" s="99"/>
      <c r="F4812" s="99">
        <v>2000</v>
      </c>
      <c r="G4812" s="19">
        <f t="shared" si="74"/>
        <v>2999908.0812999997</v>
      </c>
      <c r="H4812" s="97" t="s">
        <v>3054</v>
      </c>
      <c r="I4812" s="97" t="s">
        <v>531</v>
      </c>
      <c r="J4812" s="97" t="s">
        <v>2611</v>
      </c>
      <c r="K4812" s="97" t="s">
        <v>377</v>
      </c>
      <c r="L4812" s="97" t="s">
        <v>2600</v>
      </c>
      <c r="M4812" s="26">
        <v>4802</v>
      </c>
    </row>
    <row r="4813" spans="1:13" s="101" customFormat="1" x14ac:dyDescent="0.3">
      <c r="A4813" s="95">
        <v>42705</v>
      </c>
      <c r="B4813" s="97" t="s">
        <v>3412</v>
      </c>
      <c r="C4813" s="97" t="s">
        <v>12</v>
      </c>
      <c r="D4813" s="97" t="s">
        <v>20</v>
      </c>
      <c r="E4813" s="99"/>
      <c r="F4813" s="99">
        <v>1500</v>
      </c>
      <c r="G4813" s="19">
        <f t="shared" ref="G4813:G4876" si="75">+G4812+E4813-F4813</f>
        <v>2998408.0812999997</v>
      </c>
      <c r="H4813" s="97" t="s">
        <v>933</v>
      </c>
      <c r="I4813" s="97" t="s">
        <v>531</v>
      </c>
      <c r="J4813" s="97" t="s">
        <v>2611</v>
      </c>
      <c r="K4813" s="97" t="s">
        <v>377</v>
      </c>
      <c r="L4813" s="97" t="s">
        <v>2600</v>
      </c>
      <c r="M4813" s="26">
        <v>4803</v>
      </c>
    </row>
    <row r="4814" spans="1:13" s="101" customFormat="1" x14ac:dyDescent="0.3">
      <c r="A4814" s="95">
        <v>42705</v>
      </c>
      <c r="B4814" s="97" t="s">
        <v>3413</v>
      </c>
      <c r="C4814" s="97" t="s">
        <v>12</v>
      </c>
      <c r="D4814" s="97" t="s">
        <v>20</v>
      </c>
      <c r="E4814" s="99"/>
      <c r="F4814" s="99">
        <v>500</v>
      </c>
      <c r="G4814" s="19">
        <f t="shared" si="75"/>
        <v>2997908.0812999997</v>
      </c>
      <c r="H4814" s="97" t="s">
        <v>933</v>
      </c>
      <c r="I4814" s="97" t="s">
        <v>531</v>
      </c>
      <c r="J4814" s="97" t="s">
        <v>2611</v>
      </c>
      <c r="K4814" s="97" t="s">
        <v>377</v>
      </c>
      <c r="L4814" s="97" t="s">
        <v>2600</v>
      </c>
      <c r="M4814" s="26">
        <v>4804</v>
      </c>
    </row>
    <row r="4815" spans="1:13" s="101" customFormat="1" x14ac:dyDescent="0.3">
      <c r="A4815" s="95">
        <v>42705</v>
      </c>
      <c r="B4815" s="97" t="s">
        <v>3414</v>
      </c>
      <c r="C4815" s="97" t="s">
        <v>1153</v>
      </c>
      <c r="D4815" s="97" t="s">
        <v>20</v>
      </c>
      <c r="E4815" s="99"/>
      <c r="F4815" s="99">
        <v>10000</v>
      </c>
      <c r="G4815" s="19">
        <f t="shared" si="75"/>
        <v>2987908.0812999997</v>
      </c>
      <c r="H4815" s="97" t="s">
        <v>933</v>
      </c>
      <c r="I4815" s="97" t="s">
        <v>531</v>
      </c>
      <c r="J4815" s="97" t="s">
        <v>2611</v>
      </c>
      <c r="K4815" s="97" t="s">
        <v>377</v>
      </c>
      <c r="L4815" s="97" t="s">
        <v>2600</v>
      </c>
      <c r="M4815" s="26">
        <v>4805</v>
      </c>
    </row>
    <row r="4816" spans="1:13" s="101" customFormat="1" x14ac:dyDescent="0.3">
      <c r="A4816" s="95">
        <v>42705</v>
      </c>
      <c r="B4816" s="97" t="s">
        <v>3415</v>
      </c>
      <c r="C4816" s="97" t="s">
        <v>12</v>
      </c>
      <c r="D4816" s="97" t="s">
        <v>20</v>
      </c>
      <c r="E4816" s="99"/>
      <c r="F4816" s="99">
        <v>2000</v>
      </c>
      <c r="G4816" s="19">
        <f t="shared" si="75"/>
        <v>2985908.0812999997</v>
      </c>
      <c r="H4816" s="97" t="s">
        <v>933</v>
      </c>
      <c r="I4816" s="97" t="s">
        <v>531</v>
      </c>
      <c r="J4816" s="97" t="s">
        <v>2611</v>
      </c>
      <c r="K4816" s="97" t="s">
        <v>377</v>
      </c>
      <c r="L4816" s="97" t="s">
        <v>2600</v>
      </c>
      <c r="M4816" s="26">
        <v>4806</v>
      </c>
    </row>
    <row r="4817" spans="1:13" s="101" customFormat="1" x14ac:dyDescent="0.3">
      <c r="A4817" s="95">
        <v>42705</v>
      </c>
      <c r="B4817" s="97" t="s">
        <v>3416</v>
      </c>
      <c r="C4817" s="97" t="s">
        <v>12</v>
      </c>
      <c r="D4817" s="97" t="s">
        <v>18</v>
      </c>
      <c r="E4817" s="99"/>
      <c r="F4817" s="99">
        <v>2000</v>
      </c>
      <c r="G4817" s="19">
        <f t="shared" si="75"/>
        <v>2983908.0812999997</v>
      </c>
      <c r="H4817" s="97" t="s">
        <v>1772</v>
      </c>
      <c r="I4817" s="97" t="s">
        <v>531</v>
      </c>
      <c r="J4817" s="102" t="s">
        <v>1823</v>
      </c>
      <c r="K4817" s="97" t="s">
        <v>377</v>
      </c>
      <c r="L4817" s="97" t="s">
        <v>2193</v>
      </c>
      <c r="M4817" s="31">
        <v>4807</v>
      </c>
    </row>
    <row r="4818" spans="1:13" s="101" customFormat="1" x14ac:dyDescent="0.3">
      <c r="A4818" s="95">
        <v>42705</v>
      </c>
      <c r="B4818" s="97" t="s">
        <v>2655</v>
      </c>
      <c r="C4818" s="33" t="s">
        <v>3871</v>
      </c>
      <c r="D4818" s="97" t="s">
        <v>18</v>
      </c>
      <c r="E4818" s="99"/>
      <c r="F4818" s="99">
        <v>2500</v>
      </c>
      <c r="G4818" s="19">
        <f t="shared" si="75"/>
        <v>2981408.0812999997</v>
      </c>
      <c r="H4818" s="97" t="s">
        <v>1772</v>
      </c>
      <c r="I4818" s="97" t="s">
        <v>531</v>
      </c>
      <c r="J4818" s="97" t="s">
        <v>1823</v>
      </c>
      <c r="K4818" s="97" t="s">
        <v>377</v>
      </c>
      <c r="L4818" s="97" t="s">
        <v>2193</v>
      </c>
      <c r="M4818" s="31">
        <v>4808</v>
      </c>
    </row>
    <row r="4819" spans="1:13" s="101" customFormat="1" x14ac:dyDescent="0.3">
      <c r="A4819" s="95">
        <v>42705</v>
      </c>
      <c r="B4819" s="97" t="s">
        <v>3417</v>
      </c>
      <c r="C4819" s="97" t="s">
        <v>3418</v>
      </c>
      <c r="D4819" s="97" t="s">
        <v>20</v>
      </c>
      <c r="E4819" s="99"/>
      <c r="F4819" s="103">
        <v>8500</v>
      </c>
      <c r="G4819" s="19">
        <f t="shared" si="75"/>
        <v>2972908.0812999997</v>
      </c>
      <c r="H4819" s="97" t="s">
        <v>3419</v>
      </c>
      <c r="I4819" s="97" t="s">
        <v>531</v>
      </c>
      <c r="J4819" s="104" t="s">
        <v>1823</v>
      </c>
      <c r="K4819" s="97" t="s">
        <v>377</v>
      </c>
      <c r="L4819" s="97" t="s">
        <v>2600</v>
      </c>
      <c r="M4819" s="26">
        <v>4809</v>
      </c>
    </row>
    <row r="4820" spans="1:13" s="101" customFormat="1" x14ac:dyDescent="0.3">
      <c r="A4820" s="95">
        <v>42705</v>
      </c>
      <c r="B4820" s="105" t="s">
        <v>3420</v>
      </c>
      <c r="C4820" s="97" t="s">
        <v>12</v>
      </c>
      <c r="D4820" s="97" t="s">
        <v>18</v>
      </c>
      <c r="E4820" s="106"/>
      <c r="F4820" s="106">
        <v>1000</v>
      </c>
      <c r="G4820" s="19">
        <f t="shared" si="75"/>
        <v>2971908.0812999997</v>
      </c>
      <c r="H4820" s="105" t="s">
        <v>3421</v>
      </c>
      <c r="I4820" s="105" t="s">
        <v>3422</v>
      </c>
      <c r="J4820" s="102" t="s">
        <v>1823</v>
      </c>
      <c r="K4820" s="97" t="s">
        <v>377</v>
      </c>
      <c r="L4820" s="97" t="s">
        <v>2600</v>
      </c>
      <c r="M4820" s="26">
        <v>4810</v>
      </c>
    </row>
    <row r="4821" spans="1:13" s="101" customFormat="1" x14ac:dyDescent="0.3">
      <c r="A4821" s="95">
        <v>42705</v>
      </c>
      <c r="B4821" s="105" t="s">
        <v>3423</v>
      </c>
      <c r="C4821" s="97" t="s">
        <v>12</v>
      </c>
      <c r="D4821" s="97" t="s">
        <v>18</v>
      </c>
      <c r="E4821" s="106"/>
      <c r="F4821" s="106">
        <v>1000</v>
      </c>
      <c r="G4821" s="19">
        <f t="shared" si="75"/>
        <v>2970908.0812999997</v>
      </c>
      <c r="H4821" s="105" t="s">
        <v>3421</v>
      </c>
      <c r="I4821" s="105" t="s">
        <v>3422</v>
      </c>
      <c r="J4821" s="102" t="s">
        <v>1823</v>
      </c>
      <c r="K4821" s="97" t="s">
        <v>377</v>
      </c>
      <c r="L4821" s="97" t="s">
        <v>2600</v>
      </c>
      <c r="M4821" s="26">
        <v>4811</v>
      </c>
    </row>
    <row r="4822" spans="1:13" s="101" customFormat="1" x14ac:dyDescent="0.3">
      <c r="A4822" s="95">
        <v>42705</v>
      </c>
      <c r="B4822" s="107" t="s">
        <v>3424</v>
      </c>
      <c r="C4822" s="97" t="s">
        <v>12</v>
      </c>
      <c r="D4822" s="97" t="s">
        <v>18</v>
      </c>
      <c r="E4822" s="103"/>
      <c r="F4822" s="103">
        <v>1000</v>
      </c>
      <c r="G4822" s="19">
        <f t="shared" si="75"/>
        <v>2969908.0812999997</v>
      </c>
      <c r="H4822" s="105" t="s">
        <v>3421</v>
      </c>
      <c r="I4822" s="107" t="s">
        <v>3422</v>
      </c>
      <c r="J4822" s="102" t="s">
        <v>1823</v>
      </c>
      <c r="K4822" s="97" t="s">
        <v>377</v>
      </c>
      <c r="L4822" s="97" t="s">
        <v>2600</v>
      </c>
      <c r="M4822" s="26">
        <v>4812</v>
      </c>
    </row>
    <row r="4823" spans="1:13" s="101" customFormat="1" x14ac:dyDescent="0.3">
      <c r="A4823" s="95">
        <v>42705</v>
      </c>
      <c r="B4823" s="107" t="s">
        <v>3425</v>
      </c>
      <c r="C4823" s="97" t="s">
        <v>12</v>
      </c>
      <c r="D4823" s="97" t="s">
        <v>18</v>
      </c>
      <c r="E4823" s="103"/>
      <c r="F4823" s="103">
        <v>1500</v>
      </c>
      <c r="G4823" s="19">
        <f t="shared" si="75"/>
        <v>2968408.0812999997</v>
      </c>
      <c r="H4823" s="105" t="s">
        <v>3421</v>
      </c>
      <c r="I4823" s="107" t="s">
        <v>3422</v>
      </c>
      <c r="J4823" s="102" t="s">
        <v>1823</v>
      </c>
      <c r="K4823" s="97" t="s">
        <v>377</v>
      </c>
      <c r="L4823" s="97" t="s">
        <v>2600</v>
      </c>
      <c r="M4823" s="26">
        <v>4813</v>
      </c>
    </row>
    <row r="4824" spans="1:13" s="101" customFormat="1" x14ac:dyDescent="0.3">
      <c r="A4824" s="95">
        <v>42705</v>
      </c>
      <c r="B4824" s="97" t="s">
        <v>3094</v>
      </c>
      <c r="C4824" s="97" t="s">
        <v>12</v>
      </c>
      <c r="D4824" s="97" t="s">
        <v>13</v>
      </c>
      <c r="E4824" s="99"/>
      <c r="F4824" s="99">
        <v>2500</v>
      </c>
      <c r="G4824" s="19">
        <f t="shared" si="75"/>
        <v>2965908.0812999997</v>
      </c>
      <c r="H4824" s="97" t="s">
        <v>3095</v>
      </c>
      <c r="I4824" s="97" t="s">
        <v>531</v>
      </c>
      <c r="J4824" s="26" t="s">
        <v>3033</v>
      </c>
      <c r="K4824" s="97" t="s">
        <v>377</v>
      </c>
      <c r="L4824" s="97" t="s">
        <v>2600</v>
      </c>
      <c r="M4824" s="26">
        <v>4814</v>
      </c>
    </row>
    <row r="4825" spans="1:13" ht="14.45" customHeight="1" x14ac:dyDescent="0.3">
      <c r="A4825" s="95">
        <v>42705</v>
      </c>
      <c r="B4825" s="97" t="s">
        <v>3426</v>
      </c>
      <c r="C4825" s="97" t="s">
        <v>35</v>
      </c>
      <c r="D4825" s="97" t="s">
        <v>13</v>
      </c>
      <c r="E4825" s="99"/>
      <c r="F4825" s="99">
        <v>1500</v>
      </c>
      <c r="G4825" s="19">
        <f t="shared" si="75"/>
        <v>2964408.0812999997</v>
      </c>
      <c r="H4825" s="97" t="s">
        <v>3095</v>
      </c>
      <c r="I4825" s="97" t="s">
        <v>531</v>
      </c>
      <c r="J4825" s="97" t="s">
        <v>1823</v>
      </c>
      <c r="K4825" s="97" t="s">
        <v>377</v>
      </c>
      <c r="L4825" s="97" t="s">
        <v>2600</v>
      </c>
      <c r="M4825" s="31">
        <v>4815</v>
      </c>
    </row>
    <row r="4826" spans="1:13" ht="14.45" customHeight="1" x14ac:dyDescent="0.3">
      <c r="A4826" s="95">
        <v>42705</v>
      </c>
      <c r="B4826" s="108" t="s">
        <v>3427</v>
      </c>
      <c r="C4826" s="97" t="s">
        <v>12</v>
      </c>
      <c r="D4826" s="108" t="s">
        <v>13</v>
      </c>
      <c r="E4826" s="100"/>
      <c r="F4826" s="100">
        <v>2000</v>
      </c>
      <c r="G4826" s="19">
        <f t="shared" si="75"/>
        <v>2962408.0812999997</v>
      </c>
      <c r="H4826" s="97" t="s">
        <v>267</v>
      </c>
      <c r="I4826" s="97" t="s">
        <v>531</v>
      </c>
      <c r="J4826" s="97" t="s">
        <v>2611</v>
      </c>
      <c r="K4826" s="97" t="s">
        <v>377</v>
      </c>
      <c r="L4826" s="97" t="s">
        <v>2600</v>
      </c>
      <c r="M4826" s="31">
        <v>4816</v>
      </c>
    </row>
    <row r="4827" spans="1:13" ht="14.45" customHeight="1" x14ac:dyDescent="0.3">
      <c r="A4827" s="109">
        <v>42706</v>
      </c>
      <c r="B4827" s="97" t="s">
        <v>3428</v>
      </c>
      <c r="C4827" s="97" t="s">
        <v>9</v>
      </c>
      <c r="D4827" s="97" t="s">
        <v>10</v>
      </c>
      <c r="E4827" s="99"/>
      <c r="F4827" s="99">
        <v>3555</v>
      </c>
      <c r="G4827" s="19">
        <f t="shared" si="75"/>
        <v>2958853.0812999997</v>
      </c>
      <c r="H4827" s="99" t="s">
        <v>1744</v>
      </c>
      <c r="I4827" s="97" t="s">
        <v>1865</v>
      </c>
      <c r="J4827" s="26" t="s">
        <v>1099</v>
      </c>
      <c r="K4827" s="97" t="s">
        <v>377</v>
      </c>
      <c r="L4827" s="97" t="s">
        <v>1824</v>
      </c>
      <c r="M4827" s="26">
        <v>4817</v>
      </c>
    </row>
    <row r="4828" spans="1:13" ht="14.45" customHeight="1" x14ac:dyDescent="0.3">
      <c r="A4828" s="109">
        <v>42706</v>
      </c>
      <c r="B4828" s="97" t="s">
        <v>3429</v>
      </c>
      <c r="C4828" s="97" t="s">
        <v>12</v>
      </c>
      <c r="D4828" s="97" t="s">
        <v>20</v>
      </c>
      <c r="E4828" s="99"/>
      <c r="F4828" s="99">
        <v>5000</v>
      </c>
      <c r="G4828" s="19">
        <f t="shared" si="75"/>
        <v>2953853.0812999997</v>
      </c>
      <c r="H4828" s="97" t="s">
        <v>3054</v>
      </c>
      <c r="I4828" s="97" t="s">
        <v>531</v>
      </c>
      <c r="J4828" s="97" t="s">
        <v>2611</v>
      </c>
      <c r="K4828" s="97" t="s">
        <v>377</v>
      </c>
      <c r="L4828" s="97" t="s">
        <v>2600</v>
      </c>
      <c r="M4828" s="26">
        <v>4818</v>
      </c>
    </row>
    <row r="4829" spans="1:13" ht="16.5" customHeight="1" x14ac:dyDescent="0.3">
      <c r="A4829" s="109">
        <v>42706</v>
      </c>
      <c r="B4829" s="97" t="s">
        <v>3411</v>
      </c>
      <c r="C4829" s="97" t="s">
        <v>1153</v>
      </c>
      <c r="D4829" s="97" t="s">
        <v>20</v>
      </c>
      <c r="E4829" s="99"/>
      <c r="F4829" s="99">
        <v>5500</v>
      </c>
      <c r="G4829" s="19">
        <f t="shared" si="75"/>
        <v>2948353.0812999997</v>
      </c>
      <c r="H4829" s="97" t="s">
        <v>3054</v>
      </c>
      <c r="I4829" s="97">
        <v>466</v>
      </c>
      <c r="J4829" s="97" t="s">
        <v>2611</v>
      </c>
      <c r="K4829" s="97" t="s">
        <v>377</v>
      </c>
      <c r="L4829" s="97" t="s">
        <v>2600</v>
      </c>
      <c r="M4829" s="26">
        <v>4819</v>
      </c>
    </row>
    <row r="4830" spans="1:13" ht="14.45" customHeight="1" x14ac:dyDescent="0.3">
      <c r="A4830" s="109">
        <v>42706</v>
      </c>
      <c r="B4830" s="97" t="s">
        <v>3430</v>
      </c>
      <c r="C4830" s="97" t="s">
        <v>12</v>
      </c>
      <c r="D4830" s="97" t="s">
        <v>20</v>
      </c>
      <c r="E4830" s="99"/>
      <c r="F4830" s="99">
        <v>2000</v>
      </c>
      <c r="G4830" s="19">
        <f t="shared" si="75"/>
        <v>2946353.0812999997</v>
      </c>
      <c r="H4830" s="97" t="s">
        <v>3054</v>
      </c>
      <c r="I4830" s="97" t="s">
        <v>531</v>
      </c>
      <c r="J4830" s="97" t="s">
        <v>2611</v>
      </c>
      <c r="K4830" s="97" t="s">
        <v>377</v>
      </c>
      <c r="L4830" s="97" t="s">
        <v>2600</v>
      </c>
      <c r="M4830" s="26">
        <v>4820</v>
      </c>
    </row>
    <row r="4831" spans="1:13" ht="14.45" customHeight="1" x14ac:dyDescent="0.3">
      <c r="A4831" s="109">
        <v>42706</v>
      </c>
      <c r="B4831" s="97" t="s">
        <v>3431</v>
      </c>
      <c r="C4831" s="97" t="s">
        <v>12</v>
      </c>
      <c r="D4831" s="97" t="s">
        <v>18</v>
      </c>
      <c r="E4831" s="99"/>
      <c r="F4831" s="99">
        <v>1000</v>
      </c>
      <c r="G4831" s="19">
        <f t="shared" si="75"/>
        <v>2945353.0812999997</v>
      </c>
      <c r="H4831" s="97" t="s">
        <v>795</v>
      </c>
      <c r="I4831" s="97" t="s">
        <v>774</v>
      </c>
      <c r="J4831" s="97" t="s">
        <v>2611</v>
      </c>
      <c r="K4831" s="97" t="s">
        <v>377</v>
      </c>
      <c r="L4831" s="97" t="s">
        <v>2193</v>
      </c>
      <c r="M4831" s="26">
        <v>4821</v>
      </c>
    </row>
    <row r="4832" spans="1:13" ht="14.45" customHeight="1" x14ac:dyDescent="0.3">
      <c r="A4832" s="109">
        <v>42706</v>
      </c>
      <c r="B4832" s="97" t="s">
        <v>3432</v>
      </c>
      <c r="C4832" s="97" t="s">
        <v>12</v>
      </c>
      <c r="D4832" s="97" t="s">
        <v>18</v>
      </c>
      <c r="E4832" s="99"/>
      <c r="F4832" s="99">
        <v>500</v>
      </c>
      <c r="G4832" s="19">
        <f t="shared" si="75"/>
        <v>2944853.0812999997</v>
      </c>
      <c r="H4832" s="97" t="s">
        <v>795</v>
      </c>
      <c r="I4832" s="97" t="s">
        <v>774</v>
      </c>
      <c r="J4832" s="97" t="s">
        <v>2611</v>
      </c>
      <c r="K4832" s="97" t="s">
        <v>377</v>
      </c>
      <c r="L4832" s="97" t="s">
        <v>2193</v>
      </c>
      <c r="M4832" s="26">
        <v>4822</v>
      </c>
    </row>
    <row r="4833" spans="1:13" ht="14.45" customHeight="1" x14ac:dyDescent="0.3">
      <c r="A4833" s="109">
        <v>42706</v>
      </c>
      <c r="B4833" s="97" t="s">
        <v>3433</v>
      </c>
      <c r="C4833" s="97" t="s">
        <v>12</v>
      </c>
      <c r="D4833" s="97" t="s">
        <v>18</v>
      </c>
      <c r="E4833" s="99"/>
      <c r="F4833" s="99">
        <v>1000</v>
      </c>
      <c r="G4833" s="19">
        <f t="shared" si="75"/>
        <v>2943853.0812999997</v>
      </c>
      <c r="H4833" s="97" t="s">
        <v>795</v>
      </c>
      <c r="I4833" s="97" t="s">
        <v>774</v>
      </c>
      <c r="J4833" s="97" t="s">
        <v>2611</v>
      </c>
      <c r="K4833" s="97" t="s">
        <v>377</v>
      </c>
      <c r="L4833" s="97" t="s">
        <v>2193</v>
      </c>
      <c r="M4833" s="31">
        <v>4823</v>
      </c>
    </row>
    <row r="4834" spans="1:13" ht="14.45" customHeight="1" x14ac:dyDescent="0.3">
      <c r="A4834" s="109">
        <v>42706</v>
      </c>
      <c r="B4834" s="97" t="s">
        <v>3434</v>
      </c>
      <c r="C4834" s="97" t="s">
        <v>12</v>
      </c>
      <c r="D4834" s="97" t="s">
        <v>13</v>
      </c>
      <c r="E4834" s="99"/>
      <c r="F4834" s="99">
        <v>3500</v>
      </c>
      <c r="G4834" s="19">
        <f t="shared" si="75"/>
        <v>2940353.0812999997</v>
      </c>
      <c r="H4834" s="96" t="s">
        <v>26</v>
      </c>
      <c r="I4834" s="97" t="s">
        <v>531</v>
      </c>
      <c r="J4834" s="97" t="s">
        <v>2611</v>
      </c>
      <c r="K4834" s="97" t="s">
        <v>377</v>
      </c>
      <c r="L4834" s="97" t="s">
        <v>2193</v>
      </c>
      <c r="M4834" s="31">
        <v>4824</v>
      </c>
    </row>
    <row r="4835" spans="1:13" ht="14.45" customHeight="1" x14ac:dyDescent="0.3">
      <c r="A4835" s="109">
        <v>42706</v>
      </c>
      <c r="B4835" s="97" t="s">
        <v>3435</v>
      </c>
      <c r="C4835" s="97" t="s">
        <v>16</v>
      </c>
      <c r="D4835" s="97" t="s">
        <v>10</v>
      </c>
      <c r="E4835" s="99"/>
      <c r="F4835" s="99">
        <v>6240</v>
      </c>
      <c r="G4835" s="19">
        <f t="shared" si="75"/>
        <v>2934113.0812999997</v>
      </c>
      <c r="H4835" s="96" t="s">
        <v>26</v>
      </c>
      <c r="I4835" s="97" t="s">
        <v>3436</v>
      </c>
      <c r="J4835" s="96" t="s">
        <v>1823</v>
      </c>
      <c r="K4835" s="97" t="s">
        <v>377</v>
      </c>
      <c r="L4835" s="97" t="s">
        <v>1824</v>
      </c>
      <c r="M4835" s="26">
        <v>4825</v>
      </c>
    </row>
    <row r="4836" spans="1:13" ht="14.45" customHeight="1" x14ac:dyDescent="0.3">
      <c r="A4836" s="109">
        <v>42706</v>
      </c>
      <c r="B4836" s="97" t="s">
        <v>3437</v>
      </c>
      <c r="C4836" s="97" t="s">
        <v>16</v>
      </c>
      <c r="D4836" s="97" t="s">
        <v>10</v>
      </c>
      <c r="E4836" s="99"/>
      <c r="F4836" s="99">
        <v>6320</v>
      </c>
      <c r="G4836" s="19">
        <f t="shared" si="75"/>
        <v>2927793.0812999997</v>
      </c>
      <c r="H4836" s="96" t="s">
        <v>26</v>
      </c>
      <c r="I4836" s="97" t="s">
        <v>3438</v>
      </c>
      <c r="J4836" s="96" t="s">
        <v>1823</v>
      </c>
      <c r="K4836" s="97" t="s">
        <v>377</v>
      </c>
      <c r="L4836" s="97" t="s">
        <v>1824</v>
      </c>
      <c r="M4836" s="26">
        <v>4826</v>
      </c>
    </row>
    <row r="4837" spans="1:13" ht="14.45" customHeight="1" x14ac:dyDescent="0.3">
      <c r="A4837" s="109">
        <v>42706</v>
      </c>
      <c r="B4837" s="97" t="s">
        <v>3439</v>
      </c>
      <c r="C4837" s="97" t="s">
        <v>16</v>
      </c>
      <c r="D4837" s="97" t="s">
        <v>10</v>
      </c>
      <c r="E4837" s="99"/>
      <c r="F4837" s="99">
        <v>6480</v>
      </c>
      <c r="G4837" s="19">
        <f t="shared" si="75"/>
        <v>2921313.0812999997</v>
      </c>
      <c r="H4837" s="96" t="s">
        <v>26</v>
      </c>
      <c r="I4837" s="97" t="s">
        <v>3438</v>
      </c>
      <c r="J4837" s="96" t="s">
        <v>1823</v>
      </c>
      <c r="K4837" s="97" t="s">
        <v>377</v>
      </c>
      <c r="L4837" s="97" t="s">
        <v>1824</v>
      </c>
      <c r="M4837" s="26">
        <v>4827</v>
      </c>
    </row>
    <row r="4838" spans="1:13" ht="14.45" customHeight="1" x14ac:dyDescent="0.3">
      <c r="A4838" s="109">
        <v>42706</v>
      </c>
      <c r="B4838" s="97" t="s">
        <v>3091</v>
      </c>
      <c r="C4838" s="97" t="s">
        <v>22</v>
      </c>
      <c r="D4838" s="97" t="s">
        <v>10</v>
      </c>
      <c r="E4838" s="99"/>
      <c r="F4838" s="99">
        <v>133000</v>
      </c>
      <c r="G4838" s="19">
        <f t="shared" si="75"/>
        <v>2788313.0812999997</v>
      </c>
      <c r="H4838" s="96" t="s">
        <v>26</v>
      </c>
      <c r="I4838" s="97" t="s">
        <v>787</v>
      </c>
      <c r="J4838" s="97" t="s">
        <v>2611</v>
      </c>
      <c r="K4838" s="97" t="s">
        <v>377</v>
      </c>
      <c r="L4838" s="97" t="s">
        <v>1824</v>
      </c>
      <c r="M4838" s="26">
        <v>4828</v>
      </c>
    </row>
    <row r="4839" spans="1:13" ht="14.45" customHeight="1" x14ac:dyDescent="0.3">
      <c r="A4839" s="109">
        <v>42706</v>
      </c>
      <c r="B4839" s="97" t="s">
        <v>3440</v>
      </c>
      <c r="C4839" s="97" t="s">
        <v>12</v>
      </c>
      <c r="D4839" s="97" t="s">
        <v>20</v>
      </c>
      <c r="E4839" s="99"/>
      <c r="F4839" s="99">
        <v>1000</v>
      </c>
      <c r="G4839" s="19">
        <f t="shared" si="75"/>
        <v>2787313.0812999997</v>
      </c>
      <c r="H4839" s="97" t="s">
        <v>933</v>
      </c>
      <c r="I4839" s="97" t="s">
        <v>531</v>
      </c>
      <c r="J4839" s="97" t="s">
        <v>2611</v>
      </c>
      <c r="K4839" s="97" t="s">
        <v>377</v>
      </c>
      <c r="L4839" s="97" t="s">
        <v>2600</v>
      </c>
      <c r="M4839" s="26">
        <v>4829</v>
      </c>
    </row>
    <row r="4840" spans="1:13" ht="14.45" customHeight="1" x14ac:dyDescent="0.3">
      <c r="A4840" s="109">
        <v>42706</v>
      </c>
      <c r="B4840" s="97" t="s">
        <v>3441</v>
      </c>
      <c r="C4840" s="97" t="s">
        <v>1153</v>
      </c>
      <c r="D4840" s="97" t="s">
        <v>20</v>
      </c>
      <c r="E4840" s="99"/>
      <c r="F4840" s="99">
        <v>4500</v>
      </c>
      <c r="G4840" s="19">
        <f t="shared" si="75"/>
        <v>2782813.0812999997</v>
      </c>
      <c r="H4840" s="97" t="s">
        <v>933</v>
      </c>
      <c r="I4840" s="97" t="s">
        <v>531</v>
      </c>
      <c r="J4840" s="97" t="s">
        <v>2611</v>
      </c>
      <c r="K4840" s="97" t="s">
        <v>377</v>
      </c>
      <c r="L4840" s="97" t="s">
        <v>2600</v>
      </c>
      <c r="M4840" s="26">
        <v>4830</v>
      </c>
    </row>
    <row r="4841" spans="1:13" ht="14.45" customHeight="1" x14ac:dyDescent="0.3">
      <c r="A4841" s="109">
        <v>42706</v>
      </c>
      <c r="B4841" s="97" t="s">
        <v>3442</v>
      </c>
      <c r="C4841" s="97" t="s">
        <v>12</v>
      </c>
      <c r="D4841" s="97" t="s">
        <v>20</v>
      </c>
      <c r="E4841" s="99"/>
      <c r="F4841" s="99">
        <v>1000</v>
      </c>
      <c r="G4841" s="19">
        <f t="shared" si="75"/>
        <v>2781813.0812999997</v>
      </c>
      <c r="H4841" s="97" t="s">
        <v>933</v>
      </c>
      <c r="I4841" s="97" t="s">
        <v>531</v>
      </c>
      <c r="J4841" s="97" t="s">
        <v>2611</v>
      </c>
      <c r="K4841" s="97" t="s">
        <v>377</v>
      </c>
      <c r="L4841" s="97" t="s">
        <v>2600</v>
      </c>
      <c r="M4841" s="31">
        <v>4831</v>
      </c>
    </row>
    <row r="4842" spans="1:13" ht="14.45" customHeight="1" x14ac:dyDescent="0.3">
      <c r="A4842" s="109">
        <v>42706</v>
      </c>
      <c r="B4842" s="97" t="s">
        <v>3443</v>
      </c>
      <c r="C4842" s="97" t="s">
        <v>12</v>
      </c>
      <c r="D4842" s="97" t="s">
        <v>20</v>
      </c>
      <c r="E4842" s="99"/>
      <c r="F4842" s="103">
        <v>6000</v>
      </c>
      <c r="G4842" s="19">
        <f t="shared" si="75"/>
        <v>2775813.0812999997</v>
      </c>
      <c r="H4842" s="97" t="s">
        <v>3419</v>
      </c>
      <c r="I4842" s="97" t="s">
        <v>531</v>
      </c>
      <c r="J4842" s="102" t="s">
        <v>1823</v>
      </c>
      <c r="K4842" s="97" t="s">
        <v>377</v>
      </c>
      <c r="L4842" s="97" t="s">
        <v>2600</v>
      </c>
      <c r="M4842" s="31">
        <v>4832</v>
      </c>
    </row>
    <row r="4843" spans="1:13" ht="14.45" customHeight="1" x14ac:dyDescent="0.3">
      <c r="A4843" s="109">
        <v>42706</v>
      </c>
      <c r="B4843" s="97" t="s">
        <v>3444</v>
      </c>
      <c r="C4843" s="97" t="s">
        <v>3418</v>
      </c>
      <c r="D4843" s="97" t="s">
        <v>20</v>
      </c>
      <c r="E4843" s="99"/>
      <c r="F4843" s="103">
        <v>15500</v>
      </c>
      <c r="G4843" s="19">
        <f t="shared" si="75"/>
        <v>2760313.0812999997</v>
      </c>
      <c r="H4843" s="97" t="s">
        <v>3419</v>
      </c>
      <c r="I4843" s="97" t="s">
        <v>531</v>
      </c>
      <c r="J4843" s="104" t="s">
        <v>1823</v>
      </c>
      <c r="K4843" s="97" t="s">
        <v>377</v>
      </c>
      <c r="L4843" s="97" t="s">
        <v>2600</v>
      </c>
      <c r="M4843" s="26">
        <v>4833</v>
      </c>
    </row>
    <row r="4844" spans="1:13" ht="14.45" customHeight="1" x14ac:dyDescent="0.3">
      <c r="A4844" s="109">
        <v>42706</v>
      </c>
      <c r="B4844" s="97" t="s">
        <v>3445</v>
      </c>
      <c r="C4844" s="97" t="s">
        <v>12</v>
      </c>
      <c r="D4844" s="97" t="s">
        <v>20</v>
      </c>
      <c r="E4844" s="99"/>
      <c r="F4844" s="103">
        <v>4500</v>
      </c>
      <c r="G4844" s="19">
        <f t="shared" si="75"/>
        <v>2755813.0812999997</v>
      </c>
      <c r="H4844" s="97" t="s">
        <v>3419</v>
      </c>
      <c r="I4844" s="97" t="s">
        <v>531</v>
      </c>
      <c r="J4844" s="102" t="s">
        <v>1823</v>
      </c>
      <c r="K4844" s="97" t="s">
        <v>377</v>
      </c>
      <c r="L4844" s="97" t="s">
        <v>2600</v>
      </c>
      <c r="M4844" s="26">
        <v>4834</v>
      </c>
    </row>
    <row r="4845" spans="1:13" ht="14.45" customHeight="1" x14ac:dyDescent="0.3">
      <c r="A4845" s="109">
        <v>42706</v>
      </c>
      <c r="B4845" s="107" t="s">
        <v>3446</v>
      </c>
      <c r="C4845" s="97" t="s">
        <v>12</v>
      </c>
      <c r="D4845" s="97" t="s">
        <v>18</v>
      </c>
      <c r="E4845" s="103"/>
      <c r="F4845" s="103">
        <v>1000</v>
      </c>
      <c r="G4845" s="19">
        <f t="shared" si="75"/>
        <v>2754813.0812999997</v>
      </c>
      <c r="H4845" s="105" t="s">
        <v>3421</v>
      </c>
      <c r="I4845" s="107" t="s">
        <v>3422</v>
      </c>
      <c r="J4845" s="102" t="s">
        <v>1823</v>
      </c>
      <c r="K4845" s="97" t="s">
        <v>377</v>
      </c>
      <c r="L4845" s="97" t="s">
        <v>2600</v>
      </c>
      <c r="M4845" s="26">
        <v>4835</v>
      </c>
    </row>
    <row r="4846" spans="1:13" ht="14.45" customHeight="1" x14ac:dyDescent="0.3">
      <c r="A4846" s="109">
        <v>42706</v>
      </c>
      <c r="B4846" s="107" t="s">
        <v>3447</v>
      </c>
      <c r="C4846" s="97" t="s">
        <v>12</v>
      </c>
      <c r="D4846" s="97" t="s">
        <v>18</v>
      </c>
      <c r="E4846" s="103"/>
      <c r="F4846" s="103">
        <v>1000</v>
      </c>
      <c r="G4846" s="19">
        <f t="shared" si="75"/>
        <v>2753813.0812999997</v>
      </c>
      <c r="H4846" s="105" t="s">
        <v>3421</v>
      </c>
      <c r="I4846" s="107" t="s">
        <v>3422</v>
      </c>
      <c r="J4846" s="102" t="s">
        <v>1823</v>
      </c>
      <c r="K4846" s="97" t="s">
        <v>377</v>
      </c>
      <c r="L4846" s="97" t="s">
        <v>2600</v>
      </c>
      <c r="M4846" s="26">
        <v>4836</v>
      </c>
    </row>
    <row r="4847" spans="1:13" ht="14.45" customHeight="1" x14ac:dyDescent="0.3">
      <c r="A4847" s="109">
        <v>42706</v>
      </c>
      <c r="B4847" s="97" t="s">
        <v>3094</v>
      </c>
      <c r="C4847" s="97" t="s">
        <v>12</v>
      </c>
      <c r="D4847" s="97" t="s">
        <v>13</v>
      </c>
      <c r="E4847" s="99"/>
      <c r="F4847" s="99">
        <v>2500</v>
      </c>
      <c r="G4847" s="19">
        <f t="shared" si="75"/>
        <v>2751313.0812999997</v>
      </c>
      <c r="H4847" s="97" t="s">
        <v>3095</v>
      </c>
      <c r="I4847" s="97" t="s">
        <v>531</v>
      </c>
      <c r="J4847" s="26" t="s">
        <v>3033</v>
      </c>
      <c r="K4847" s="97" t="s">
        <v>377</v>
      </c>
      <c r="L4847" s="97" t="s">
        <v>2600</v>
      </c>
      <c r="M4847" s="26">
        <v>4837</v>
      </c>
    </row>
    <row r="4848" spans="1:13" ht="14.45" customHeight="1" x14ac:dyDescent="0.3">
      <c r="A4848" s="109">
        <v>42706</v>
      </c>
      <c r="B4848" s="97" t="s">
        <v>3426</v>
      </c>
      <c r="C4848" s="97" t="s">
        <v>35</v>
      </c>
      <c r="D4848" s="97" t="s">
        <v>13</v>
      </c>
      <c r="E4848" s="99"/>
      <c r="F4848" s="99">
        <v>1500</v>
      </c>
      <c r="G4848" s="19">
        <f t="shared" si="75"/>
        <v>2749813.0812999997</v>
      </c>
      <c r="H4848" s="97" t="s">
        <v>3095</v>
      </c>
      <c r="I4848" s="97" t="s">
        <v>531</v>
      </c>
      <c r="J4848" s="97" t="s">
        <v>1823</v>
      </c>
      <c r="K4848" s="97" t="s">
        <v>377</v>
      </c>
      <c r="L4848" s="97" t="s">
        <v>2600</v>
      </c>
      <c r="M4848" s="26">
        <v>4838</v>
      </c>
    </row>
    <row r="4849" spans="1:13" ht="14.45" customHeight="1" x14ac:dyDescent="0.3">
      <c r="A4849" s="110">
        <v>42707</v>
      </c>
      <c r="B4849" s="97" t="s">
        <v>3448</v>
      </c>
      <c r="C4849" s="97" t="s">
        <v>12</v>
      </c>
      <c r="D4849" s="97" t="s">
        <v>20</v>
      </c>
      <c r="E4849" s="99"/>
      <c r="F4849" s="99">
        <v>5000</v>
      </c>
      <c r="G4849" s="19">
        <f t="shared" si="75"/>
        <v>2744813.0812999997</v>
      </c>
      <c r="H4849" s="97" t="s">
        <v>3054</v>
      </c>
      <c r="I4849" s="97" t="s">
        <v>531</v>
      </c>
      <c r="J4849" s="97" t="s">
        <v>2611</v>
      </c>
      <c r="K4849" s="97" t="s">
        <v>377</v>
      </c>
      <c r="L4849" s="97" t="s">
        <v>2600</v>
      </c>
      <c r="M4849" s="31">
        <v>4839</v>
      </c>
    </row>
    <row r="4850" spans="1:13" ht="14.45" customHeight="1" x14ac:dyDescent="0.3">
      <c r="A4850" s="110">
        <v>42707</v>
      </c>
      <c r="B4850" s="97" t="s">
        <v>3449</v>
      </c>
      <c r="C4850" s="97" t="s">
        <v>1153</v>
      </c>
      <c r="D4850" s="97" t="s">
        <v>20</v>
      </c>
      <c r="E4850" s="99"/>
      <c r="F4850" s="99">
        <v>3500</v>
      </c>
      <c r="G4850" s="19">
        <f t="shared" si="75"/>
        <v>2741313.0812999997</v>
      </c>
      <c r="H4850" s="97" t="s">
        <v>3054</v>
      </c>
      <c r="I4850" s="97" t="s">
        <v>531</v>
      </c>
      <c r="J4850" s="97" t="s">
        <v>2611</v>
      </c>
      <c r="K4850" s="97" t="s">
        <v>377</v>
      </c>
      <c r="L4850" s="97" t="s">
        <v>2600</v>
      </c>
      <c r="M4850" s="31">
        <v>4840</v>
      </c>
    </row>
    <row r="4851" spans="1:13" ht="14.45" customHeight="1" x14ac:dyDescent="0.3">
      <c r="A4851" s="110">
        <v>42707</v>
      </c>
      <c r="B4851" s="97" t="s">
        <v>3450</v>
      </c>
      <c r="C4851" s="97" t="s">
        <v>1153</v>
      </c>
      <c r="D4851" s="97" t="s">
        <v>20</v>
      </c>
      <c r="E4851" s="99"/>
      <c r="F4851" s="99">
        <v>1000</v>
      </c>
      <c r="G4851" s="19">
        <f t="shared" si="75"/>
        <v>2740313.0812999997</v>
      </c>
      <c r="H4851" s="97" t="s">
        <v>3054</v>
      </c>
      <c r="I4851" s="97" t="s">
        <v>531</v>
      </c>
      <c r="J4851" s="97" t="s">
        <v>2611</v>
      </c>
      <c r="K4851" s="97" t="s">
        <v>377</v>
      </c>
      <c r="L4851" s="97" t="s">
        <v>2600</v>
      </c>
      <c r="M4851" s="26">
        <v>4841</v>
      </c>
    </row>
    <row r="4852" spans="1:13" ht="14.45" customHeight="1" x14ac:dyDescent="0.3">
      <c r="A4852" s="110">
        <v>42707</v>
      </c>
      <c r="B4852" s="97" t="s">
        <v>3451</v>
      </c>
      <c r="C4852" s="97" t="s">
        <v>12</v>
      </c>
      <c r="D4852" s="97" t="s">
        <v>20</v>
      </c>
      <c r="E4852" s="99"/>
      <c r="F4852" s="99">
        <v>2000</v>
      </c>
      <c r="G4852" s="19">
        <f t="shared" si="75"/>
        <v>2738313.0812999997</v>
      </c>
      <c r="H4852" s="97" t="s">
        <v>933</v>
      </c>
      <c r="I4852" s="97" t="s">
        <v>531</v>
      </c>
      <c r="J4852" s="97" t="s">
        <v>2611</v>
      </c>
      <c r="K4852" s="97" t="s">
        <v>377</v>
      </c>
      <c r="L4852" s="97" t="s">
        <v>2600</v>
      </c>
      <c r="M4852" s="26">
        <v>4842</v>
      </c>
    </row>
    <row r="4853" spans="1:13" ht="14.45" customHeight="1" x14ac:dyDescent="0.3">
      <c r="A4853" s="110">
        <v>42707</v>
      </c>
      <c r="B4853" s="97" t="s">
        <v>3452</v>
      </c>
      <c r="C4853" s="97" t="s">
        <v>12</v>
      </c>
      <c r="D4853" s="97" t="s">
        <v>20</v>
      </c>
      <c r="E4853" s="99"/>
      <c r="F4853" s="99">
        <v>2000</v>
      </c>
      <c r="G4853" s="19">
        <f t="shared" si="75"/>
        <v>2736313.0812999997</v>
      </c>
      <c r="H4853" s="97" t="s">
        <v>933</v>
      </c>
      <c r="I4853" s="97" t="s">
        <v>531</v>
      </c>
      <c r="J4853" s="97" t="s">
        <v>2611</v>
      </c>
      <c r="K4853" s="97" t="s">
        <v>377</v>
      </c>
      <c r="L4853" s="97" t="s">
        <v>2600</v>
      </c>
      <c r="M4853" s="26">
        <v>4843</v>
      </c>
    </row>
    <row r="4854" spans="1:13" ht="15.6" customHeight="1" x14ac:dyDescent="0.3">
      <c r="A4854" s="110">
        <v>42707</v>
      </c>
      <c r="B4854" s="97" t="s">
        <v>3453</v>
      </c>
      <c r="C4854" s="97" t="s">
        <v>1153</v>
      </c>
      <c r="D4854" s="97" t="s">
        <v>20</v>
      </c>
      <c r="E4854" s="99"/>
      <c r="F4854" s="99">
        <v>8500</v>
      </c>
      <c r="G4854" s="19">
        <f t="shared" si="75"/>
        <v>2727813.0812999997</v>
      </c>
      <c r="H4854" s="97" t="s">
        <v>933</v>
      </c>
      <c r="I4854" s="97" t="s">
        <v>531</v>
      </c>
      <c r="J4854" s="97" t="s">
        <v>2611</v>
      </c>
      <c r="K4854" s="97" t="s">
        <v>377</v>
      </c>
      <c r="L4854" s="97" t="s">
        <v>2600</v>
      </c>
      <c r="M4854" s="26">
        <v>4844</v>
      </c>
    </row>
    <row r="4855" spans="1:13" ht="15.6" customHeight="1" x14ac:dyDescent="0.3">
      <c r="A4855" s="110">
        <v>42707</v>
      </c>
      <c r="B4855" s="97" t="s">
        <v>3454</v>
      </c>
      <c r="C4855" s="97" t="s">
        <v>17</v>
      </c>
      <c r="D4855" s="97" t="s">
        <v>20</v>
      </c>
      <c r="E4855" s="99"/>
      <c r="F4855" s="99">
        <v>45000</v>
      </c>
      <c r="G4855" s="19">
        <f t="shared" si="75"/>
        <v>2682813.0812999997</v>
      </c>
      <c r="H4855" s="97" t="s">
        <v>933</v>
      </c>
      <c r="I4855" s="97" t="s">
        <v>229</v>
      </c>
      <c r="J4855" s="26" t="s">
        <v>1099</v>
      </c>
      <c r="K4855" s="97" t="s">
        <v>377</v>
      </c>
      <c r="L4855" s="97" t="s">
        <v>1824</v>
      </c>
      <c r="M4855" s="26">
        <v>4845</v>
      </c>
    </row>
    <row r="4856" spans="1:13" ht="15.6" customHeight="1" x14ac:dyDescent="0.3">
      <c r="A4856" s="110">
        <v>42707</v>
      </c>
      <c r="B4856" s="97" t="s">
        <v>3455</v>
      </c>
      <c r="C4856" s="97" t="s">
        <v>12</v>
      </c>
      <c r="D4856" s="97" t="s">
        <v>20</v>
      </c>
      <c r="E4856" s="99"/>
      <c r="F4856" s="99">
        <v>1500</v>
      </c>
      <c r="G4856" s="19">
        <f t="shared" si="75"/>
        <v>2681313.0812999997</v>
      </c>
      <c r="H4856" s="97" t="s">
        <v>933</v>
      </c>
      <c r="I4856" s="97" t="s">
        <v>531</v>
      </c>
      <c r="J4856" s="97" t="s">
        <v>2611</v>
      </c>
      <c r="K4856" s="97" t="s">
        <v>377</v>
      </c>
      <c r="L4856" s="97" t="s">
        <v>2600</v>
      </c>
      <c r="M4856" s="26">
        <v>4846</v>
      </c>
    </row>
    <row r="4857" spans="1:13" ht="15.6" customHeight="1" x14ac:dyDescent="0.3">
      <c r="A4857" s="110">
        <v>42707</v>
      </c>
      <c r="B4857" s="97" t="s">
        <v>3456</v>
      </c>
      <c r="C4857" s="97" t="s">
        <v>12</v>
      </c>
      <c r="D4857" s="97" t="s">
        <v>20</v>
      </c>
      <c r="E4857" s="99"/>
      <c r="F4857" s="99">
        <v>4000</v>
      </c>
      <c r="G4857" s="19">
        <f t="shared" si="75"/>
        <v>2677313.0812999997</v>
      </c>
      <c r="H4857" s="97" t="s">
        <v>933</v>
      </c>
      <c r="I4857" s="97" t="s">
        <v>531</v>
      </c>
      <c r="J4857" s="97" t="s">
        <v>2611</v>
      </c>
      <c r="K4857" s="97" t="s">
        <v>377</v>
      </c>
      <c r="L4857" s="97" t="s">
        <v>2600</v>
      </c>
      <c r="M4857" s="31">
        <v>4847</v>
      </c>
    </row>
    <row r="4858" spans="1:13" ht="15.6" customHeight="1" x14ac:dyDescent="0.3">
      <c r="A4858" s="110">
        <v>42707</v>
      </c>
      <c r="B4858" s="97" t="s">
        <v>3457</v>
      </c>
      <c r="C4858" s="97" t="s">
        <v>12</v>
      </c>
      <c r="D4858" s="97" t="s">
        <v>18</v>
      </c>
      <c r="E4858" s="99"/>
      <c r="F4858" s="99">
        <v>2000</v>
      </c>
      <c r="G4858" s="19">
        <f t="shared" si="75"/>
        <v>2675313.0812999997</v>
      </c>
      <c r="H4858" s="97" t="s">
        <v>1772</v>
      </c>
      <c r="I4858" s="97" t="s">
        <v>531</v>
      </c>
      <c r="J4858" s="102" t="s">
        <v>1823</v>
      </c>
      <c r="K4858" s="97" t="s">
        <v>377</v>
      </c>
      <c r="L4858" s="97" t="s">
        <v>2193</v>
      </c>
      <c r="M4858" s="31">
        <v>4848</v>
      </c>
    </row>
    <row r="4859" spans="1:13" ht="15.6" customHeight="1" x14ac:dyDescent="0.3">
      <c r="A4859" s="110">
        <v>42707</v>
      </c>
      <c r="B4859" s="97" t="s">
        <v>3824</v>
      </c>
      <c r="C4859" s="97" t="s">
        <v>1509</v>
      </c>
      <c r="D4859" s="97" t="s">
        <v>18</v>
      </c>
      <c r="E4859" s="99"/>
      <c r="F4859" s="99">
        <v>34000</v>
      </c>
      <c r="G4859" s="19">
        <f t="shared" si="75"/>
        <v>2641313.0812999997</v>
      </c>
      <c r="H4859" s="97" t="s">
        <v>1772</v>
      </c>
      <c r="I4859" s="97">
        <v>42</v>
      </c>
      <c r="J4859" s="26" t="s">
        <v>3033</v>
      </c>
      <c r="K4859" s="97" t="s">
        <v>377</v>
      </c>
      <c r="L4859" s="97" t="s">
        <v>1824</v>
      </c>
      <c r="M4859" s="26">
        <v>4849</v>
      </c>
    </row>
    <row r="4860" spans="1:13" ht="15.6" customHeight="1" x14ac:dyDescent="0.3">
      <c r="A4860" s="110">
        <v>42707</v>
      </c>
      <c r="B4860" s="97" t="s">
        <v>3825</v>
      </c>
      <c r="C4860" s="27" t="s">
        <v>1786</v>
      </c>
      <c r="D4860" s="97" t="s">
        <v>18</v>
      </c>
      <c r="E4860" s="99"/>
      <c r="F4860" s="99">
        <v>1000</v>
      </c>
      <c r="G4860" s="19">
        <f t="shared" si="75"/>
        <v>2640313.0812999997</v>
      </c>
      <c r="H4860" s="97" t="s">
        <v>1772</v>
      </c>
      <c r="I4860" s="97" t="s">
        <v>229</v>
      </c>
      <c r="J4860" s="26" t="s">
        <v>3033</v>
      </c>
      <c r="K4860" s="97" t="s">
        <v>377</v>
      </c>
      <c r="L4860" s="97" t="s">
        <v>1824</v>
      </c>
      <c r="M4860" s="26">
        <v>4850</v>
      </c>
    </row>
    <row r="4861" spans="1:13" ht="15.6" customHeight="1" x14ac:dyDescent="0.3">
      <c r="A4861" s="110">
        <v>42707</v>
      </c>
      <c r="B4861" s="97" t="s">
        <v>3458</v>
      </c>
      <c r="C4861" s="97" t="s">
        <v>17</v>
      </c>
      <c r="D4861" s="97" t="s">
        <v>20</v>
      </c>
      <c r="E4861" s="99"/>
      <c r="F4861" s="103">
        <v>60000</v>
      </c>
      <c r="G4861" s="19">
        <f t="shared" si="75"/>
        <v>2580313.0812999997</v>
      </c>
      <c r="H4861" s="97" t="s">
        <v>3419</v>
      </c>
      <c r="I4861" s="97">
        <v>13</v>
      </c>
      <c r="J4861" s="97" t="s">
        <v>1823</v>
      </c>
      <c r="K4861" s="97" t="s">
        <v>377</v>
      </c>
      <c r="L4861" s="97" t="s">
        <v>1824</v>
      </c>
      <c r="M4861" s="26">
        <v>4851</v>
      </c>
    </row>
    <row r="4862" spans="1:13" ht="15.6" customHeight="1" x14ac:dyDescent="0.3">
      <c r="A4862" s="110">
        <v>42707</v>
      </c>
      <c r="B4862" s="97" t="s">
        <v>3459</v>
      </c>
      <c r="C4862" s="97" t="s">
        <v>24</v>
      </c>
      <c r="D4862" s="97" t="s">
        <v>10</v>
      </c>
      <c r="E4862" s="99"/>
      <c r="F4862" s="103">
        <v>1500</v>
      </c>
      <c r="G4862" s="19">
        <f t="shared" si="75"/>
        <v>2578813.0812999997</v>
      </c>
      <c r="H4862" s="97" t="s">
        <v>3419</v>
      </c>
      <c r="I4862" s="97" t="s">
        <v>531</v>
      </c>
      <c r="J4862" s="26" t="s">
        <v>3033</v>
      </c>
      <c r="K4862" s="97" t="s">
        <v>377</v>
      </c>
      <c r="L4862" s="97" t="s">
        <v>2600</v>
      </c>
      <c r="M4862" s="26">
        <v>4852</v>
      </c>
    </row>
    <row r="4863" spans="1:13" ht="15.6" customHeight="1" x14ac:dyDescent="0.3">
      <c r="A4863" s="110">
        <v>42707</v>
      </c>
      <c r="B4863" s="97" t="s">
        <v>3460</v>
      </c>
      <c r="C4863" s="97" t="s">
        <v>3418</v>
      </c>
      <c r="D4863" s="97" t="s">
        <v>20</v>
      </c>
      <c r="E4863" s="99"/>
      <c r="F4863" s="103">
        <v>12500</v>
      </c>
      <c r="G4863" s="19">
        <f t="shared" si="75"/>
        <v>2566313.0812999997</v>
      </c>
      <c r="H4863" s="97" t="s">
        <v>3419</v>
      </c>
      <c r="I4863" s="97" t="s">
        <v>531</v>
      </c>
      <c r="J4863" s="97" t="s">
        <v>2611</v>
      </c>
      <c r="K4863" s="97" t="s">
        <v>377</v>
      </c>
      <c r="L4863" s="97" t="s">
        <v>2600</v>
      </c>
      <c r="M4863" s="26">
        <v>4853</v>
      </c>
    </row>
    <row r="4864" spans="1:13" ht="15.6" customHeight="1" x14ac:dyDescent="0.3">
      <c r="A4864" s="110">
        <v>42707</v>
      </c>
      <c r="B4864" s="97" t="s">
        <v>3445</v>
      </c>
      <c r="C4864" s="97" t="s">
        <v>12</v>
      </c>
      <c r="D4864" s="97" t="s">
        <v>20</v>
      </c>
      <c r="E4864" s="99"/>
      <c r="F4864" s="103">
        <v>4500</v>
      </c>
      <c r="G4864" s="19">
        <f t="shared" si="75"/>
        <v>2561813.0812999997</v>
      </c>
      <c r="H4864" s="97" t="s">
        <v>3419</v>
      </c>
      <c r="I4864" s="97" t="s">
        <v>531</v>
      </c>
      <c r="J4864" s="102" t="s">
        <v>1823</v>
      </c>
      <c r="K4864" s="97" t="s">
        <v>377</v>
      </c>
      <c r="L4864" s="97" t="s">
        <v>2600</v>
      </c>
      <c r="M4864" s="26">
        <v>4854</v>
      </c>
    </row>
    <row r="4865" spans="1:13" ht="15.6" customHeight="1" x14ac:dyDescent="0.3">
      <c r="A4865" s="110">
        <v>42708</v>
      </c>
      <c r="B4865" s="97" t="s">
        <v>3429</v>
      </c>
      <c r="C4865" s="97" t="s">
        <v>12</v>
      </c>
      <c r="D4865" s="97" t="s">
        <v>20</v>
      </c>
      <c r="E4865" s="99"/>
      <c r="F4865" s="99">
        <v>5000</v>
      </c>
      <c r="G4865" s="19">
        <f t="shared" si="75"/>
        <v>2556813.0812999997</v>
      </c>
      <c r="H4865" s="97" t="s">
        <v>3054</v>
      </c>
      <c r="I4865" s="97" t="s">
        <v>531</v>
      </c>
      <c r="J4865" s="97" t="s">
        <v>2611</v>
      </c>
      <c r="K4865" s="97" t="s">
        <v>377</v>
      </c>
      <c r="L4865" s="97" t="s">
        <v>2600</v>
      </c>
      <c r="M4865" s="31">
        <v>4855</v>
      </c>
    </row>
    <row r="4866" spans="1:13" ht="15.6" customHeight="1" x14ac:dyDescent="0.3">
      <c r="A4866" s="110">
        <v>42708</v>
      </c>
      <c r="B4866" s="97" t="s">
        <v>3461</v>
      </c>
      <c r="C4866" s="97" t="s">
        <v>12</v>
      </c>
      <c r="D4866" s="97" t="s">
        <v>20</v>
      </c>
      <c r="E4866" s="99"/>
      <c r="F4866" s="99">
        <v>1000</v>
      </c>
      <c r="G4866" s="19">
        <f t="shared" si="75"/>
        <v>2555813.0812999997</v>
      </c>
      <c r="H4866" s="97" t="s">
        <v>933</v>
      </c>
      <c r="I4866" s="97" t="s">
        <v>531</v>
      </c>
      <c r="J4866" s="97" t="s">
        <v>2611</v>
      </c>
      <c r="K4866" s="97" t="s">
        <v>377</v>
      </c>
      <c r="L4866" s="97" t="s">
        <v>2600</v>
      </c>
      <c r="M4866" s="31">
        <v>4856</v>
      </c>
    </row>
    <row r="4867" spans="1:13" ht="15.6" customHeight="1" x14ac:dyDescent="0.3">
      <c r="A4867" s="110">
        <v>42708</v>
      </c>
      <c r="B4867" s="97" t="s">
        <v>3462</v>
      </c>
      <c r="C4867" s="97" t="s">
        <v>12</v>
      </c>
      <c r="D4867" s="97" t="s">
        <v>20</v>
      </c>
      <c r="E4867" s="99"/>
      <c r="F4867" s="99">
        <v>1000</v>
      </c>
      <c r="G4867" s="19">
        <f t="shared" si="75"/>
        <v>2554813.0812999997</v>
      </c>
      <c r="H4867" s="97" t="s">
        <v>933</v>
      </c>
      <c r="I4867" s="97" t="s">
        <v>531</v>
      </c>
      <c r="J4867" s="102" t="s">
        <v>1823</v>
      </c>
      <c r="K4867" s="97" t="s">
        <v>377</v>
      </c>
      <c r="L4867" s="97" t="s">
        <v>2600</v>
      </c>
      <c r="M4867" s="26">
        <v>4857</v>
      </c>
    </row>
    <row r="4868" spans="1:13" ht="15.6" customHeight="1" x14ac:dyDescent="0.3">
      <c r="A4868" s="110">
        <v>42708</v>
      </c>
      <c r="B4868" s="97" t="s">
        <v>3463</v>
      </c>
      <c r="C4868" s="97" t="s">
        <v>12</v>
      </c>
      <c r="D4868" s="97" t="s">
        <v>20</v>
      </c>
      <c r="E4868" s="99"/>
      <c r="F4868" s="103">
        <v>1000</v>
      </c>
      <c r="G4868" s="19">
        <f t="shared" si="75"/>
        <v>2553813.0812999997</v>
      </c>
      <c r="H4868" s="97" t="s">
        <v>3419</v>
      </c>
      <c r="I4868" s="97" t="s">
        <v>531</v>
      </c>
      <c r="J4868" s="102" t="s">
        <v>1823</v>
      </c>
      <c r="K4868" s="97" t="s">
        <v>377</v>
      </c>
      <c r="L4868" s="97" t="s">
        <v>2600</v>
      </c>
      <c r="M4868" s="26">
        <v>4858</v>
      </c>
    </row>
    <row r="4869" spans="1:13" ht="15.6" customHeight="1" x14ac:dyDescent="0.3">
      <c r="A4869" s="110">
        <v>42708</v>
      </c>
      <c r="B4869" s="97" t="s">
        <v>3464</v>
      </c>
      <c r="C4869" s="97" t="s">
        <v>12</v>
      </c>
      <c r="D4869" s="97" t="s">
        <v>20</v>
      </c>
      <c r="E4869" s="99"/>
      <c r="F4869" s="103">
        <v>5000</v>
      </c>
      <c r="G4869" s="19">
        <f t="shared" si="75"/>
        <v>2548813.0812999997</v>
      </c>
      <c r="H4869" s="97" t="s">
        <v>3419</v>
      </c>
      <c r="I4869" s="97" t="s">
        <v>531</v>
      </c>
      <c r="J4869" s="102" t="s">
        <v>1823</v>
      </c>
      <c r="K4869" s="97" t="s">
        <v>377</v>
      </c>
      <c r="L4869" s="97" t="s">
        <v>2600</v>
      </c>
      <c r="M4869" s="26">
        <v>4859</v>
      </c>
    </row>
    <row r="4870" spans="1:13" ht="15.6" customHeight="1" x14ac:dyDescent="0.3">
      <c r="A4870" s="110">
        <v>42708</v>
      </c>
      <c r="B4870" s="97" t="s">
        <v>3465</v>
      </c>
      <c r="C4870" s="97" t="s">
        <v>12</v>
      </c>
      <c r="D4870" s="97" t="s">
        <v>20</v>
      </c>
      <c r="E4870" s="99"/>
      <c r="F4870" s="103">
        <v>5000</v>
      </c>
      <c r="G4870" s="19">
        <f t="shared" si="75"/>
        <v>2543813.0812999997</v>
      </c>
      <c r="H4870" s="97" t="s">
        <v>3419</v>
      </c>
      <c r="I4870" s="97" t="s">
        <v>531</v>
      </c>
      <c r="J4870" s="102" t="s">
        <v>1823</v>
      </c>
      <c r="K4870" s="97" t="s">
        <v>377</v>
      </c>
      <c r="L4870" s="97" t="s">
        <v>2600</v>
      </c>
      <c r="M4870" s="26">
        <v>4860</v>
      </c>
    </row>
    <row r="4871" spans="1:13" ht="15.6" customHeight="1" x14ac:dyDescent="0.3">
      <c r="A4871" s="110">
        <v>42708</v>
      </c>
      <c r="B4871" s="97" t="s">
        <v>3466</v>
      </c>
      <c r="C4871" s="97" t="s">
        <v>12</v>
      </c>
      <c r="D4871" s="97" t="s">
        <v>20</v>
      </c>
      <c r="E4871" s="99"/>
      <c r="F4871" s="103">
        <v>1500</v>
      </c>
      <c r="G4871" s="19">
        <f t="shared" si="75"/>
        <v>2542313.0812999997</v>
      </c>
      <c r="H4871" s="97" t="s">
        <v>3419</v>
      </c>
      <c r="I4871" s="97" t="s">
        <v>531</v>
      </c>
      <c r="J4871" s="102" t="s">
        <v>1823</v>
      </c>
      <c r="K4871" s="97" t="s">
        <v>377</v>
      </c>
      <c r="L4871" s="97" t="s">
        <v>2600</v>
      </c>
      <c r="M4871" s="26">
        <v>4861</v>
      </c>
    </row>
    <row r="4872" spans="1:13" ht="15.6" customHeight="1" x14ac:dyDescent="0.3">
      <c r="A4872" s="110">
        <v>42708</v>
      </c>
      <c r="B4872" s="97" t="s">
        <v>3467</v>
      </c>
      <c r="C4872" s="97" t="s">
        <v>3418</v>
      </c>
      <c r="D4872" s="97" t="s">
        <v>20</v>
      </c>
      <c r="E4872" s="99"/>
      <c r="F4872" s="103">
        <v>7500</v>
      </c>
      <c r="G4872" s="19">
        <f t="shared" si="75"/>
        <v>2534813.0812999997</v>
      </c>
      <c r="H4872" s="97" t="s">
        <v>3419</v>
      </c>
      <c r="I4872" s="97" t="s">
        <v>531</v>
      </c>
      <c r="J4872" s="97" t="s">
        <v>2611</v>
      </c>
      <c r="K4872" s="97" t="s">
        <v>377</v>
      </c>
      <c r="L4872" s="97" t="s">
        <v>2600</v>
      </c>
      <c r="M4872" s="26">
        <v>4862</v>
      </c>
    </row>
    <row r="4873" spans="1:13" ht="15.6" customHeight="1" x14ac:dyDescent="0.3">
      <c r="A4873" s="110">
        <v>42708</v>
      </c>
      <c r="B4873" s="97" t="s">
        <v>3468</v>
      </c>
      <c r="C4873" s="97" t="s">
        <v>17</v>
      </c>
      <c r="D4873" s="97" t="s">
        <v>20</v>
      </c>
      <c r="E4873" s="99"/>
      <c r="F4873" s="103">
        <v>15000</v>
      </c>
      <c r="G4873" s="19">
        <f t="shared" si="75"/>
        <v>2519813.0812999997</v>
      </c>
      <c r="H4873" s="97" t="s">
        <v>3419</v>
      </c>
      <c r="I4873" s="97" t="s">
        <v>531</v>
      </c>
      <c r="J4873" s="97" t="s">
        <v>1823</v>
      </c>
      <c r="K4873" s="97" t="s">
        <v>377</v>
      </c>
      <c r="L4873" s="97" t="s">
        <v>2600</v>
      </c>
      <c r="M4873" s="31">
        <v>4863</v>
      </c>
    </row>
    <row r="4874" spans="1:13" ht="15.6" customHeight="1" x14ac:dyDescent="0.3">
      <c r="A4874" s="109">
        <v>42709</v>
      </c>
      <c r="B4874" s="97" t="s">
        <v>3469</v>
      </c>
      <c r="C4874" s="97" t="s">
        <v>12</v>
      </c>
      <c r="D4874" s="97" t="s">
        <v>20</v>
      </c>
      <c r="E4874" s="99"/>
      <c r="F4874" s="99">
        <v>5000</v>
      </c>
      <c r="G4874" s="19">
        <f t="shared" si="75"/>
        <v>2514813.0812999997</v>
      </c>
      <c r="H4874" s="97" t="s">
        <v>3054</v>
      </c>
      <c r="I4874" s="97" t="s">
        <v>531</v>
      </c>
      <c r="J4874" s="97" t="s">
        <v>2611</v>
      </c>
      <c r="K4874" s="97" t="s">
        <v>377</v>
      </c>
      <c r="L4874" s="97" t="s">
        <v>2600</v>
      </c>
      <c r="M4874" s="31">
        <v>4864</v>
      </c>
    </row>
    <row r="4875" spans="1:13" ht="15.6" customHeight="1" x14ac:dyDescent="0.3">
      <c r="A4875" s="109">
        <v>42709</v>
      </c>
      <c r="B4875" s="97" t="s">
        <v>3470</v>
      </c>
      <c r="C4875" s="97" t="s">
        <v>12</v>
      </c>
      <c r="D4875" s="97" t="s">
        <v>18</v>
      </c>
      <c r="E4875" s="99"/>
      <c r="F4875" s="99">
        <v>1400</v>
      </c>
      <c r="G4875" s="19">
        <f t="shared" si="75"/>
        <v>2513413.0812999997</v>
      </c>
      <c r="H4875" s="97" t="s">
        <v>795</v>
      </c>
      <c r="I4875" s="97" t="s">
        <v>774</v>
      </c>
      <c r="J4875" s="97" t="s">
        <v>2611</v>
      </c>
      <c r="K4875" s="97" t="s">
        <v>377</v>
      </c>
      <c r="L4875" s="97" t="s">
        <v>2193</v>
      </c>
      <c r="M4875" s="26">
        <v>4865</v>
      </c>
    </row>
    <row r="4876" spans="1:13" ht="15.6" customHeight="1" x14ac:dyDescent="0.3">
      <c r="A4876" s="109">
        <v>42709</v>
      </c>
      <c r="B4876" s="97" t="s">
        <v>3826</v>
      </c>
      <c r="C4876" s="27" t="s">
        <v>1786</v>
      </c>
      <c r="D4876" s="97" t="s">
        <v>18</v>
      </c>
      <c r="E4876" s="99"/>
      <c r="F4876" s="99">
        <v>2500</v>
      </c>
      <c r="G4876" s="19">
        <f t="shared" si="75"/>
        <v>2510913.0812999997</v>
      </c>
      <c r="H4876" s="97" t="s">
        <v>795</v>
      </c>
      <c r="I4876" s="97">
        <v>17213</v>
      </c>
      <c r="J4876" s="96" t="s">
        <v>1823</v>
      </c>
      <c r="K4876" s="97" t="s">
        <v>377</v>
      </c>
      <c r="L4876" s="97" t="s">
        <v>1824</v>
      </c>
      <c r="M4876" s="26">
        <v>4866</v>
      </c>
    </row>
    <row r="4877" spans="1:13" ht="15.6" customHeight="1" x14ac:dyDescent="0.3">
      <c r="A4877" s="109">
        <v>42709</v>
      </c>
      <c r="B4877" s="97" t="s">
        <v>3471</v>
      </c>
      <c r="C4877" s="97" t="s">
        <v>12</v>
      </c>
      <c r="D4877" s="97" t="s">
        <v>18</v>
      </c>
      <c r="E4877" s="99"/>
      <c r="F4877" s="99">
        <v>2000</v>
      </c>
      <c r="G4877" s="19">
        <f t="shared" ref="G4877:G4940" si="76">+G4876+E4877-F4877</f>
        <v>2508913.0812999997</v>
      </c>
      <c r="H4877" s="97" t="s">
        <v>795</v>
      </c>
      <c r="I4877" s="97" t="s">
        <v>774</v>
      </c>
      <c r="J4877" s="97" t="s">
        <v>2611</v>
      </c>
      <c r="K4877" s="97" t="s">
        <v>377</v>
      </c>
      <c r="L4877" s="97" t="s">
        <v>2193</v>
      </c>
      <c r="M4877" s="26">
        <v>4867</v>
      </c>
    </row>
    <row r="4878" spans="1:13" ht="15.6" customHeight="1" x14ac:dyDescent="0.3">
      <c r="A4878" s="109">
        <v>42709</v>
      </c>
      <c r="B4878" s="97" t="s">
        <v>3305</v>
      </c>
      <c r="C4878" s="97" t="s">
        <v>1509</v>
      </c>
      <c r="D4878" s="97" t="s">
        <v>18</v>
      </c>
      <c r="E4878" s="99"/>
      <c r="F4878" s="99">
        <v>61000</v>
      </c>
      <c r="G4878" s="19">
        <f t="shared" si="76"/>
        <v>2447913.0812999997</v>
      </c>
      <c r="H4878" s="97" t="s">
        <v>795</v>
      </c>
      <c r="I4878" s="97" t="s">
        <v>787</v>
      </c>
      <c r="J4878" s="26" t="s">
        <v>1099</v>
      </c>
      <c r="K4878" s="97" t="s">
        <v>377</v>
      </c>
      <c r="L4878" s="97" t="s">
        <v>1824</v>
      </c>
      <c r="M4878" s="26">
        <v>4868</v>
      </c>
    </row>
    <row r="4879" spans="1:13" ht="15.6" customHeight="1" x14ac:dyDescent="0.3">
      <c r="A4879" s="109">
        <v>42709</v>
      </c>
      <c r="B4879" s="97" t="s">
        <v>3472</v>
      </c>
      <c r="C4879" s="97" t="s">
        <v>1153</v>
      </c>
      <c r="D4879" s="97" t="s">
        <v>20</v>
      </c>
      <c r="E4879" s="99"/>
      <c r="F4879" s="99">
        <v>10500</v>
      </c>
      <c r="G4879" s="19">
        <f t="shared" si="76"/>
        <v>2437413.0812999997</v>
      </c>
      <c r="H4879" s="97" t="s">
        <v>933</v>
      </c>
      <c r="I4879" s="97" t="s">
        <v>531</v>
      </c>
      <c r="J4879" s="97" t="s">
        <v>2611</v>
      </c>
      <c r="K4879" s="97" t="s">
        <v>377</v>
      </c>
      <c r="L4879" s="97" t="s">
        <v>2600</v>
      </c>
      <c r="M4879" s="26">
        <v>4869</v>
      </c>
    </row>
    <row r="4880" spans="1:13" ht="15.6" customHeight="1" x14ac:dyDescent="0.3">
      <c r="A4880" s="109">
        <v>42709</v>
      </c>
      <c r="B4880" s="97" t="s">
        <v>3473</v>
      </c>
      <c r="C4880" s="97" t="s">
        <v>12</v>
      </c>
      <c r="D4880" s="97" t="s">
        <v>20</v>
      </c>
      <c r="E4880" s="99"/>
      <c r="F4880" s="99">
        <v>2500</v>
      </c>
      <c r="G4880" s="19">
        <f t="shared" si="76"/>
        <v>2434913.0812999997</v>
      </c>
      <c r="H4880" s="97" t="s">
        <v>933</v>
      </c>
      <c r="I4880" s="97" t="s">
        <v>531</v>
      </c>
      <c r="J4880" s="102" t="s">
        <v>1823</v>
      </c>
      <c r="K4880" s="97" t="s">
        <v>377</v>
      </c>
      <c r="L4880" s="97" t="s">
        <v>2600</v>
      </c>
      <c r="M4880" s="26">
        <v>4870</v>
      </c>
    </row>
    <row r="4881" spans="1:13" ht="15.6" customHeight="1" x14ac:dyDescent="0.3">
      <c r="A4881" s="109">
        <v>42709</v>
      </c>
      <c r="B4881" s="97" t="s">
        <v>3281</v>
      </c>
      <c r="C4881" s="97" t="s">
        <v>12</v>
      </c>
      <c r="D4881" s="97" t="s">
        <v>20</v>
      </c>
      <c r="E4881" s="99"/>
      <c r="F4881" s="99">
        <v>1000</v>
      </c>
      <c r="G4881" s="19">
        <f t="shared" si="76"/>
        <v>2433913.0812999997</v>
      </c>
      <c r="H4881" s="97" t="s">
        <v>933</v>
      </c>
      <c r="I4881" s="97" t="s">
        <v>531</v>
      </c>
      <c r="J4881" s="102" t="s">
        <v>1823</v>
      </c>
      <c r="K4881" s="97" t="s">
        <v>377</v>
      </c>
      <c r="L4881" s="97" t="s">
        <v>2600</v>
      </c>
      <c r="M4881" s="31">
        <v>4871</v>
      </c>
    </row>
    <row r="4882" spans="1:13" ht="15.6" customHeight="1" x14ac:dyDescent="0.3">
      <c r="A4882" s="109">
        <v>42709</v>
      </c>
      <c r="B4882" s="97" t="s">
        <v>3474</v>
      </c>
      <c r="C4882" s="97" t="s">
        <v>12</v>
      </c>
      <c r="D4882" s="97" t="s">
        <v>18</v>
      </c>
      <c r="E4882" s="99"/>
      <c r="F4882" s="99">
        <v>1000</v>
      </c>
      <c r="G4882" s="19">
        <f t="shared" si="76"/>
        <v>2432913.0812999997</v>
      </c>
      <c r="H4882" s="97" t="s">
        <v>1772</v>
      </c>
      <c r="I4882" s="97" t="s">
        <v>531</v>
      </c>
      <c r="J4882" s="102" t="s">
        <v>1823</v>
      </c>
      <c r="K4882" s="97" t="s">
        <v>377</v>
      </c>
      <c r="L4882" s="97" t="s">
        <v>2193</v>
      </c>
      <c r="M4882" s="31">
        <v>4872</v>
      </c>
    </row>
    <row r="4883" spans="1:13" ht="15.6" customHeight="1" x14ac:dyDescent="0.3">
      <c r="A4883" s="109">
        <v>42709</v>
      </c>
      <c r="B4883" s="97" t="s">
        <v>3475</v>
      </c>
      <c r="C4883" s="97" t="s">
        <v>12</v>
      </c>
      <c r="D4883" s="97" t="s">
        <v>18</v>
      </c>
      <c r="E4883" s="99"/>
      <c r="F4883" s="99">
        <v>1000</v>
      </c>
      <c r="G4883" s="19">
        <f t="shared" si="76"/>
        <v>2431913.0812999997</v>
      </c>
      <c r="H4883" s="97" t="s">
        <v>1772</v>
      </c>
      <c r="I4883" s="97" t="s">
        <v>531</v>
      </c>
      <c r="J4883" s="102" t="s">
        <v>1823</v>
      </c>
      <c r="K4883" s="97" t="s">
        <v>377</v>
      </c>
      <c r="L4883" s="97" t="s">
        <v>2193</v>
      </c>
      <c r="M4883" s="26">
        <v>4873</v>
      </c>
    </row>
    <row r="4884" spans="1:13" ht="15.6" customHeight="1" x14ac:dyDescent="0.3">
      <c r="A4884" s="109">
        <v>42709</v>
      </c>
      <c r="B4884" s="97" t="s">
        <v>3476</v>
      </c>
      <c r="C4884" s="97" t="s">
        <v>12</v>
      </c>
      <c r="D4884" s="97" t="s">
        <v>18</v>
      </c>
      <c r="E4884" s="99"/>
      <c r="F4884" s="99">
        <v>2000</v>
      </c>
      <c r="G4884" s="19">
        <f t="shared" si="76"/>
        <v>2429913.0812999997</v>
      </c>
      <c r="H4884" s="97" t="s">
        <v>1772</v>
      </c>
      <c r="I4884" s="97" t="s">
        <v>531</v>
      </c>
      <c r="J4884" s="102" t="s">
        <v>1823</v>
      </c>
      <c r="K4884" s="97" t="s">
        <v>377</v>
      </c>
      <c r="L4884" s="97" t="s">
        <v>2193</v>
      </c>
      <c r="M4884" s="26">
        <v>4874</v>
      </c>
    </row>
    <row r="4885" spans="1:13" ht="15.6" customHeight="1" x14ac:dyDescent="0.3">
      <c r="A4885" s="109">
        <v>42709</v>
      </c>
      <c r="B4885" s="97" t="s">
        <v>3477</v>
      </c>
      <c r="C4885" s="97" t="s">
        <v>17</v>
      </c>
      <c r="D4885" s="97" t="s">
        <v>18</v>
      </c>
      <c r="E4885" s="99"/>
      <c r="F4885" s="99">
        <v>100000</v>
      </c>
      <c r="G4885" s="19">
        <f t="shared" si="76"/>
        <v>2329913.0812999997</v>
      </c>
      <c r="H4885" s="97" t="s">
        <v>1772</v>
      </c>
      <c r="I4885" s="97" t="s">
        <v>531</v>
      </c>
      <c r="J4885" s="97" t="s">
        <v>2611</v>
      </c>
      <c r="K4885" s="97" t="s">
        <v>377</v>
      </c>
      <c r="L4885" s="97" t="s">
        <v>2193</v>
      </c>
      <c r="M4885" s="26">
        <v>4875</v>
      </c>
    </row>
    <row r="4886" spans="1:13" ht="15.6" customHeight="1" x14ac:dyDescent="0.3">
      <c r="A4886" s="109">
        <v>42709</v>
      </c>
      <c r="B4886" s="97" t="s">
        <v>3478</v>
      </c>
      <c r="C4886" s="97" t="s">
        <v>17</v>
      </c>
      <c r="D4886" s="97" t="s">
        <v>18</v>
      </c>
      <c r="E4886" s="99"/>
      <c r="F4886" s="99">
        <v>15000</v>
      </c>
      <c r="G4886" s="19">
        <f t="shared" si="76"/>
        <v>2314913.0812999997</v>
      </c>
      <c r="H4886" s="97" t="s">
        <v>1772</v>
      </c>
      <c r="I4886" s="97">
        <v>588</v>
      </c>
      <c r="J4886" s="97" t="s">
        <v>2611</v>
      </c>
      <c r="K4886" s="97" t="s">
        <v>377</v>
      </c>
      <c r="L4886" s="97" t="s">
        <v>1824</v>
      </c>
      <c r="M4886" s="26">
        <v>4876</v>
      </c>
    </row>
    <row r="4887" spans="1:13" ht="15.6" customHeight="1" x14ac:dyDescent="0.3">
      <c r="A4887" s="109">
        <v>42709</v>
      </c>
      <c r="B4887" s="97" t="s">
        <v>3468</v>
      </c>
      <c r="C4887" s="97" t="s">
        <v>17</v>
      </c>
      <c r="D4887" s="97" t="s">
        <v>20</v>
      </c>
      <c r="E4887" s="99"/>
      <c r="F4887" s="103">
        <v>15000</v>
      </c>
      <c r="G4887" s="19">
        <f t="shared" si="76"/>
        <v>2299913.0812999997</v>
      </c>
      <c r="H4887" s="97" t="s">
        <v>3419</v>
      </c>
      <c r="I4887" s="97" t="s">
        <v>531</v>
      </c>
      <c r="J4887" s="97" t="s">
        <v>1823</v>
      </c>
      <c r="K4887" s="97" t="s">
        <v>377</v>
      </c>
      <c r="L4887" s="97" t="s">
        <v>2600</v>
      </c>
      <c r="M4887" s="26">
        <v>4877</v>
      </c>
    </row>
    <row r="4888" spans="1:13" ht="15.6" customHeight="1" x14ac:dyDescent="0.3">
      <c r="A4888" s="109">
        <v>42709</v>
      </c>
      <c r="B4888" s="107" t="s">
        <v>3446</v>
      </c>
      <c r="C4888" s="97" t="s">
        <v>12</v>
      </c>
      <c r="D4888" s="97" t="s">
        <v>18</v>
      </c>
      <c r="E4888" s="103"/>
      <c r="F4888" s="103">
        <v>1000</v>
      </c>
      <c r="G4888" s="19">
        <f t="shared" si="76"/>
        <v>2298913.0812999997</v>
      </c>
      <c r="H4888" s="105" t="s">
        <v>3421</v>
      </c>
      <c r="I4888" s="107" t="s">
        <v>3422</v>
      </c>
      <c r="J4888" s="102" t="s">
        <v>1823</v>
      </c>
      <c r="K4888" s="97" t="s">
        <v>377</v>
      </c>
      <c r="L4888" s="97" t="s">
        <v>2600</v>
      </c>
      <c r="M4888" s="26">
        <v>4878</v>
      </c>
    </row>
    <row r="4889" spans="1:13" ht="15.6" customHeight="1" x14ac:dyDescent="0.3">
      <c r="A4889" s="109">
        <v>42709</v>
      </c>
      <c r="B4889" s="107" t="s">
        <v>3447</v>
      </c>
      <c r="C4889" s="97" t="s">
        <v>12</v>
      </c>
      <c r="D4889" s="97" t="s">
        <v>18</v>
      </c>
      <c r="E4889" s="103"/>
      <c r="F4889" s="103">
        <v>1000</v>
      </c>
      <c r="G4889" s="19">
        <f t="shared" si="76"/>
        <v>2297913.0812999997</v>
      </c>
      <c r="H4889" s="105" t="s">
        <v>3421</v>
      </c>
      <c r="I4889" s="107" t="s">
        <v>3422</v>
      </c>
      <c r="J4889" s="102" t="s">
        <v>1823</v>
      </c>
      <c r="K4889" s="97" t="s">
        <v>377</v>
      </c>
      <c r="L4889" s="97" t="s">
        <v>2600</v>
      </c>
      <c r="M4889" s="31">
        <v>4879</v>
      </c>
    </row>
    <row r="4890" spans="1:13" ht="15.6" customHeight="1" x14ac:dyDescent="0.3">
      <c r="A4890" s="109">
        <v>42709</v>
      </c>
      <c r="B4890" s="97" t="s">
        <v>3094</v>
      </c>
      <c r="C4890" s="97" t="s">
        <v>12</v>
      </c>
      <c r="D4890" s="97" t="s">
        <v>13</v>
      </c>
      <c r="E4890" s="99"/>
      <c r="F4890" s="99">
        <v>2500</v>
      </c>
      <c r="G4890" s="19">
        <f t="shared" si="76"/>
        <v>2295413.0812999997</v>
      </c>
      <c r="H4890" s="97" t="s">
        <v>3095</v>
      </c>
      <c r="I4890" s="97" t="s">
        <v>531</v>
      </c>
      <c r="J4890" s="26" t="s">
        <v>3033</v>
      </c>
      <c r="K4890" s="97" t="s">
        <v>377</v>
      </c>
      <c r="L4890" s="97" t="s">
        <v>2600</v>
      </c>
      <c r="M4890" s="31">
        <v>4880</v>
      </c>
    </row>
    <row r="4891" spans="1:13" ht="15.6" customHeight="1" x14ac:dyDescent="0.3">
      <c r="A4891" s="109">
        <v>42709</v>
      </c>
      <c r="B4891" s="97" t="s">
        <v>3426</v>
      </c>
      <c r="C4891" s="97" t="s">
        <v>35</v>
      </c>
      <c r="D4891" s="97" t="s">
        <v>13</v>
      </c>
      <c r="E4891" s="99"/>
      <c r="F4891" s="99">
        <v>1500</v>
      </c>
      <c r="G4891" s="19">
        <f t="shared" si="76"/>
        <v>2293913.0812999997</v>
      </c>
      <c r="H4891" s="97" t="s">
        <v>3095</v>
      </c>
      <c r="I4891" s="97" t="s">
        <v>531</v>
      </c>
      <c r="J4891" s="97" t="s">
        <v>1823</v>
      </c>
      <c r="K4891" s="97" t="s">
        <v>377</v>
      </c>
      <c r="L4891" s="97" t="s">
        <v>2600</v>
      </c>
      <c r="M4891" s="26">
        <v>4881</v>
      </c>
    </row>
    <row r="4892" spans="1:13" ht="15.6" customHeight="1" x14ac:dyDescent="0.3">
      <c r="A4892" s="109">
        <v>42709</v>
      </c>
      <c r="B4892" s="108" t="s">
        <v>3479</v>
      </c>
      <c r="C4892" s="97" t="s">
        <v>12</v>
      </c>
      <c r="D4892" s="108" t="s">
        <v>13</v>
      </c>
      <c r="E4892" s="100"/>
      <c r="F4892" s="100">
        <v>2000</v>
      </c>
      <c r="G4892" s="19">
        <f t="shared" si="76"/>
        <v>2291913.0812999997</v>
      </c>
      <c r="H4892" s="97" t="s">
        <v>267</v>
      </c>
      <c r="I4892" s="97" t="s">
        <v>531</v>
      </c>
      <c r="J4892" s="97" t="s">
        <v>2611</v>
      </c>
      <c r="K4892" s="97" t="s">
        <v>377</v>
      </c>
      <c r="L4892" s="97" t="s">
        <v>2600</v>
      </c>
      <c r="M4892" s="26">
        <v>4882</v>
      </c>
    </row>
    <row r="4893" spans="1:13" ht="15.6" customHeight="1" x14ac:dyDescent="0.3">
      <c r="A4893" s="109">
        <v>42710</v>
      </c>
      <c r="B4893" s="97" t="s">
        <v>3480</v>
      </c>
      <c r="C4893" s="97" t="s">
        <v>12</v>
      </c>
      <c r="D4893" s="97" t="s">
        <v>20</v>
      </c>
      <c r="E4893" s="99"/>
      <c r="F4893" s="99">
        <v>5000</v>
      </c>
      <c r="G4893" s="19">
        <f t="shared" si="76"/>
        <v>2286913.0812999997</v>
      </c>
      <c r="H4893" s="97" t="s">
        <v>3054</v>
      </c>
      <c r="I4893" s="97" t="s">
        <v>531</v>
      </c>
      <c r="J4893" s="97" t="s">
        <v>2611</v>
      </c>
      <c r="K4893" s="97" t="s">
        <v>377</v>
      </c>
      <c r="L4893" s="97" t="s">
        <v>2600</v>
      </c>
      <c r="M4893" s="26">
        <v>4883</v>
      </c>
    </row>
    <row r="4894" spans="1:13" ht="15.6" customHeight="1" x14ac:dyDescent="0.3">
      <c r="A4894" s="109">
        <v>42710</v>
      </c>
      <c r="B4894" s="97" t="s">
        <v>3481</v>
      </c>
      <c r="C4894" s="97" t="s">
        <v>12</v>
      </c>
      <c r="D4894" s="97" t="s">
        <v>18</v>
      </c>
      <c r="E4894" s="99"/>
      <c r="F4894" s="99">
        <v>1000</v>
      </c>
      <c r="G4894" s="19">
        <f t="shared" si="76"/>
        <v>2285913.0812999997</v>
      </c>
      <c r="H4894" s="97" t="s">
        <v>795</v>
      </c>
      <c r="I4894" s="97" t="s">
        <v>774</v>
      </c>
      <c r="J4894" s="97" t="s">
        <v>2611</v>
      </c>
      <c r="K4894" s="97" t="s">
        <v>377</v>
      </c>
      <c r="L4894" s="97" t="s">
        <v>2193</v>
      </c>
      <c r="M4894" s="26">
        <v>4884</v>
      </c>
    </row>
    <row r="4895" spans="1:13" ht="15.6" customHeight="1" x14ac:dyDescent="0.3">
      <c r="A4895" s="109">
        <v>42710</v>
      </c>
      <c r="B4895" s="97" t="s">
        <v>3322</v>
      </c>
      <c r="C4895" s="97" t="s">
        <v>12</v>
      </c>
      <c r="D4895" s="97" t="s">
        <v>18</v>
      </c>
      <c r="E4895" s="99"/>
      <c r="F4895" s="99">
        <v>1000</v>
      </c>
      <c r="G4895" s="19">
        <f t="shared" si="76"/>
        <v>2284913.0812999997</v>
      </c>
      <c r="H4895" s="97" t="s">
        <v>795</v>
      </c>
      <c r="I4895" s="97" t="s">
        <v>774</v>
      </c>
      <c r="J4895" s="97" t="s">
        <v>2611</v>
      </c>
      <c r="K4895" s="97" t="s">
        <v>377</v>
      </c>
      <c r="L4895" s="97" t="s">
        <v>2193</v>
      </c>
      <c r="M4895" s="26">
        <v>4885</v>
      </c>
    </row>
    <row r="4896" spans="1:13" ht="15.6" customHeight="1" x14ac:dyDescent="0.3">
      <c r="A4896" s="109">
        <v>42710</v>
      </c>
      <c r="B4896" s="97" t="s">
        <v>3482</v>
      </c>
      <c r="C4896" s="97" t="s">
        <v>12</v>
      </c>
      <c r="D4896" s="97" t="s">
        <v>18</v>
      </c>
      <c r="E4896" s="99"/>
      <c r="F4896" s="99">
        <v>1000</v>
      </c>
      <c r="G4896" s="19">
        <f t="shared" si="76"/>
        <v>2283913.0812999997</v>
      </c>
      <c r="H4896" s="97" t="s">
        <v>795</v>
      </c>
      <c r="I4896" s="97" t="s">
        <v>774</v>
      </c>
      <c r="J4896" s="97" t="s">
        <v>2611</v>
      </c>
      <c r="K4896" s="97" t="s">
        <v>377</v>
      </c>
      <c r="L4896" s="97" t="s">
        <v>2193</v>
      </c>
      <c r="M4896" s="26">
        <v>4886</v>
      </c>
    </row>
    <row r="4897" spans="1:13" ht="15.6" customHeight="1" x14ac:dyDescent="0.3">
      <c r="A4897" s="109">
        <v>42710</v>
      </c>
      <c r="B4897" s="97" t="s">
        <v>3483</v>
      </c>
      <c r="C4897" s="97" t="s">
        <v>12</v>
      </c>
      <c r="D4897" s="97" t="s">
        <v>20</v>
      </c>
      <c r="E4897" s="99"/>
      <c r="F4897" s="99">
        <v>6000</v>
      </c>
      <c r="G4897" s="19">
        <f t="shared" si="76"/>
        <v>2277913.0812999997</v>
      </c>
      <c r="H4897" s="97" t="s">
        <v>933</v>
      </c>
      <c r="I4897" s="111" t="s">
        <v>3484</v>
      </c>
      <c r="J4897" s="102" t="s">
        <v>1823</v>
      </c>
      <c r="K4897" s="97" t="s">
        <v>377</v>
      </c>
      <c r="L4897" s="97" t="s">
        <v>1824</v>
      </c>
      <c r="M4897" s="31">
        <v>4887</v>
      </c>
    </row>
    <row r="4898" spans="1:13" ht="15.6" customHeight="1" x14ac:dyDescent="0.3">
      <c r="A4898" s="109">
        <v>42710</v>
      </c>
      <c r="B4898" s="97" t="s">
        <v>3485</v>
      </c>
      <c r="C4898" s="97" t="s">
        <v>17</v>
      </c>
      <c r="D4898" s="97" t="s">
        <v>20</v>
      </c>
      <c r="E4898" s="99"/>
      <c r="F4898" s="99">
        <v>45000</v>
      </c>
      <c r="G4898" s="19">
        <f t="shared" si="76"/>
        <v>2232913.0812999997</v>
      </c>
      <c r="H4898" s="97" t="s">
        <v>933</v>
      </c>
      <c r="I4898" s="111">
        <v>37</v>
      </c>
      <c r="J4898" s="26" t="s">
        <v>1099</v>
      </c>
      <c r="K4898" s="97" t="s">
        <v>377</v>
      </c>
      <c r="L4898" s="97" t="s">
        <v>1824</v>
      </c>
      <c r="M4898" s="31">
        <v>4888</v>
      </c>
    </row>
    <row r="4899" spans="1:13" ht="15.6" customHeight="1" x14ac:dyDescent="0.3">
      <c r="A4899" s="109">
        <v>42710</v>
      </c>
      <c r="B4899" s="97" t="s">
        <v>3486</v>
      </c>
      <c r="C4899" s="97" t="s">
        <v>12</v>
      </c>
      <c r="D4899" s="97" t="s">
        <v>20</v>
      </c>
      <c r="E4899" s="99"/>
      <c r="F4899" s="99">
        <v>500</v>
      </c>
      <c r="G4899" s="19">
        <f t="shared" si="76"/>
        <v>2232413.0812999997</v>
      </c>
      <c r="H4899" s="97" t="s">
        <v>933</v>
      </c>
      <c r="I4899" s="97" t="s">
        <v>531</v>
      </c>
      <c r="J4899" s="102" t="s">
        <v>1823</v>
      </c>
      <c r="K4899" s="97" t="s">
        <v>377</v>
      </c>
      <c r="L4899" s="97" t="s">
        <v>2600</v>
      </c>
      <c r="M4899" s="26">
        <v>4889</v>
      </c>
    </row>
    <row r="4900" spans="1:13" ht="15.6" customHeight="1" x14ac:dyDescent="0.3">
      <c r="A4900" s="109">
        <v>42710</v>
      </c>
      <c r="B4900" s="97" t="s">
        <v>3487</v>
      </c>
      <c r="C4900" s="97" t="s">
        <v>12</v>
      </c>
      <c r="D4900" s="97" t="s">
        <v>20</v>
      </c>
      <c r="E4900" s="99"/>
      <c r="F4900" s="99">
        <v>2500</v>
      </c>
      <c r="G4900" s="19">
        <f t="shared" si="76"/>
        <v>2229913.0812999997</v>
      </c>
      <c r="H4900" s="97" t="s">
        <v>933</v>
      </c>
      <c r="I4900" s="97" t="s">
        <v>531</v>
      </c>
      <c r="J4900" s="102" t="s">
        <v>1823</v>
      </c>
      <c r="K4900" s="97" t="s">
        <v>377</v>
      </c>
      <c r="L4900" s="97" t="s">
        <v>2600</v>
      </c>
      <c r="M4900" s="26">
        <v>4890</v>
      </c>
    </row>
    <row r="4901" spans="1:13" ht="15.6" customHeight="1" x14ac:dyDescent="0.3">
      <c r="A4901" s="109">
        <v>42710</v>
      </c>
      <c r="B4901" s="97" t="s">
        <v>3488</v>
      </c>
      <c r="C4901" s="97" t="s">
        <v>17</v>
      </c>
      <c r="D4901" s="97" t="s">
        <v>20</v>
      </c>
      <c r="E4901" s="99"/>
      <c r="F4901" s="99">
        <v>35000</v>
      </c>
      <c r="G4901" s="19">
        <f t="shared" si="76"/>
        <v>2194913.0812999997</v>
      </c>
      <c r="H4901" s="97" t="s">
        <v>933</v>
      </c>
      <c r="I4901" s="97" t="s">
        <v>531</v>
      </c>
      <c r="J4901" s="26" t="s">
        <v>1099</v>
      </c>
      <c r="K4901" s="97" t="s">
        <v>377</v>
      </c>
      <c r="L4901" s="97" t="s">
        <v>2600</v>
      </c>
      <c r="M4901" s="26">
        <v>4891</v>
      </c>
    </row>
    <row r="4902" spans="1:13" ht="15.6" customHeight="1" x14ac:dyDescent="0.3">
      <c r="A4902" s="109">
        <v>42710</v>
      </c>
      <c r="B4902" s="97" t="s">
        <v>3489</v>
      </c>
      <c r="C4902" s="97" t="s">
        <v>12</v>
      </c>
      <c r="D4902" s="97" t="s">
        <v>20</v>
      </c>
      <c r="E4902" s="99"/>
      <c r="F4902" s="99">
        <v>2000</v>
      </c>
      <c r="G4902" s="19">
        <f t="shared" si="76"/>
        <v>2192913.0812999997</v>
      </c>
      <c r="H4902" s="97" t="s">
        <v>933</v>
      </c>
      <c r="I4902" s="97" t="s">
        <v>531</v>
      </c>
      <c r="J4902" s="102" t="s">
        <v>1823</v>
      </c>
      <c r="K4902" s="97" t="s">
        <v>377</v>
      </c>
      <c r="L4902" s="97" t="s">
        <v>2600</v>
      </c>
      <c r="M4902" s="26">
        <v>4892</v>
      </c>
    </row>
    <row r="4903" spans="1:13" ht="15.6" customHeight="1" x14ac:dyDescent="0.3">
      <c r="A4903" s="109">
        <v>42710</v>
      </c>
      <c r="B4903" s="97" t="s">
        <v>3490</v>
      </c>
      <c r="C4903" s="97" t="s">
        <v>12</v>
      </c>
      <c r="D4903" s="97" t="s">
        <v>821</v>
      </c>
      <c r="E4903" s="99"/>
      <c r="F4903" s="99">
        <v>1000</v>
      </c>
      <c r="G4903" s="19">
        <f t="shared" si="76"/>
        <v>2191913.0812999997</v>
      </c>
      <c r="H4903" s="97" t="s">
        <v>1697</v>
      </c>
      <c r="I4903" s="97" t="s">
        <v>531</v>
      </c>
      <c r="J4903" s="102" t="s">
        <v>1823</v>
      </c>
      <c r="K4903" s="97" t="s">
        <v>377</v>
      </c>
      <c r="L4903" s="97" t="s">
        <v>2193</v>
      </c>
      <c r="M4903" s="26">
        <v>4893</v>
      </c>
    </row>
    <row r="4904" spans="1:13" ht="15.6" customHeight="1" x14ac:dyDescent="0.3">
      <c r="A4904" s="109">
        <v>42710</v>
      </c>
      <c r="B4904" s="97" t="s">
        <v>3491</v>
      </c>
      <c r="C4904" s="97" t="s">
        <v>12</v>
      </c>
      <c r="D4904" s="97" t="s">
        <v>821</v>
      </c>
      <c r="E4904" s="99"/>
      <c r="F4904" s="99">
        <v>1000</v>
      </c>
      <c r="G4904" s="19">
        <f t="shared" si="76"/>
        <v>2190913.0812999997</v>
      </c>
      <c r="H4904" s="97" t="s">
        <v>1697</v>
      </c>
      <c r="I4904" s="97" t="s">
        <v>531</v>
      </c>
      <c r="J4904" s="102" t="s">
        <v>1823</v>
      </c>
      <c r="K4904" s="97" t="s">
        <v>377</v>
      </c>
      <c r="L4904" s="97" t="s">
        <v>2193</v>
      </c>
      <c r="M4904" s="26">
        <v>4894</v>
      </c>
    </row>
    <row r="4905" spans="1:13" ht="15.6" customHeight="1" x14ac:dyDescent="0.3">
      <c r="A4905" s="109">
        <v>42710</v>
      </c>
      <c r="B4905" s="97" t="s">
        <v>3492</v>
      </c>
      <c r="C4905" s="97" t="s">
        <v>12</v>
      </c>
      <c r="D4905" s="97" t="s">
        <v>821</v>
      </c>
      <c r="E4905" s="99"/>
      <c r="F4905" s="99">
        <v>1000</v>
      </c>
      <c r="G4905" s="19">
        <f t="shared" si="76"/>
        <v>2189913.0812999997</v>
      </c>
      <c r="H4905" s="97" t="s">
        <v>1697</v>
      </c>
      <c r="I4905" s="97" t="s">
        <v>531</v>
      </c>
      <c r="J4905" s="102" t="s">
        <v>1823</v>
      </c>
      <c r="K4905" s="97" t="s">
        <v>377</v>
      </c>
      <c r="L4905" s="97" t="s">
        <v>2193</v>
      </c>
      <c r="M4905" s="31">
        <v>4895</v>
      </c>
    </row>
    <row r="4906" spans="1:13" s="112" customFormat="1" ht="15.6" customHeight="1" x14ac:dyDescent="0.3">
      <c r="A4906" s="109">
        <v>42710</v>
      </c>
      <c r="B4906" s="97" t="s">
        <v>3493</v>
      </c>
      <c r="C4906" s="97" t="s">
        <v>12</v>
      </c>
      <c r="D4906" s="97" t="s">
        <v>821</v>
      </c>
      <c r="E4906" s="99"/>
      <c r="F4906" s="99">
        <v>1000</v>
      </c>
      <c r="G4906" s="19">
        <f t="shared" si="76"/>
        <v>2188913.0812999997</v>
      </c>
      <c r="H4906" s="97" t="s">
        <v>1697</v>
      </c>
      <c r="I4906" s="97" t="s">
        <v>531</v>
      </c>
      <c r="J4906" s="102" t="s">
        <v>1823</v>
      </c>
      <c r="K4906" s="97" t="s">
        <v>377</v>
      </c>
      <c r="L4906" s="97" t="s">
        <v>2193</v>
      </c>
      <c r="M4906" s="31">
        <v>4896</v>
      </c>
    </row>
    <row r="4907" spans="1:13" s="112" customFormat="1" ht="15.6" customHeight="1" x14ac:dyDescent="0.3">
      <c r="A4907" s="109">
        <v>42710</v>
      </c>
      <c r="B4907" s="97" t="s">
        <v>3494</v>
      </c>
      <c r="C4907" s="97" t="s">
        <v>12</v>
      </c>
      <c r="D4907" s="97" t="s">
        <v>18</v>
      </c>
      <c r="E4907" s="99"/>
      <c r="F4907" s="99">
        <v>1000</v>
      </c>
      <c r="G4907" s="19">
        <f t="shared" si="76"/>
        <v>2187913.0812999997</v>
      </c>
      <c r="H4907" s="97" t="s">
        <v>1772</v>
      </c>
      <c r="I4907" s="97" t="s">
        <v>531</v>
      </c>
      <c r="J4907" s="102" t="s">
        <v>1823</v>
      </c>
      <c r="K4907" s="97" t="s">
        <v>377</v>
      </c>
      <c r="L4907" s="97" t="s">
        <v>2193</v>
      </c>
      <c r="M4907" s="26">
        <v>4897</v>
      </c>
    </row>
    <row r="4908" spans="1:13" s="112" customFormat="1" ht="15.6" customHeight="1" x14ac:dyDescent="0.3">
      <c r="A4908" s="109">
        <v>42710</v>
      </c>
      <c r="B4908" s="97" t="s">
        <v>3495</v>
      </c>
      <c r="C4908" s="97" t="s">
        <v>12</v>
      </c>
      <c r="D4908" s="97" t="s">
        <v>18</v>
      </c>
      <c r="E4908" s="99"/>
      <c r="F4908" s="99">
        <v>2000</v>
      </c>
      <c r="G4908" s="19">
        <f t="shared" si="76"/>
        <v>2185913.0812999997</v>
      </c>
      <c r="H4908" s="97" t="s">
        <v>1772</v>
      </c>
      <c r="I4908" s="97" t="s">
        <v>531</v>
      </c>
      <c r="J4908" s="102" t="s">
        <v>1823</v>
      </c>
      <c r="K4908" s="97" t="s">
        <v>377</v>
      </c>
      <c r="L4908" s="97" t="s">
        <v>2193</v>
      </c>
      <c r="M4908" s="26">
        <v>4898</v>
      </c>
    </row>
    <row r="4909" spans="1:13" s="112" customFormat="1" ht="15.6" customHeight="1" x14ac:dyDescent="0.3">
      <c r="A4909" s="109">
        <v>42710</v>
      </c>
      <c r="B4909" s="97" t="s">
        <v>3496</v>
      </c>
      <c r="C4909" s="97" t="s">
        <v>12</v>
      </c>
      <c r="D4909" s="97" t="s">
        <v>18</v>
      </c>
      <c r="E4909" s="99"/>
      <c r="F4909" s="99">
        <v>1000</v>
      </c>
      <c r="G4909" s="19">
        <f t="shared" si="76"/>
        <v>2184913.0812999997</v>
      </c>
      <c r="H4909" s="97" t="s">
        <v>1772</v>
      </c>
      <c r="I4909" s="97" t="s">
        <v>531</v>
      </c>
      <c r="J4909" s="102" t="s">
        <v>1823</v>
      </c>
      <c r="K4909" s="97" t="s">
        <v>377</v>
      </c>
      <c r="L4909" s="97" t="s">
        <v>2193</v>
      </c>
      <c r="M4909" s="26">
        <v>4899</v>
      </c>
    </row>
    <row r="4910" spans="1:13" s="112" customFormat="1" ht="15.6" customHeight="1" x14ac:dyDescent="0.3">
      <c r="A4910" s="109">
        <v>42710</v>
      </c>
      <c r="B4910" s="97" t="s">
        <v>3497</v>
      </c>
      <c r="C4910" s="97" t="s">
        <v>12</v>
      </c>
      <c r="D4910" s="97" t="s">
        <v>18</v>
      </c>
      <c r="E4910" s="99"/>
      <c r="F4910" s="99">
        <v>3500</v>
      </c>
      <c r="G4910" s="19">
        <f t="shared" si="76"/>
        <v>2181413.0812999997</v>
      </c>
      <c r="H4910" s="97" t="s">
        <v>1772</v>
      </c>
      <c r="I4910" s="97" t="s">
        <v>531</v>
      </c>
      <c r="J4910" s="102" t="s">
        <v>1823</v>
      </c>
      <c r="K4910" s="97" t="s">
        <v>377</v>
      </c>
      <c r="L4910" s="97" t="s">
        <v>2193</v>
      </c>
      <c r="M4910" s="26">
        <v>4900</v>
      </c>
    </row>
    <row r="4911" spans="1:13" s="112" customFormat="1" ht="15.6" customHeight="1" x14ac:dyDescent="0.3">
      <c r="A4911" s="109">
        <v>42710</v>
      </c>
      <c r="B4911" s="97" t="s">
        <v>3498</v>
      </c>
      <c r="C4911" s="97" t="s">
        <v>1153</v>
      </c>
      <c r="D4911" s="97" t="s">
        <v>18</v>
      </c>
      <c r="E4911" s="99"/>
      <c r="F4911" s="99">
        <v>2000</v>
      </c>
      <c r="G4911" s="19">
        <f t="shared" si="76"/>
        <v>2179413.0812999997</v>
      </c>
      <c r="H4911" s="97" t="s">
        <v>1772</v>
      </c>
      <c r="I4911" s="97" t="s">
        <v>531</v>
      </c>
      <c r="J4911" s="97" t="s">
        <v>2611</v>
      </c>
      <c r="K4911" s="97" t="s">
        <v>377</v>
      </c>
      <c r="L4911" s="97" t="s">
        <v>2193</v>
      </c>
      <c r="M4911" s="26">
        <v>4901</v>
      </c>
    </row>
    <row r="4912" spans="1:13" s="112" customFormat="1" ht="15.6" customHeight="1" x14ac:dyDescent="0.3">
      <c r="A4912" s="109">
        <v>42710</v>
      </c>
      <c r="B4912" s="97" t="s">
        <v>3499</v>
      </c>
      <c r="C4912" s="97" t="s">
        <v>17</v>
      </c>
      <c r="D4912" s="97" t="s">
        <v>18</v>
      </c>
      <c r="E4912" s="99"/>
      <c r="F4912" s="99">
        <v>15000</v>
      </c>
      <c r="G4912" s="19">
        <f t="shared" si="76"/>
        <v>2164413.0812999997</v>
      </c>
      <c r="H4912" s="97" t="s">
        <v>1772</v>
      </c>
      <c r="I4912" s="97">
        <v>589</v>
      </c>
      <c r="J4912" s="97" t="s">
        <v>2611</v>
      </c>
      <c r="K4912" s="97" t="s">
        <v>377</v>
      </c>
      <c r="L4912" s="97" t="s">
        <v>1824</v>
      </c>
      <c r="M4912" s="26">
        <v>4902</v>
      </c>
    </row>
    <row r="4913" spans="1:13" s="112" customFormat="1" ht="15.6" customHeight="1" x14ac:dyDescent="0.3">
      <c r="A4913" s="109">
        <v>42710</v>
      </c>
      <c r="B4913" s="97" t="s">
        <v>3827</v>
      </c>
      <c r="C4913" s="97" t="s">
        <v>1509</v>
      </c>
      <c r="D4913" s="97" t="s">
        <v>20</v>
      </c>
      <c r="E4913" s="99"/>
      <c r="F4913" s="103">
        <v>34000</v>
      </c>
      <c r="G4913" s="19">
        <f t="shared" si="76"/>
        <v>2130413.0812999997</v>
      </c>
      <c r="H4913" s="97" t="s">
        <v>3419</v>
      </c>
      <c r="I4913" s="97">
        <v>255618</v>
      </c>
      <c r="J4913" s="97" t="s">
        <v>2611</v>
      </c>
      <c r="K4913" s="97" t="s">
        <v>377</v>
      </c>
      <c r="L4913" s="97" t="s">
        <v>1824</v>
      </c>
      <c r="M4913" s="31">
        <v>4903</v>
      </c>
    </row>
    <row r="4914" spans="1:13" s="112" customFormat="1" ht="15.6" customHeight="1" x14ac:dyDescent="0.3">
      <c r="A4914" s="109">
        <v>42710</v>
      </c>
      <c r="B4914" s="97" t="s">
        <v>3860</v>
      </c>
      <c r="C4914" s="27" t="s">
        <v>1786</v>
      </c>
      <c r="D4914" s="97" t="s">
        <v>20</v>
      </c>
      <c r="E4914" s="99"/>
      <c r="F4914" s="103">
        <v>1000</v>
      </c>
      <c r="G4914" s="19">
        <f t="shared" si="76"/>
        <v>2129413.0812999997</v>
      </c>
      <c r="H4914" s="97" t="s">
        <v>3419</v>
      </c>
      <c r="I4914" s="97" t="s">
        <v>787</v>
      </c>
      <c r="J4914" s="97" t="s">
        <v>2611</v>
      </c>
      <c r="K4914" s="97" t="s">
        <v>377</v>
      </c>
      <c r="L4914" s="97" t="s">
        <v>1824</v>
      </c>
      <c r="M4914" s="31">
        <v>4904</v>
      </c>
    </row>
    <row r="4915" spans="1:13" s="112" customFormat="1" ht="15.6" customHeight="1" x14ac:dyDescent="0.3">
      <c r="A4915" s="109">
        <v>42710</v>
      </c>
      <c r="B4915" s="97" t="s">
        <v>3468</v>
      </c>
      <c r="C4915" s="97" t="s">
        <v>17</v>
      </c>
      <c r="D4915" s="97" t="s">
        <v>20</v>
      </c>
      <c r="E4915" s="99"/>
      <c r="F4915" s="103">
        <v>15000</v>
      </c>
      <c r="G4915" s="19">
        <f t="shared" si="76"/>
        <v>2114413.0812999997</v>
      </c>
      <c r="H4915" s="97" t="s">
        <v>3419</v>
      </c>
      <c r="I4915" s="97" t="s">
        <v>531</v>
      </c>
      <c r="J4915" s="97" t="s">
        <v>1823</v>
      </c>
      <c r="K4915" s="97" t="s">
        <v>377</v>
      </c>
      <c r="L4915" s="97" t="s">
        <v>2600</v>
      </c>
      <c r="M4915" s="26">
        <v>4905</v>
      </c>
    </row>
    <row r="4916" spans="1:13" s="112" customFormat="1" ht="15.6" customHeight="1" x14ac:dyDescent="0.3">
      <c r="A4916" s="109">
        <v>42710</v>
      </c>
      <c r="B4916" s="107" t="s">
        <v>3446</v>
      </c>
      <c r="C4916" s="97" t="s">
        <v>12</v>
      </c>
      <c r="D4916" s="97" t="s">
        <v>18</v>
      </c>
      <c r="E4916" s="103"/>
      <c r="F4916" s="103">
        <v>1000</v>
      </c>
      <c r="G4916" s="19">
        <f t="shared" si="76"/>
        <v>2113413.0812999997</v>
      </c>
      <c r="H4916" s="105" t="s">
        <v>3421</v>
      </c>
      <c r="I4916" s="107" t="s">
        <v>3422</v>
      </c>
      <c r="J4916" s="102" t="s">
        <v>1823</v>
      </c>
      <c r="K4916" s="97" t="s">
        <v>377</v>
      </c>
      <c r="L4916" s="97" t="s">
        <v>2600</v>
      </c>
      <c r="M4916" s="26">
        <v>4906</v>
      </c>
    </row>
    <row r="4917" spans="1:13" s="112" customFormat="1" ht="15.6" customHeight="1" x14ac:dyDescent="0.3">
      <c r="A4917" s="109">
        <v>42710</v>
      </c>
      <c r="B4917" s="107" t="s">
        <v>3447</v>
      </c>
      <c r="C4917" s="97" t="s">
        <v>12</v>
      </c>
      <c r="D4917" s="97" t="s">
        <v>18</v>
      </c>
      <c r="E4917" s="103"/>
      <c r="F4917" s="103">
        <v>1000</v>
      </c>
      <c r="G4917" s="19">
        <f t="shared" si="76"/>
        <v>2112413.0812999997</v>
      </c>
      <c r="H4917" s="105" t="s">
        <v>3421</v>
      </c>
      <c r="I4917" s="107" t="s">
        <v>3422</v>
      </c>
      <c r="J4917" s="102" t="s">
        <v>1823</v>
      </c>
      <c r="K4917" s="97" t="s">
        <v>377</v>
      </c>
      <c r="L4917" s="97" t="s">
        <v>2600</v>
      </c>
      <c r="M4917" s="26">
        <v>4907</v>
      </c>
    </row>
    <row r="4918" spans="1:13" s="112" customFormat="1" ht="15.6" customHeight="1" x14ac:dyDescent="0.3">
      <c r="A4918" s="109">
        <v>42710</v>
      </c>
      <c r="B4918" s="97" t="s">
        <v>3094</v>
      </c>
      <c r="C4918" s="97" t="s">
        <v>12</v>
      </c>
      <c r="D4918" s="97" t="s">
        <v>13</v>
      </c>
      <c r="E4918" s="99"/>
      <c r="F4918" s="99">
        <v>2500</v>
      </c>
      <c r="G4918" s="19">
        <f t="shared" si="76"/>
        <v>2109913.0812999997</v>
      </c>
      <c r="H4918" s="97" t="s">
        <v>3095</v>
      </c>
      <c r="I4918" s="97" t="s">
        <v>531</v>
      </c>
      <c r="J4918" s="26" t="s">
        <v>3033</v>
      </c>
      <c r="K4918" s="97" t="s">
        <v>377</v>
      </c>
      <c r="L4918" s="97" t="s">
        <v>2600</v>
      </c>
      <c r="M4918" s="26">
        <v>4908</v>
      </c>
    </row>
    <row r="4919" spans="1:13" s="112" customFormat="1" ht="15.6" customHeight="1" x14ac:dyDescent="0.3">
      <c r="A4919" s="109">
        <v>42710</v>
      </c>
      <c r="B4919" s="97" t="s">
        <v>3426</v>
      </c>
      <c r="C4919" s="97" t="s">
        <v>35</v>
      </c>
      <c r="D4919" s="97" t="s">
        <v>13</v>
      </c>
      <c r="E4919" s="99"/>
      <c r="F4919" s="99">
        <v>1500</v>
      </c>
      <c r="G4919" s="19">
        <f t="shared" si="76"/>
        <v>2108413.0812999997</v>
      </c>
      <c r="H4919" s="97" t="s">
        <v>3095</v>
      </c>
      <c r="I4919" s="97" t="s">
        <v>531</v>
      </c>
      <c r="J4919" s="97" t="s">
        <v>1823</v>
      </c>
      <c r="K4919" s="97" t="s">
        <v>377</v>
      </c>
      <c r="L4919" s="97" t="s">
        <v>2600</v>
      </c>
      <c r="M4919" s="26">
        <v>4909</v>
      </c>
    </row>
    <row r="4920" spans="1:13" s="112" customFormat="1" ht="15.6" customHeight="1" x14ac:dyDescent="0.3">
      <c r="A4920" s="109">
        <v>42710</v>
      </c>
      <c r="B4920" s="97" t="s">
        <v>3500</v>
      </c>
      <c r="C4920" s="97" t="s">
        <v>36</v>
      </c>
      <c r="D4920" s="97" t="s">
        <v>10</v>
      </c>
      <c r="E4920" s="99"/>
      <c r="F4920" s="99">
        <v>45000</v>
      </c>
      <c r="G4920" s="19">
        <f t="shared" si="76"/>
        <v>2063413.0812999997</v>
      </c>
      <c r="H4920" s="97" t="s">
        <v>3095</v>
      </c>
      <c r="I4920" s="97">
        <v>277</v>
      </c>
      <c r="J4920" s="26" t="s">
        <v>3033</v>
      </c>
      <c r="K4920" s="97" t="s">
        <v>1835</v>
      </c>
      <c r="L4920" s="97" t="s">
        <v>1824</v>
      </c>
      <c r="M4920" s="26">
        <v>4910</v>
      </c>
    </row>
    <row r="4921" spans="1:13" s="112" customFormat="1" ht="15.6" customHeight="1" x14ac:dyDescent="0.3">
      <c r="A4921" s="109">
        <v>42710</v>
      </c>
      <c r="B4921" s="97" t="s">
        <v>3501</v>
      </c>
      <c r="C4921" s="97" t="s">
        <v>16</v>
      </c>
      <c r="D4921" s="97" t="s">
        <v>10</v>
      </c>
      <c r="E4921" s="99"/>
      <c r="F4921" s="99">
        <v>4400</v>
      </c>
      <c r="G4921" s="19">
        <f t="shared" si="76"/>
        <v>2059013.0812999997</v>
      </c>
      <c r="H4921" s="97" t="s">
        <v>3095</v>
      </c>
      <c r="I4921" s="97" t="s">
        <v>3502</v>
      </c>
      <c r="J4921" s="96" t="s">
        <v>1823</v>
      </c>
      <c r="K4921" s="97" t="s">
        <v>377</v>
      </c>
      <c r="L4921" s="97" t="s">
        <v>1824</v>
      </c>
      <c r="M4921" s="31">
        <v>4911</v>
      </c>
    </row>
    <row r="4922" spans="1:13" s="112" customFormat="1" ht="15.6" customHeight="1" x14ac:dyDescent="0.3">
      <c r="A4922" s="109">
        <v>42710</v>
      </c>
      <c r="B4922" s="97" t="s">
        <v>3503</v>
      </c>
      <c r="C4922" s="97" t="s">
        <v>16</v>
      </c>
      <c r="D4922" s="97" t="s">
        <v>10</v>
      </c>
      <c r="E4922" s="99"/>
      <c r="F4922" s="99">
        <v>1200</v>
      </c>
      <c r="G4922" s="19">
        <f t="shared" si="76"/>
        <v>2057813.0812999997</v>
      </c>
      <c r="H4922" s="97" t="s">
        <v>3095</v>
      </c>
      <c r="I4922" s="97" t="s">
        <v>3504</v>
      </c>
      <c r="J4922" s="96" t="s">
        <v>1823</v>
      </c>
      <c r="K4922" s="97" t="s">
        <v>377</v>
      </c>
      <c r="L4922" s="97" t="s">
        <v>1824</v>
      </c>
      <c r="M4922" s="31">
        <v>4912</v>
      </c>
    </row>
    <row r="4923" spans="1:13" s="112" customFormat="1" ht="15.6" customHeight="1" x14ac:dyDescent="0.3">
      <c r="A4923" s="109">
        <v>42710</v>
      </c>
      <c r="B4923" s="97" t="s">
        <v>3505</v>
      </c>
      <c r="C4923" s="97" t="s">
        <v>36</v>
      </c>
      <c r="D4923" s="97" t="s">
        <v>10</v>
      </c>
      <c r="E4923" s="99"/>
      <c r="F4923" s="99">
        <v>180000</v>
      </c>
      <c r="G4923" s="19">
        <f t="shared" si="76"/>
        <v>1877813.0812999997</v>
      </c>
      <c r="H4923" s="97" t="s">
        <v>3095</v>
      </c>
      <c r="I4923" s="97" t="s">
        <v>3506</v>
      </c>
      <c r="J4923" s="97" t="s">
        <v>2611</v>
      </c>
      <c r="K4923" s="97" t="s">
        <v>1835</v>
      </c>
      <c r="L4923" s="97" t="s">
        <v>1824</v>
      </c>
      <c r="M4923" s="26">
        <v>4913</v>
      </c>
    </row>
    <row r="4924" spans="1:13" s="112" customFormat="1" ht="15.6" customHeight="1" x14ac:dyDescent="0.3">
      <c r="A4924" s="109">
        <v>42710</v>
      </c>
      <c r="B4924" s="97" t="s">
        <v>3507</v>
      </c>
      <c r="C4924" s="97" t="s">
        <v>12</v>
      </c>
      <c r="D4924" s="97" t="s">
        <v>13</v>
      </c>
      <c r="E4924" s="99"/>
      <c r="F4924" s="99">
        <v>1000</v>
      </c>
      <c r="G4924" s="19">
        <f t="shared" si="76"/>
        <v>1876813.0812999997</v>
      </c>
      <c r="H4924" s="97" t="s">
        <v>3095</v>
      </c>
      <c r="I4924" s="97" t="s">
        <v>531</v>
      </c>
      <c r="J4924" s="26" t="s">
        <v>3033</v>
      </c>
      <c r="K4924" s="97" t="s">
        <v>377</v>
      </c>
      <c r="L4924" s="97" t="s">
        <v>2600</v>
      </c>
      <c r="M4924" s="26">
        <v>4914</v>
      </c>
    </row>
    <row r="4925" spans="1:13" s="112" customFormat="1" ht="15.6" customHeight="1" x14ac:dyDescent="0.3">
      <c r="A4925" s="109">
        <v>42710</v>
      </c>
      <c r="B4925" s="97" t="s">
        <v>3508</v>
      </c>
      <c r="C4925" s="97" t="s">
        <v>24</v>
      </c>
      <c r="D4925" s="97" t="s">
        <v>10</v>
      </c>
      <c r="E4925" s="99"/>
      <c r="F4925" s="99">
        <v>15000</v>
      </c>
      <c r="G4925" s="19">
        <f t="shared" si="76"/>
        <v>1861813.0812999997</v>
      </c>
      <c r="H4925" s="97" t="s">
        <v>3095</v>
      </c>
      <c r="I4925" s="97" t="s">
        <v>787</v>
      </c>
      <c r="J4925" s="97" t="s">
        <v>1823</v>
      </c>
      <c r="K4925" s="97" t="s">
        <v>1835</v>
      </c>
      <c r="L4925" s="97" t="s">
        <v>1824</v>
      </c>
      <c r="M4925" s="26">
        <v>4915</v>
      </c>
    </row>
    <row r="4926" spans="1:13" s="112" customFormat="1" ht="15.6" customHeight="1" x14ac:dyDescent="0.3">
      <c r="A4926" s="109">
        <v>42711</v>
      </c>
      <c r="B4926" s="97" t="s">
        <v>3509</v>
      </c>
      <c r="C4926" s="97" t="s">
        <v>17</v>
      </c>
      <c r="D4926" s="97" t="s">
        <v>20</v>
      </c>
      <c r="E4926" s="99"/>
      <c r="F4926" s="99">
        <v>105000</v>
      </c>
      <c r="G4926" s="19">
        <f t="shared" si="76"/>
        <v>1756813.0812999997</v>
      </c>
      <c r="H4926" s="97" t="s">
        <v>3054</v>
      </c>
      <c r="I4926" s="97">
        <v>28</v>
      </c>
      <c r="J4926" s="26" t="s">
        <v>1099</v>
      </c>
      <c r="K4926" s="97" t="s">
        <v>377</v>
      </c>
      <c r="L4926" s="97" t="s">
        <v>1824</v>
      </c>
      <c r="M4926" s="26">
        <v>4916</v>
      </c>
    </row>
    <row r="4927" spans="1:13" s="112" customFormat="1" ht="15.6" customHeight="1" x14ac:dyDescent="0.3">
      <c r="A4927" s="109">
        <v>42711</v>
      </c>
      <c r="B4927" s="97" t="s">
        <v>3510</v>
      </c>
      <c r="C4927" s="97" t="s">
        <v>12</v>
      </c>
      <c r="D4927" s="97" t="s">
        <v>20</v>
      </c>
      <c r="E4927" s="99"/>
      <c r="F4927" s="99">
        <v>5000</v>
      </c>
      <c r="G4927" s="19">
        <f t="shared" si="76"/>
        <v>1751813.0812999997</v>
      </c>
      <c r="H4927" s="97" t="s">
        <v>3054</v>
      </c>
      <c r="I4927" s="97" t="s">
        <v>531</v>
      </c>
      <c r="J4927" s="97" t="s">
        <v>2611</v>
      </c>
      <c r="K4927" s="97" t="s">
        <v>377</v>
      </c>
      <c r="L4927" s="97" t="s">
        <v>2600</v>
      </c>
      <c r="M4927" s="26">
        <v>4917</v>
      </c>
    </row>
    <row r="4928" spans="1:13" s="112" customFormat="1" ht="15.6" customHeight="1" x14ac:dyDescent="0.3">
      <c r="A4928" s="109">
        <v>42711</v>
      </c>
      <c r="B4928" s="97" t="s">
        <v>2969</v>
      </c>
      <c r="C4928" s="97" t="s">
        <v>12</v>
      </c>
      <c r="D4928" s="97" t="s">
        <v>20</v>
      </c>
      <c r="E4928" s="99"/>
      <c r="F4928" s="99">
        <v>1500</v>
      </c>
      <c r="G4928" s="19">
        <f t="shared" si="76"/>
        <v>1750313.0812999997</v>
      </c>
      <c r="H4928" s="97" t="s">
        <v>3054</v>
      </c>
      <c r="I4928" s="97" t="s">
        <v>531</v>
      </c>
      <c r="J4928" s="97" t="s">
        <v>2611</v>
      </c>
      <c r="K4928" s="97" t="s">
        <v>377</v>
      </c>
      <c r="L4928" s="97" t="s">
        <v>2600</v>
      </c>
      <c r="M4928" s="26">
        <v>4918</v>
      </c>
    </row>
    <row r="4929" spans="1:13" s="112" customFormat="1" ht="15.6" customHeight="1" x14ac:dyDescent="0.3">
      <c r="A4929" s="109">
        <v>42711</v>
      </c>
      <c r="B4929" s="97" t="s">
        <v>3511</v>
      </c>
      <c r="C4929" s="97" t="s">
        <v>12</v>
      </c>
      <c r="D4929" s="97" t="s">
        <v>20</v>
      </c>
      <c r="E4929" s="99"/>
      <c r="F4929" s="99">
        <v>2000</v>
      </c>
      <c r="G4929" s="19">
        <f t="shared" si="76"/>
        <v>1748313.0812999997</v>
      </c>
      <c r="H4929" s="97" t="s">
        <v>3054</v>
      </c>
      <c r="I4929" s="97" t="s">
        <v>531</v>
      </c>
      <c r="J4929" s="97" t="s">
        <v>2611</v>
      </c>
      <c r="K4929" s="97" t="s">
        <v>377</v>
      </c>
      <c r="L4929" s="97" t="s">
        <v>2600</v>
      </c>
      <c r="M4929" s="31">
        <v>4919</v>
      </c>
    </row>
    <row r="4930" spans="1:13" s="112" customFormat="1" ht="15.6" customHeight="1" x14ac:dyDescent="0.3">
      <c r="A4930" s="109">
        <v>42711</v>
      </c>
      <c r="B4930" s="97" t="s">
        <v>3512</v>
      </c>
      <c r="C4930" s="97" t="s">
        <v>12</v>
      </c>
      <c r="D4930" s="97" t="s">
        <v>18</v>
      </c>
      <c r="E4930" s="99"/>
      <c r="F4930" s="99">
        <v>1000</v>
      </c>
      <c r="G4930" s="19">
        <f t="shared" si="76"/>
        <v>1747313.0812999997</v>
      </c>
      <c r="H4930" s="97" t="s">
        <v>795</v>
      </c>
      <c r="I4930" s="97" t="s">
        <v>774</v>
      </c>
      <c r="J4930" s="97" t="s">
        <v>2611</v>
      </c>
      <c r="K4930" s="97" t="s">
        <v>377</v>
      </c>
      <c r="L4930" s="97" t="s">
        <v>2193</v>
      </c>
      <c r="M4930" s="31">
        <v>4920</v>
      </c>
    </row>
    <row r="4931" spans="1:13" s="113" customFormat="1" ht="15.6" customHeight="1" x14ac:dyDescent="0.3">
      <c r="A4931" s="109">
        <v>42711</v>
      </c>
      <c r="B4931" s="97" t="s">
        <v>3828</v>
      </c>
      <c r="C4931" s="97" t="s">
        <v>17</v>
      </c>
      <c r="D4931" s="97" t="s">
        <v>18</v>
      </c>
      <c r="E4931" s="99"/>
      <c r="F4931" s="99">
        <v>5000</v>
      </c>
      <c r="G4931" s="19">
        <f t="shared" si="76"/>
        <v>1742313.0812999997</v>
      </c>
      <c r="H4931" s="97" t="s">
        <v>795</v>
      </c>
      <c r="I4931" s="97" t="s">
        <v>531</v>
      </c>
      <c r="J4931" s="26" t="s">
        <v>1099</v>
      </c>
      <c r="K4931" s="97" t="s">
        <v>377</v>
      </c>
      <c r="L4931" s="97" t="s">
        <v>2193</v>
      </c>
      <c r="M4931" s="26">
        <v>4921</v>
      </c>
    </row>
    <row r="4932" spans="1:13" s="113" customFormat="1" ht="15.6" customHeight="1" x14ac:dyDescent="0.3">
      <c r="A4932" s="109">
        <v>42711</v>
      </c>
      <c r="B4932" s="97" t="s">
        <v>3513</v>
      </c>
      <c r="C4932" s="97" t="s">
        <v>12</v>
      </c>
      <c r="D4932" s="97" t="s">
        <v>18</v>
      </c>
      <c r="E4932" s="99"/>
      <c r="F4932" s="99">
        <v>500</v>
      </c>
      <c r="G4932" s="19">
        <f t="shared" si="76"/>
        <v>1741813.0812999997</v>
      </c>
      <c r="H4932" s="97" t="s">
        <v>795</v>
      </c>
      <c r="I4932" s="97" t="s">
        <v>774</v>
      </c>
      <c r="J4932" s="97" t="s">
        <v>2611</v>
      </c>
      <c r="K4932" s="97" t="s">
        <v>377</v>
      </c>
      <c r="L4932" s="97" t="s">
        <v>2193</v>
      </c>
      <c r="M4932" s="26">
        <v>4922</v>
      </c>
    </row>
    <row r="4933" spans="1:13" s="113" customFormat="1" ht="15.6" customHeight="1" x14ac:dyDescent="0.3">
      <c r="A4933" s="109">
        <v>42711</v>
      </c>
      <c r="B4933" s="97" t="s">
        <v>3514</v>
      </c>
      <c r="C4933" s="97" t="s">
        <v>12</v>
      </c>
      <c r="D4933" s="97" t="s">
        <v>18</v>
      </c>
      <c r="E4933" s="99"/>
      <c r="F4933" s="99">
        <v>1750</v>
      </c>
      <c r="G4933" s="19">
        <f t="shared" si="76"/>
        <v>1740063.0812999997</v>
      </c>
      <c r="H4933" s="97" t="s">
        <v>795</v>
      </c>
      <c r="I4933" s="97" t="s">
        <v>774</v>
      </c>
      <c r="J4933" s="97" t="s">
        <v>2611</v>
      </c>
      <c r="K4933" s="97" t="s">
        <v>377</v>
      </c>
      <c r="L4933" s="97" t="s">
        <v>2193</v>
      </c>
      <c r="M4933" s="26">
        <v>4923</v>
      </c>
    </row>
    <row r="4934" spans="1:13" s="113" customFormat="1" ht="15.6" customHeight="1" x14ac:dyDescent="0.3">
      <c r="A4934" s="109">
        <v>42711</v>
      </c>
      <c r="B4934" s="97" t="s">
        <v>3515</v>
      </c>
      <c r="C4934" s="97" t="s">
        <v>12</v>
      </c>
      <c r="D4934" s="97" t="s">
        <v>18</v>
      </c>
      <c r="E4934" s="99"/>
      <c r="F4934" s="99">
        <v>1000</v>
      </c>
      <c r="G4934" s="19">
        <f t="shared" si="76"/>
        <v>1739063.0812999997</v>
      </c>
      <c r="H4934" s="97" t="s">
        <v>1772</v>
      </c>
      <c r="I4934" s="97" t="s">
        <v>531</v>
      </c>
      <c r="J4934" s="102" t="s">
        <v>1823</v>
      </c>
      <c r="K4934" s="97" t="s">
        <v>377</v>
      </c>
      <c r="L4934" s="97" t="s">
        <v>2193</v>
      </c>
      <c r="M4934" s="26">
        <v>4924</v>
      </c>
    </row>
    <row r="4935" spans="1:13" s="113" customFormat="1" ht="15.6" customHeight="1" x14ac:dyDescent="0.3">
      <c r="A4935" s="109">
        <v>42711</v>
      </c>
      <c r="B4935" s="97" t="s">
        <v>3516</v>
      </c>
      <c r="C4935" s="97" t="s">
        <v>12</v>
      </c>
      <c r="D4935" s="97" t="s">
        <v>18</v>
      </c>
      <c r="E4935" s="99"/>
      <c r="F4935" s="99">
        <v>1000</v>
      </c>
      <c r="G4935" s="19">
        <f t="shared" si="76"/>
        <v>1738063.0812999997</v>
      </c>
      <c r="H4935" s="97" t="s">
        <v>1772</v>
      </c>
      <c r="I4935" s="97" t="s">
        <v>531</v>
      </c>
      <c r="J4935" s="102" t="s">
        <v>1823</v>
      </c>
      <c r="K4935" s="97" t="s">
        <v>377</v>
      </c>
      <c r="L4935" s="97" t="s">
        <v>2193</v>
      </c>
      <c r="M4935" s="26">
        <v>4925</v>
      </c>
    </row>
    <row r="4936" spans="1:13" s="112" customFormat="1" ht="15.6" customHeight="1" x14ac:dyDescent="0.3">
      <c r="A4936" s="109">
        <v>42711</v>
      </c>
      <c r="B4936" s="97" t="s">
        <v>3517</v>
      </c>
      <c r="C4936" s="97" t="s">
        <v>17</v>
      </c>
      <c r="D4936" s="97" t="s">
        <v>18</v>
      </c>
      <c r="E4936" s="99"/>
      <c r="F4936" s="99">
        <v>5000</v>
      </c>
      <c r="G4936" s="19">
        <f t="shared" si="76"/>
        <v>1733063.0812999997</v>
      </c>
      <c r="H4936" s="97" t="s">
        <v>1772</v>
      </c>
      <c r="I4936" s="97" t="s">
        <v>531</v>
      </c>
      <c r="J4936" s="97" t="s">
        <v>2611</v>
      </c>
      <c r="K4936" s="97" t="s">
        <v>377</v>
      </c>
      <c r="L4936" s="97" t="s">
        <v>2193</v>
      </c>
      <c r="M4936" s="26">
        <v>4926</v>
      </c>
    </row>
    <row r="4937" spans="1:13" ht="13.9" customHeight="1" x14ac:dyDescent="0.3">
      <c r="A4937" s="109">
        <v>42711</v>
      </c>
      <c r="B4937" s="97" t="s">
        <v>3518</v>
      </c>
      <c r="C4937" s="97" t="s">
        <v>12</v>
      </c>
      <c r="D4937" s="97" t="s">
        <v>18</v>
      </c>
      <c r="E4937" s="99"/>
      <c r="F4937" s="99">
        <v>1000</v>
      </c>
      <c r="G4937" s="19">
        <f t="shared" si="76"/>
        <v>1732063.0812999997</v>
      </c>
      <c r="H4937" s="97" t="s">
        <v>1772</v>
      </c>
      <c r="I4937" s="97" t="s">
        <v>531</v>
      </c>
      <c r="J4937" s="102" t="s">
        <v>1823</v>
      </c>
      <c r="K4937" s="97" t="s">
        <v>377</v>
      </c>
      <c r="L4937" s="97" t="s">
        <v>2193</v>
      </c>
      <c r="M4937" s="31">
        <v>4927</v>
      </c>
    </row>
    <row r="4938" spans="1:13" ht="13.9" customHeight="1" x14ac:dyDescent="0.3">
      <c r="A4938" s="109">
        <v>42711</v>
      </c>
      <c r="B4938" s="97" t="s">
        <v>3519</v>
      </c>
      <c r="C4938" s="97" t="s">
        <v>1153</v>
      </c>
      <c r="D4938" s="97" t="s">
        <v>18</v>
      </c>
      <c r="E4938" s="99"/>
      <c r="F4938" s="99">
        <v>2000</v>
      </c>
      <c r="G4938" s="19">
        <f t="shared" si="76"/>
        <v>1730063.0812999997</v>
      </c>
      <c r="H4938" s="97" t="s">
        <v>1772</v>
      </c>
      <c r="I4938" s="97" t="s">
        <v>531</v>
      </c>
      <c r="J4938" s="97" t="s">
        <v>2611</v>
      </c>
      <c r="K4938" s="97" t="s">
        <v>377</v>
      </c>
      <c r="L4938" s="97" t="s">
        <v>2193</v>
      </c>
      <c r="M4938" s="31">
        <v>4928</v>
      </c>
    </row>
    <row r="4939" spans="1:13" ht="13.9" customHeight="1" x14ac:dyDescent="0.3">
      <c r="A4939" s="109">
        <v>42711</v>
      </c>
      <c r="B4939" s="97" t="s">
        <v>3520</v>
      </c>
      <c r="C4939" s="97" t="s">
        <v>12</v>
      </c>
      <c r="D4939" s="97" t="s">
        <v>18</v>
      </c>
      <c r="E4939" s="99"/>
      <c r="F4939" s="99">
        <v>1000</v>
      </c>
      <c r="G4939" s="19">
        <f t="shared" si="76"/>
        <v>1729063.0812999997</v>
      </c>
      <c r="H4939" s="97" t="s">
        <v>1772</v>
      </c>
      <c r="I4939" s="97" t="s">
        <v>531</v>
      </c>
      <c r="J4939" s="102" t="s">
        <v>1823</v>
      </c>
      <c r="K4939" s="97" t="s">
        <v>377</v>
      </c>
      <c r="L4939" s="97" t="s">
        <v>2193</v>
      </c>
      <c r="M4939" s="26">
        <v>4929</v>
      </c>
    </row>
    <row r="4940" spans="1:13" ht="13.9" customHeight="1" x14ac:dyDescent="0.3">
      <c r="A4940" s="109">
        <v>42711</v>
      </c>
      <c r="B4940" s="97" t="s">
        <v>3521</v>
      </c>
      <c r="C4940" s="97" t="s">
        <v>12</v>
      </c>
      <c r="D4940" s="97" t="s">
        <v>18</v>
      </c>
      <c r="E4940" s="99"/>
      <c r="F4940" s="99">
        <v>4000</v>
      </c>
      <c r="G4940" s="19">
        <f t="shared" si="76"/>
        <v>1725063.0812999997</v>
      </c>
      <c r="H4940" s="97" t="s">
        <v>1772</v>
      </c>
      <c r="I4940" s="97" t="s">
        <v>531</v>
      </c>
      <c r="J4940" s="102" t="s">
        <v>1823</v>
      </c>
      <c r="K4940" s="97" t="s">
        <v>377</v>
      </c>
      <c r="L4940" s="97" t="s">
        <v>2193</v>
      </c>
      <c r="M4940" s="26">
        <v>4930</v>
      </c>
    </row>
    <row r="4941" spans="1:13" ht="13.9" customHeight="1" x14ac:dyDescent="0.3">
      <c r="A4941" s="109">
        <v>42711</v>
      </c>
      <c r="B4941" s="97" t="s">
        <v>3468</v>
      </c>
      <c r="C4941" s="97" t="s">
        <v>17</v>
      </c>
      <c r="D4941" s="97" t="s">
        <v>20</v>
      </c>
      <c r="E4941" s="99"/>
      <c r="F4941" s="103">
        <v>15000</v>
      </c>
      <c r="G4941" s="19">
        <f t="shared" ref="G4941:G5004" si="77">+G4940+E4941-F4941</f>
        <v>1710063.0812999997</v>
      </c>
      <c r="H4941" s="97" t="s">
        <v>3419</v>
      </c>
      <c r="I4941" s="97" t="s">
        <v>531</v>
      </c>
      <c r="J4941" s="97" t="s">
        <v>1823</v>
      </c>
      <c r="K4941" s="97" t="s">
        <v>377</v>
      </c>
      <c r="L4941" s="97" t="s">
        <v>2600</v>
      </c>
      <c r="M4941" s="26">
        <v>4931</v>
      </c>
    </row>
    <row r="4942" spans="1:13" ht="13.9" customHeight="1" x14ac:dyDescent="0.3">
      <c r="A4942" s="109">
        <v>42711</v>
      </c>
      <c r="B4942" s="114" t="s">
        <v>3522</v>
      </c>
      <c r="C4942" s="97" t="s">
        <v>17</v>
      </c>
      <c r="D4942" s="97" t="s">
        <v>20</v>
      </c>
      <c r="E4942" s="99"/>
      <c r="F4942" s="103">
        <v>10000</v>
      </c>
      <c r="G4942" s="19">
        <f t="shared" si="77"/>
        <v>1700063.0812999997</v>
      </c>
      <c r="H4942" s="97" t="s">
        <v>3419</v>
      </c>
      <c r="I4942" s="97" t="s">
        <v>531</v>
      </c>
      <c r="J4942" s="97" t="s">
        <v>1823</v>
      </c>
      <c r="K4942" s="97" t="s">
        <v>377</v>
      </c>
      <c r="L4942" s="97" t="s">
        <v>2600</v>
      </c>
      <c r="M4942" s="26">
        <v>4932</v>
      </c>
    </row>
    <row r="4943" spans="1:13" ht="13.9" customHeight="1" x14ac:dyDescent="0.3">
      <c r="A4943" s="109">
        <v>42711</v>
      </c>
      <c r="B4943" s="97" t="s">
        <v>3523</v>
      </c>
      <c r="C4943" s="97" t="s">
        <v>12</v>
      </c>
      <c r="D4943" s="97" t="s">
        <v>20</v>
      </c>
      <c r="E4943" s="99"/>
      <c r="F4943" s="103">
        <v>8000</v>
      </c>
      <c r="G4943" s="19">
        <f t="shared" si="77"/>
        <v>1692063.0812999997</v>
      </c>
      <c r="H4943" s="97" t="s">
        <v>3419</v>
      </c>
      <c r="I4943" s="97" t="s">
        <v>531</v>
      </c>
      <c r="J4943" s="102" t="s">
        <v>1823</v>
      </c>
      <c r="K4943" s="97" t="s">
        <v>377</v>
      </c>
      <c r="L4943" s="97" t="s">
        <v>2600</v>
      </c>
      <c r="M4943" s="26">
        <v>4933</v>
      </c>
    </row>
    <row r="4944" spans="1:13" ht="13.9" customHeight="1" x14ac:dyDescent="0.3">
      <c r="A4944" s="109">
        <v>42711</v>
      </c>
      <c r="B4944" s="97" t="s">
        <v>3524</v>
      </c>
      <c r="C4944" s="97" t="s">
        <v>3418</v>
      </c>
      <c r="D4944" s="97" t="s">
        <v>20</v>
      </c>
      <c r="E4944" s="99"/>
      <c r="F4944" s="103">
        <v>6500</v>
      </c>
      <c r="G4944" s="19">
        <f t="shared" si="77"/>
        <v>1685563.0812999997</v>
      </c>
      <c r="H4944" s="97" t="s">
        <v>3419</v>
      </c>
      <c r="I4944" s="97" t="s">
        <v>531</v>
      </c>
      <c r="J4944" s="97" t="s">
        <v>2611</v>
      </c>
      <c r="K4944" s="97" t="s">
        <v>377</v>
      </c>
      <c r="L4944" s="97" t="s">
        <v>2600</v>
      </c>
      <c r="M4944" s="26">
        <v>4934</v>
      </c>
    </row>
    <row r="4945" spans="1:13" ht="13.9" customHeight="1" x14ac:dyDescent="0.3">
      <c r="A4945" s="109">
        <v>42711</v>
      </c>
      <c r="B4945" s="107" t="s">
        <v>3446</v>
      </c>
      <c r="C4945" s="97" t="s">
        <v>12</v>
      </c>
      <c r="D4945" s="97" t="s">
        <v>18</v>
      </c>
      <c r="E4945" s="103"/>
      <c r="F4945" s="103">
        <v>1000</v>
      </c>
      <c r="G4945" s="19">
        <f t="shared" si="77"/>
        <v>1684563.0812999997</v>
      </c>
      <c r="H4945" s="105" t="s">
        <v>3421</v>
      </c>
      <c r="I4945" s="107" t="s">
        <v>3422</v>
      </c>
      <c r="J4945" s="102" t="s">
        <v>1823</v>
      </c>
      <c r="K4945" s="97" t="s">
        <v>377</v>
      </c>
      <c r="L4945" s="97" t="s">
        <v>2600</v>
      </c>
      <c r="M4945" s="31">
        <v>4935</v>
      </c>
    </row>
    <row r="4946" spans="1:13" ht="13.9" customHeight="1" x14ac:dyDescent="0.3">
      <c r="A4946" s="109">
        <v>42711</v>
      </c>
      <c r="B4946" s="107" t="s">
        <v>3525</v>
      </c>
      <c r="C4946" s="97" t="s">
        <v>12</v>
      </c>
      <c r="D4946" s="97" t="s">
        <v>18</v>
      </c>
      <c r="E4946" s="103"/>
      <c r="F4946" s="103">
        <v>1000</v>
      </c>
      <c r="G4946" s="19">
        <f t="shared" si="77"/>
        <v>1683563.0812999997</v>
      </c>
      <c r="H4946" s="105" t="s">
        <v>3421</v>
      </c>
      <c r="I4946" s="107" t="s">
        <v>3422</v>
      </c>
      <c r="J4946" s="102" t="s">
        <v>1823</v>
      </c>
      <c r="K4946" s="97" t="s">
        <v>377</v>
      </c>
      <c r="L4946" s="97" t="s">
        <v>2600</v>
      </c>
      <c r="M4946" s="31">
        <v>4936</v>
      </c>
    </row>
    <row r="4947" spans="1:13" ht="13.9" customHeight="1" x14ac:dyDescent="0.3">
      <c r="A4947" s="109">
        <v>42711</v>
      </c>
      <c r="B4947" s="107" t="s">
        <v>3526</v>
      </c>
      <c r="C4947" s="97" t="s">
        <v>12</v>
      </c>
      <c r="D4947" s="97" t="s">
        <v>18</v>
      </c>
      <c r="E4947" s="103"/>
      <c r="F4947" s="103">
        <v>1000</v>
      </c>
      <c r="G4947" s="19">
        <f t="shared" si="77"/>
        <v>1682563.0812999997</v>
      </c>
      <c r="H4947" s="105" t="s">
        <v>3421</v>
      </c>
      <c r="I4947" s="107" t="s">
        <v>3422</v>
      </c>
      <c r="J4947" s="102" t="s">
        <v>1823</v>
      </c>
      <c r="K4947" s="97" t="s">
        <v>377</v>
      </c>
      <c r="L4947" s="97" t="s">
        <v>2600</v>
      </c>
      <c r="M4947" s="26">
        <v>4937</v>
      </c>
    </row>
    <row r="4948" spans="1:13" ht="13.9" customHeight="1" x14ac:dyDescent="0.3">
      <c r="A4948" s="109">
        <v>42711</v>
      </c>
      <c r="B4948" s="97" t="s">
        <v>3094</v>
      </c>
      <c r="C4948" s="97" t="s">
        <v>12</v>
      </c>
      <c r="D4948" s="97" t="s">
        <v>13</v>
      </c>
      <c r="E4948" s="99"/>
      <c r="F4948" s="99">
        <v>2500</v>
      </c>
      <c r="G4948" s="19">
        <f t="shared" si="77"/>
        <v>1680063.0812999997</v>
      </c>
      <c r="H4948" s="97" t="s">
        <v>3095</v>
      </c>
      <c r="I4948" s="97" t="s">
        <v>531</v>
      </c>
      <c r="J4948" s="26" t="s">
        <v>3033</v>
      </c>
      <c r="K4948" s="97" t="s">
        <v>377</v>
      </c>
      <c r="L4948" s="97" t="s">
        <v>2600</v>
      </c>
      <c r="M4948" s="26">
        <v>4938</v>
      </c>
    </row>
    <row r="4949" spans="1:13" ht="13.9" customHeight="1" x14ac:dyDescent="0.3">
      <c r="A4949" s="109">
        <v>42711</v>
      </c>
      <c r="B4949" s="97" t="s">
        <v>3426</v>
      </c>
      <c r="C4949" s="97" t="s">
        <v>35</v>
      </c>
      <c r="D4949" s="97" t="s">
        <v>13</v>
      </c>
      <c r="E4949" s="99"/>
      <c r="F4949" s="99">
        <v>1500</v>
      </c>
      <c r="G4949" s="19">
        <f t="shared" si="77"/>
        <v>1678563.0812999997</v>
      </c>
      <c r="H4949" s="97" t="s">
        <v>3095</v>
      </c>
      <c r="I4949" s="97" t="s">
        <v>531</v>
      </c>
      <c r="J4949" s="97" t="s">
        <v>1823</v>
      </c>
      <c r="K4949" s="97" t="s">
        <v>377</v>
      </c>
      <c r="L4949" s="97" t="s">
        <v>2600</v>
      </c>
      <c r="M4949" s="26">
        <v>4939</v>
      </c>
    </row>
    <row r="4950" spans="1:13" ht="13.9" customHeight="1" x14ac:dyDescent="0.3">
      <c r="A4950" s="109">
        <v>42711</v>
      </c>
      <c r="B4950" s="97" t="s">
        <v>3527</v>
      </c>
      <c r="C4950" s="97" t="s">
        <v>16</v>
      </c>
      <c r="D4950" s="97" t="s">
        <v>10</v>
      </c>
      <c r="E4950" s="99"/>
      <c r="F4950" s="99">
        <v>4240</v>
      </c>
      <c r="G4950" s="19">
        <f t="shared" si="77"/>
        <v>1674323.0812999997</v>
      </c>
      <c r="H4950" s="97" t="s">
        <v>3095</v>
      </c>
      <c r="I4950" s="97" t="s">
        <v>3528</v>
      </c>
      <c r="J4950" s="96" t="s">
        <v>1823</v>
      </c>
      <c r="K4950" s="97" t="s">
        <v>377</v>
      </c>
      <c r="L4950" s="97" t="s">
        <v>1824</v>
      </c>
      <c r="M4950" s="26">
        <v>4940</v>
      </c>
    </row>
    <row r="4951" spans="1:13" ht="13.9" customHeight="1" x14ac:dyDescent="0.3">
      <c r="A4951" s="109">
        <v>42711</v>
      </c>
      <c r="B4951" s="97" t="s">
        <v>3529</v>
      </c>
      <c r="C4951" s="97" t="s">
        <v>12</v>
      </c>
      <c r="D4951" s="97" t="s">
        <v>13</v>
      </c>
      <c r="E4951" s="99"/>
      <c r="F4951" s="99">
        <v>3500</v>
      </c>
      <c r="G4951" s="19">
        <f t="shared" si="77"/>
        <v>1670823.0812999997</v>
      </c>
      <c r="H4951" s="97" t="s">
        <v>3095</v>
      </c>
      <c r="I4951" s="97" t="s">
        <v>531</v>
      </c>
      <c r="J4951" s="26" t="s">
        <v>3033</v>
      </c>
      <c r="K4951" s="97" t="s">
        <v>377</v>
      </c>
      <c r="L4951" s="97" t="s">
        <v>2600</v>
      </c>
      <c r="M4951" s="26">
        <v>4941</v>
      </c>
    </row>
    <row r="4952" spans="1:13" ht="13.9" customHeight="1" x14ac:dyDescent="0.3">
      <c r="A4952" s="109">
        <v>42711</v>
      </c>
      <c r="B4952" s="97" t="s">
        <v>3530</v>
      </c>
      <c r="C4952" s="97" t="s">
        <v>12</v>
      </c>
      <c r="D4952" s="97" t="s">
        <v>13</v>
      </c>
      <c r="E4952" s="99"/>
      <c r="F4952" s="99">
        <v>1500</v>
      </c>
      <c r="G4952" s="19">
        <f t="shared" si="77"/>
        <v>1669323.0812999997</v>
      </c>
      <c r="H4952" s="97" t="s">
        <v>3095</v>
      </c>
      <c r="I4952" s="97" t="s">
        <v>531</v>
      </c>
      <c r="J4952" s="26" t="s">
        <v>3033</v>
      </c>
      <c r="K4952" s="97" t="s">
        <v>377</v>
      </c>
      <c r="L4952" s="97" t="s">
        <v>2600</v>
      </c>
      <c r="M4952" s="26">
        <v>4942</v>
      </c>
    </row>
    <row r="4953" spans="1:13" ht="13.9" customHeight="1" x14ac:dyDescent="0.3">
      <c r="A4953" s="109">
        <v>42711</v>
      </c>
      <c r="B4953" s="97" t="s">
        <v>3531</v>
      </c>
      <c r="C4953" s="97" t="s">
        <v>12</v>
      </c>
      <c r="D4953" s="97" t="s">
        <v>13</v>
      </c>
      <c r="E4953" s="99"/>
      <c r="F4953" s="99">
        <v>2500</v>
      </c>
      <c r="G4953" s="19">
        <f t="shared" si="77"/>
        <v>1666823.0812999997</v>
      </c>
      <c r="H4953" s="97" t="s">
        <v>3095</v>
      </c>
      <c r="I4953" s="97" t="s">
        <v>531</v>
      </c>
      <c r="J4953" s="26" t="s">
        <v>3033</v>
      </c>
      <c r="K4953" s="97" t="s">
        <v>377</v>
      </c>
      <c r="L4953" s="97" t="s">
        <v>2600</v>
      </c>
      <c r="M4953" s="31">
        <v>4943</v>
      </c>
    </row>
    <row r="4954" spans="1:13" ht="13.9" customHeight="1" x14ac:dyDescent="0.3">
      <c r="A4954" s="109">
        <v>42711</v>
      </c>
      <c r="B4954" s="108" t="s">
        <v>3532</v>
      </c>
      <c r="C4954" s="108" t="s">
        <v>1509</v>
      </c>
      <c r="D4954" s="37" t="s">
        <v>1254</v>
      </c>
      <c r="E4954" s="100"/>
      <c r="F4954" s="100">
        <v>42850</v>
      </c>
      <c r="G4954" s="19">
        <f t="shared" si="77"/>
        <v>1623973.0812999997</v>
      </c>
      <c r="H4954" s="97" t="s">
        <v>267</v>
      </c>
      <c r="I4954" s="97">
        <v>22311</v>
      </c>
      <c r="J4954" s="96" t="s">
        <v>1823</v>
      </c>
      <c r="K4954" s="97" t="s">
        <v>377</v>
      </c>
      <c r="L4954" s="97" t="s">
        <v>1824</v>
      </c>
      <c r="M4954" s="31">
        <v>4944</v>
      </c>
    </row>
    <row r="4955" spans="1:13" ht="13.9" customHeight="1" x14ac:dyDescent="0.3">
      <c r="A4955" s="109">
        <v>42711</v>
      </c>
      <c r="B4955" s="108" t="s">
        <v>3533</v>
      </c>
      <c r="C4955" s="108" t="s">
        <v>34</v>
      </c>
      <c r="D4955" s="37" t="s">
        <v>1254</v>
      </c>
      <c r="E4955" s="100"/>
      <c r="F4955" s="100">
        <v>170000</v>
      </c>
      <c r="G4955" s="19">
        <f t="shared" si="77"/>
        <v>1453973.0812999997</v>
      </c>
      <c r="H4955" s="97" t="s">
        <v>267</v>
      </c>
      <c r="I4955" s="97" t="s">
        <v>229</v>
      </c>
      <c r="J4955" s="26" t="s">
        <v>1099</v>
      </c>
      <c r="K4955" s="97" t="s">
        <v>377</v>
      </c>
      <c r="L4955" s="97" t="s">
        <v>1824</v>
      </c>
      <c r="M4955" s="26">
        <v>4945</v>
      </c>
    </row>
    <row r="4956" spans="1:13" ht="13.9" customHeight="1" x14ac:dyDescent="0.3">
      <c r="A4956" s="109">
        <v>42711</v>
      </c>
      <c r="B4956" s="108" t="s">
        <v>3534</v>
      </c>
      <c r="C4956" s="108" t="s">
        <v>12</v>
      </c>
      <c r="D4956" s="37" t="s">
        <v>1254</v>
      </c>
      <c r="E4956" s="100"/>
      <c r="F4956" s="100">
        <v>25000</v>
      </c>
      <c r="G4956" s="19">
        <f t="shared" si="77"/>
        <v>1428973.0812999997</v>
      </c>
      <c r="H4956" s="97" t="s">
        <v>267</v>
      </c>
      <c r="I4956" s="97" t="s">
        <v>229</v>
      </c>
      <c r="J4956" s="97" t="s">
        <v>2611</v>
      </c>
      <c r="K4956" s="97" t="s">
        <v>377</v>
      </c>
      <c r="L4956" s="97" t="s">
        <v>1824</v>
      </c>
      <c r="M4956" s="26">
        <v>4946</v>
      </c>
    </row>
    <row r="4957" spans="1:13" ht="13.9" customHeight="1" x14ac:dyDescent="0.3">
      <c r="A4957" s="109">
        <v>42711</v>
      </c>
      <c r="B4957" s="107" t="s">
        <v>3535</v>
      </c>
      <c r="C4957" s="107" t="s">
        <v>1509</v>
      </c>
      <c r="D4957" s="97" t="s">
        <v>18</v>
      </c>
      <c r="E4957" s="103"/>
      <c r="F4957" s="103">
        <v>40000</v>
      </c>
      <c r="G4957" s="19">
        <f t="shared" si="77"/>
        <v>1388973.0812999997</v>
      </c>
      <c r="H4957" s="105" t="s">
        <v>3421</v>
      </c>
      <c r="I4957" s="107" t="s">
        <v>3536</v>
      </c>
      <c r="J4957" s="96" t="s">
        <v>1823</v>
      </c>
      <c r="K4957" s="97" t="s">
        <v>377</v>
      </c>
      <c r="L4957" s="97" t="s">
        <v>1824</v>
      </c>
      <c r="M4957" s="26">
        <v>4947</v>
      </c>
    </row>
    <row r="4958" spans="1:13" ht="13.9" customHeight="1" x14ac:dyDescent="0.3">
      <c r="A4958" s="109">
        <v>42711</v>
      </c>
      <c r="B4958" s="97" t="s">
        <v>3537</v>
      </c>
      <c r="C4958" s="97" t="s">
        <v>17</v>
      </c>
      <c r="D4958" s="97" t="s">
        <v>18</v>
      </c>
      <c r="E4958" s="99"/>
      <c r="F4958" s="99">
        <v>15000</v>
      </c>
      <c r="G4958" s="19">
        <f t="shared" si="77"/>
        <v>1373973.0812999997</v>
      </c>
      <c r="H4958" s="97" t="s">
        <v>1772</v>
      </c>
      <c r="I4958" s="97">
        <v>591</v>
      </c>
      <c r="J4958" s="97" t="s">
        <v>2611</v>
      </c>
      <c r="K4958" s="97" t="s">
        <v>377</v>
      </c>
      <c r="L4958" s="97" t="s">
        <v>1824</v>
      </c>
      <c r="M4958" s="26">
        <v>4948</v>
      </c>
    </row>
    <row r="4959" spans="1:13" ht="13.9" customHeight="1" x14ac:dyDescent="0.3">
      <c r="A4959" s="109">
        <v>42712</v>
      </c>
      <c r="B4959" s="97" t="s">
        <v>3538</v>
      </c>
      <c r="C4959" s="97" t="s">
        <v>1153</v>
      </c>
      <c r="D4959" s="97" t="s">
        <v>20</v>
      </c>
      <c r="E4959" s="99"/>
      <c r="F4959" s="99">
        <v>1000</v>
      </c>
      <c r="G4959" s="19">
        <f t="shared" si="77"/>
        <v>1372973.0812999997</v>
      </c>
      <c r="H4959" s="97" t="s">
        <v>3054</v>
      </c>
      <c r="I4959" s="97" t="s">
        <v>531</v>
      </c>
      <c r="J4959" s="97" t="s">
        <v>2611</v>
      </c>
      <c r="K4959" s="97" t="s">
        <v>377</v>
      </c>
      <c r="L4959" s="97" t="s">
        <v>2600</v>
      </c>
      <c r="M4959" s="26">
        <v>4949</v>
      </c>
    </row>
    <row r="4960" spans="1:13" ht="13.9" customHeight="1" x14ac:dyDescent="0.3">
      <c r="A4960" s="109">
        <v>42712</v>
      </c>
      <c r="B4960" s="97" t="s">
        <v>3828</v>
      </c>
      <c r="C4960" s="97" t="s">
        <v>17</v>
      </c>
      <c r="D4960" s="97" t="s">
        <v>18</v>
      </c>
      <c r="E4960" s="99"/>
      <c r="F4960" s="99">
        <v>5000</v>
      </c>
      <c r="G4960" s="19">
        <f t="shared" si="77"/>
        <v>1367973.0812999997</v>
      </c>
      <c r="H4960" s="97" t="s">
        <v>795</v>
      </c>
      <c r="I4960" s="97" t="s">
        <v>531</v>
      </c>
      <c r="J4960" s="26" t="s">
        <v>1099</v>
      </c>
      <c r="K4960" s="97" t="s">
        <v>377</v>
      </c>
      <c r="L4960" s="97" t="s">
        <v>2193</v>
      </c>
      <c r="M4960" s="26">
        <v>4950</v>
      </c>
    </row>
    <row r="4961" spans="1:13" ht="13.9" customHeight="1" x14ac:dyDescent="0.3">
      <c r="A4961" s="109">
        <v>42712</v>
      </c>
      <c r="B4961" s="97" t="s">
        <v>3539</v>
      </c>
      <c r="C4961" s="97" t="s">
        <v>12</v>
      </c>
      <c r="D4961" s="97" t="s">
        <v>18</v>
      </c>
      <c r="E4961" s="99"/>
      <c r="F4961" s="99">
        <v>750</v>
      </c>
      <c r="G4961" s="19">
        <f t="shared" si="77"/>
        <v>1367223.0812999997</v>
      </c>
      <c r="H4961" s="97" t="s">
        <v>795</v>
      </c>
      <c r="I4961" s="97" t="s">
        <v>774</v>
      </c>
      <c r="J4961" s="97" t="s">
        <v>2611</v>
      </c>
      <c r="K4961" s="97" t="s">
        <v>377</v>
      </c>
      <c r="L4961" s="97" t="s">
        <v>2193</v>
      </c>
      <c r="M4961" s="31">
        <v>4951</v>
      </c>
    </row>
    <row r="4962" spans="1:13" ht="13.9" customHeight="1" x14ac:dyDescent="0.3">
      <c r="A4962" s="109">
        <v>42712</v>
      </c>
      <c r="B4962" s="97" t="s">
        <v>3540</v>
      </c>
      <c r="C4962" s="97" t="s">
        <v>12</v>
      </c>
      <c r="D4962" s="97" t="s">
        <v>18</v>
      </c>
      <c r="E4962" s="99"/>
      <c r="F4962" s="99">
        <v>2000</v>
      </c>
      <c r="G4962" s="19">
        <f t="shared" si="77"/>
        <v>1365223.0812999997</v>
      </c>
      <c r="H4962" s="97" t="s">
        <v>795</v>
      </c>
      <c r="I4962" s="97" t="s">
        <v>774</v>
      </c>
      <c r="J4962" s="97" t="s">
        <v>2611</v>
      </c>
      <c r="K4962" s="97" t="s">
        <v>377</v>
      </c>
      <c r="L4962" s="97" t="s">
        <v>2193</v>
      </c>
      <c r="M4962" s="31">
        <v>4952</v>
      </c>
    </row>
    <row r="4963" spans="1:13" ht="13.9" customHeight="1" x14ac:dyDescent="0.3">
      <c r="A4963" s="109">
        <v>42712</v>
      </c>
      <c r="B4963" s="97" t="s">
        <v>3541</v>
      </c>
      <c r="C4963" s="97" t="s">
        <v>12</v>
      </c>
      <c r="D4963" s="97" t="s">
        <v>18</v>
      </c>
      <c r="E4963" s="99"/>
      <c r="F4963" s="99">
        <v>1000</v>
      </c>
      <c r="G4963" s="19">
        <f t="shared" si="77"/>
        <v>1364223.0812999997</v>
      </c>
      <c r="H4963" s="97" t="s">
        <v>1772</v>
      </c>
      <c r="I4963" s="97" t="s">
        <v>531</v>
      </c>
      <c r="J4963" s="102" t="s">
        <v>1823</v>
      </c>
      <c r="K4963" s="97" t="s">
        <v>377</v>
      </c>
      <c r="L4963" s="97" t="s">
        <v>2193</v>
      </c>
      <c r="M4963" s="26">
        <v>4953</v>
      </c>
    </row>
    <row r="4964" spans="1:13" ht="13.9" customHeight="1" x14ac:dyDescent="0.3">
      <c r="A4964" s="109">
        <v>42712</v>
      </c>
      <c r="B4964" s="97" t="s">
        <v>3542</v>
      </c>
      <c r="C4964" s="97" t="s">
        <v>12</v>
      </c>
      <c r="D4964" s="97" t="s">
        <v>18</v>
      </c>
      <c r="E4964" s="99"/>
      <c r="F4964" s="99">
        <v>2000</v>
      </c>
      <c r="G4964" s="19">
        <f t="shared" si="77"/>
        <v>1362223.0812999997</v>
      </c>
      <c r="H4964" s="97" t="s">
        <v>1772</v>
      </c>
      <c r="I4964" s="97" t="s">
        <v>531</v>
      </c>
      <c r="J4964" s="102" t="s">
        <v>1823</v>
      </c>
      <c r="K4964" s="97" t="s">
        <v>377</v>
      </c>
      <c r="L4964" s="97" t="s">
        <v>2193</v>
      </c>
      <c r="M4964" s="26">
        <v>4954</v>
      </c>
    </row>
    <row r="4965" spans="1:13" ht="16.5" customHeight="1" x14ac:dyDescent="0.3">
      <c r="A4965" s="109">
        <v>42712</v>
      </c>
      <c r="B4965" s="97" t="s">
        <v>3543</v>
      </c>
      <c r="C4965" s="97" t="s">
        <v>12</v>
      </c>
      <c r="D4965" s="97" t="s">
        <v>18</v>
      </c>
      <c r="E4965" s="99"/>
      <c r="F4965" s="99">
        <v>1000</v>
      </c>
      <c r="G4965" s="19">
        <f t="shared" si="77"/>
        <v>1361223.0812999997</v>
      </c>
      <c r="H4965" s="97" t="s">
        <v>1772</v>
      </c>
      <c r="I4965" s="97" t="s">
        <v>531</v>
      </c>
      <c r="J4965" s="102" t="s">
        <v>1823</v>
      </c>
      <c r="K4965" s="97" t="s">
        <v>377</v>
      </c>
      <c r="L4965" s="97" t="s">
        <v>2193</v>
      </c>
      <c r="M4965" s="26">
        <v>4955</v>
      </c>
    </row>
    <row r="4966" spans="1:13" ht="15.6" customHeight="1" x14ac:dyDescent="0.3">
      <c r="A4966" s="109">
        <v>42712</v>
      </c>
      <c r="B4966" s="97" t="s">
        <v>3544</v>
      </c>
      <c r="C4966" s="33" t="s">
        <v>3871</v>
      </c>
      <c r="D4966" s="97" t="s">
        <v>18</v>
      </c>
      <c r="E4966" s="99"/>
      <c r="F4966" s="99">
        <v>5100</v>
      </c>
      <c r="G4966" s="19">
        <f t="shared" si="77"/>
        <v>1356123.0812999997</v>
      </c>
      <c r="H4966" s="97" t="s">
        <v>1772</v>
      </c>
      <c r="I4966" s="97" t="s">
        <v>531</v>
      </c>
      <c r="J4966" s="97" t="s">
        <v>1823</v>
      </c>
      <c r="K4966" s="97" t="s">
        <v>377</v>
      </c>
      <c r="L4966" s="97" t="s">
        <v>2193</v>
      </c>
      <c r="M4966" s="26">
        <v>4956</v>
      </c>
    </row>
    <row r="4967" spans="1:13" ht="15.6" customHeight="1" x14ac:dyDescent="0.3">
      <c r="A4967" s="109">
        <v>42712</v>
      </c>
      <c r="B4967" s="97" t="s">
        <v>3545</v>
      </c>
      <c r="C4967" s="97" t="s">
        <v>12</v>
      </c>
      <c r="D4967" s="97" t="s">
        <v>18</v>
      </c>
      <c r="E4967" s="99"/>
      <c r="F4967" s="99">
        <v>2000</v>
      </c>
      <c r="G4967" s="19">
        <f t="shared" si="77"/>
        <v>1354123.0812999997</v>
      </c>
      <c r="H4967" s="97" t="s">
        <v>1772</v>
      </c>
      <c r="I4967" s="97" t="s">
        <v>531</v>
      </c>
      <c r="J4967" s="102" t="s">
        <v>1823</v>
      </c>
      <c r="K4967" s="97" t="s">
        <v>377</v>
      </c>
      <c r="L4967" s="97" t="s">
        <v>2193</v>
      </c>
      <c r="M4967" s="26">
        <v>4957</v>
      </c>
    </row>
    <row r="4968" spans="1:13" ht="15.6" customHeight="1" x14ac:dyDescent="0.3">
      <c r="A4968" s="109">
        <v>42712</v>
      </c>
      <c r="B4968" s="97" t="s">
        <v>3546</v>
      </c>
      <c r="C4968" s="97" t="s">
        <v>17</v>
      </c>
      <c r="D4968" s="97" t="s">
        <v>18</v>
      </c>
      <c r="E4968" s="99"/>
      <c r="F4968" s="99">
        <v>15000</v>
      </c>
      <c r="G4968" s="19">
        <f t="shared" si="77"/>
        <v>1339123.0812999997</v>
      </c>
      <c r="H4968" s="97" t="s">
        <v>1772</v>
      </c>
      <c r="I4968" s="97">
        <v>593</v>
      </c>
      <c r="J4968" s="97" t="s">
        <v>2611</v>
      </c>
      <c r="K4968" s="97" t="s">
        <v>377</v>
      </c>
      <c r="L4968" s="97" t="s">
        <v>1824</v>
      </c>
      <c r="M4968" s="26">
        <v>4958</v>
      </c>
    </row>
    <row r="4969" spans="1:13" ht="15.6" customHeight="1" x14ac:dyDescent="0.3">
      <c r="A4969" s="109">
        <v>42712</v>
      </c>
      <c r="B4969" s="97" t="s">
        <v>3547</v>
      </c>
      <c r="C4969" s="97" t="s">
        <v>12</v>
      </c>
      <c r="D4969" s="97" t="s">
        <v>20</v>
      </c>
      <c r="E4969" s="99"/>
      <c r="F4969" s="103">
        <v>1000</v>
      </c>
      <c r="G4969" s="19">
        <f t="shared" si="77"/>
        <v>1338123.0812999997</v>
      </c>
      <c r="H4969" s="97" t="s">
        <v>3419</v>
      </c>
      <c r="I4969" s="97" t="s">
        <v>531</v>
      </c>
      <c r="J4969" s="102" t="s">
        <v>1823</v>
      </c>
      <c r="K4969" s="97" t="s">
        <v>377</v>
      </c>
      <c r="L4969" s="97" t="s">
        <v>2600</v>
      </c>
      <c r="M4969" s="31">
        <v>4959</v>
      </c>
    </row>
    <row r="4970" spans="1:13" ht="14.45" customHeight="1" x14ac:dyDescent="0.3">
      <c r="A4970" s="109">
        <v>42712</v>
      </c>
      <c r="B4970" s="97" t="s">
        <v>3548</v>
      </c>
      <c r="C4970" s="97" t="s">
        <v>12</v>
      </c>
      <c r="D4970" s="97" t="s">
        <v>20</v>
      </c>
      <c r="E4970" s="99"/>
      <c r="F4970" s="103">
        <v>1000</v>
      </c>
      <c r="G4970" s="19">
        <f t="shared" si="77"/>
        <v>1337123.0812999997</v>
      </c>
      <c r="H4970" s="97" t="s">
        <v>3419</v>
      </c>
      <c r="I4970" s="97" t="s">
        <v>531</v>
      </c>
      <c r="J4970" s="102" t="s">
        <v>1823</v>
      </c>
      <c r="K4970" s="97" t="s">
        <v>377</v>
      </c>
      <c r="L4970" s="97" t="s">
        <v>2600</v>
      </c>
      <c r="M4970" s="31">
        <v>4960</v>
      </c>
    </row>
    <row r="4971" spans="1:13" ht="14.45" customHeight="1" x14ac:dyDescent="0.3">
      <c r="A4971" s="109">
        <v>42712</v>
      </c>
      <c r="B4971" s="97" t="s">
        <v>3549</v>
      </c>
      <c r="C4971" s="97" t="s">
        <v>12</v>
      </c>
      <c r="D4971" s="97" t="s">
        <v>20</v>
      </c>
      <c r="E4971" s="99"/>
      <c r="F4971" s="103">
        <v>2000</v>
      </c>
      <c r="G4971" s="19">
        <f t="shared" si="77"/>
        <v>1335123.0812999997</v>
      </c>
      <c r="H4971" s="97" t="s">
        <v>3419</v>
      </c>
      <c r="I4971" s="97" t="s">
        <v>531</v>
      </c>
      <c r="J4971" s="102" t="s">
        <v>1823</v>
      </c>
      <c r="K4971" s="97" t="s">
        <v>377</v>
      </c>
      <c r="L4971" s="97" t="s">
        <v>2600</v>
      </c>
      <c r="M4971" s="26">
        <v>4961</v>
      </c>
    </row>
    <row r="4972" spans="1:13" ht="14.45" customHeight="1" x14ac:dyDescent="0.3">
      <c r="A4972" s="109">
        <v>42712</v>
      </c>
      <c r="B4972" s="107" t="s">
        <v>3550</v>
      </c>
      <c r="C4972" s="97" t="s">
        <v>12</v>
      </c>
      <c r="D4972" s="97" t="s">
        <v>18</v>
      </c>
      <c r="E4972" s="103"/>
      <c r="F4972" s="103">
        <v>1500</v>
      </c>
      <c r="G4972" s="19">
        <f t="shared" si="77"/>
        <v>1333623.0812999997</v>
      </c>
      <c r="H4972" s="105" t="s">
        <v>3421</v>
      </c>
      <c r="I4972" s="107" t="s">
        <v>3422</v>
      </c>
      <c r="J4972" s="102" t="s">
        <v>1823</v>
      </c>
      <c r="K4972" s="97" t="s">
        <v>377</v>
      </c>
      <c r="L4972" s="97" t="s">
        <v>2600</v>
      </c>
      <c r="M4972" s="26">
        <v>4962</v>
      </c>
    </row>
    <row r="4973" spans="1:13" ht="14.45" customHeight="1" x14ac:dyDescent="0.3">
      <c r="A4973" s="109">
        <v>42712</v>
      </c>
      <c r="B4973" s="107" t="s">
        <v>3551</v>
      </c>
      <c r="C4973" s="97" t="s">
        <v>12</v>
      </c>
      <c r="D4973" s="97" t="s">
        <v>18</v>
      </c>
      <c r="E4973" s="103"/>
      <c r="F4973" s="103">
        <v>2000</v>
      </c>
      <c r="G4973" s="19">
        <f t="shared" si="77"/>
        <v>1331623.0812999997</v>
      </c>
      <c r="H4973" s="105" t="s">
        <v>3421</v>
      </c>
      <c r="I4973" s="107" t="s">
        <v>3422</v>
      </c>
      <c r="J4973" s="102" t="s">
        <v>1823</v>
      </c>
      <c r="K4973" s="97" t="s">
        <v>377</v>
      </c>
      <c r="L4973" s="97" t="s">
        <v>2600</v>
      </c>
      <c r="M4973" s="26">
        <v>4963</v>
      </c>
    </row>
    <row r="4974" spans="1:13" ht="14.45" customHeight="1" x14ac:dyDescent="0.3">
      <c r="A4974" s="109">
        <v>42712</v>
      </c>
      <c r="B4974" s="107" t="s">
        <v>3552</v>
      </c>
      <c r="C4974" s="97" t="s">
        <v>12</v>
      </c>
      <c r="D4974" s="97" t="s">
        <v>18</v>
      </c>
      <c r="E4974" s="103"/>
      <c r="F4974" s="103">
        <v>1000</v>
      </c>
      <c r="G4974" s="19">
        <f t="shared" si="77"/>
        <v>1330623.0812999997</v>
      </c>
      <c r="H4974" s="105" t="s">
        <v>3421</v>
      </c>
      <c r="I4974" s="107" t="s">
        <v>3422</v>
      </c>
      <c r="J4974" s="102" t="s">
        <v>1823</v>
      </c>
      <c r="K4974" s="97" t="s">
        <v>377</v>
      </c>
      <c r="L4974" s="97" t="s">
        <v>2600</v>
      </c>
      <c r="M4974" s="26">
        <v>4964</v>
      </c>
    </row>
    <row r="4975" spans="1:13" ht="14.45" customHeight="1" x14ac:dyDescent="0.3">
      <c r="A4975" s="109">
        <v>42712</v>
      </c>
      <c r="B4975" s="107" t="s">
        <v>3553</v>
      </c>
      <c r="C4975" s="97" t="s">
        <v>12</v>
      </c>
      <c r="D4975" s="97" t="s">
        <v>18</v>
      </c>
      <c r="E4975" s="103"/>
      <c r="F4975" s="103">
        <v>1000</v>
      </c>
      <c r="G4975" s="19">
        <f t="shared" si="77"/>
        <v>1329623.0812999997</v>
      </c>
      <c r="H4975" s="105" t="s">
        <v>3421</v>
      </c>
      <c r="I4975" s="107" t="s">
        <v>3422</v>
      </c>
      <c r="J4975" s="102" t="s">
        <v>1823</v>
      </c>
      <c r="K4975" s="97" t="s">
        <v>377</v>
      </c>
      <c r="L4975" s="97" t="s">
        <v>2600</v>
      </c>
      <c r="M4975" s="26">
        <v>4965</v>
      </c>
    </row>
    <row r="4976" spans="1:13" ht="14.45" customHeight="1" x14ac:dyDescent="0.3">
      <c r="A4976" s="109">
        <v>42712</v>
      </c>
      <c r="B4976" s="107" t="s">
        <v>3554</v>
      </c>
      <c r="C4976" s="97" t="s">
        <v>12</v>
      </c>
      <c r="D4976" s="97" t="s">
        <v>18</v>
      </c>
      <c r="E4976" s="103"/>
      <c r="F4976" s="103">
        <v>1500</v>
      </c>
      <c r="G4976" s="19">
        <f t="shared" si="77"/>
        <v>1328123.0812999997</v>
      </c>
      <c r="H4976" s="105" t="s">
        <v>3421</v>
      </c>
      <c r="I4976" s="107" t="s">
        <v>3422</v>
      </c>
      <c r="J4976" s="102" t="s">
        <v>1823</v>
      </c>
      <c r="K4976" s="97" t="s">
        <v>377</v>
      </c>
      <c r="L4976" s="97" t="s">
        <v>2600</v>
      </c>
      <c r="M4976" s="26">
        <v>4966</v>
      </c>
    </row>
    <row r="4977" spans="1:13" ht="14.45" customHeight="1" x14ac:dyDescent="0.3">
      <c r="A4977" s="109">
        <v>42712</v>
      </c>
      <c r="B4977" s="107" t="s">
        <v>3555</v>
      </c>
      <c r="C4977" s="97" t="s">
        <v>17</v>
      </c>
      <c r="D4977" s="97" t="s">
        <v>18</v>
      </c>
      <c r="E4977" s="103"/>
      <c r="F4977" s="103">
        <v>5000</v>
      </c>
      <c r="G4977" s="19">
        <f t="shared" si="77"/>
        <v>1323123.0812999997</v>
      </c>
      <c r="H4977" s="105" t="s">
        <v>3421</v>
      </c>
      <c r="I4977" s="107" t="s">
        <v>3422</v>
      </c>
      <c r="J4977" s="97" t="s">
        <v>1823</v>
      </c>
      <c r="K4977" s="97" t="s">
        <v>377</v>
      </c>
      <c r="L4977" s="97" t="s">
        <v>2600</v>
      </c>
      <c r="M4977" s="31">
        <v>4967</v>
      </c>
    </row>
    <row r="4978" spans="1:13" s="20" customFormat="1" ht="14.45" customHeight="1" x14ac:dyDescent="0.3">
      <c r="A4978" s="109">
        <v>42712</v>
      </c>
      <c r="B4978" s="97" t="s">
        <v>3094</v>
      </c>
      <c r="C4978" s="97" t="s">
        <v>12</v>
      </c>
      <c r="D4978" s="97" t="s">
        <v>13</v>
      </c>
      <c r="E4978" s="99"/>
      <c r="F4978" s="99">
        <v>2500</v>
      </c>
      <c r="G4978" s="19">
        <f t="shared" si="77"/>
        <v>1320623.0812999997</v>
      </c>
      <c r="H4978" s="97" t="s">
        <v>3095</v>
      </c>
      <c r="I4978" s="97" t="s">
        <v>531</v>
      </c>
      <c r="J4978" s="26" t="s">
        <v>3033</v>
      </c>
      <c r="K4978" s="97" t="s">
        <v>377</v>
      </c>
      <c r="L4978" s="97" t="s">
        <v>2600</v>
      </c>
      <c r="M4978" s="31">
        <v>4968</v>
      </c>
    </row>
    <row r="4979" spans="1:13" ht="14.45" customHeight="1" x14ac:dyDescent="0.3">
      <c r="A4979" s="109">
        <v>42712</v>
      </c>
      <c r="B4979" s="97" t="s">
        <v>3426</v>
      </c>
      <c r="C4979" s="97" t="s">
        <v>35</v>
      </c>
      <c r="D4979" s="97" t="s">
        <v>13</v>
      </c>
      <c r="E4979" s="99"/>
      <c r="F4979" s="99">
        <v>1500</v>
      </c>
      <c r="G4979" s="19">
        <f t="shared" si="77"/>
        <v>1319123.0812999997</v>
      </c>
      <c r="H4979" s="97" t="s">
        <v>3095</v>
      </c>
      <c r="I4979" s="97" t="s">
        <v>531</v>
      </c>
      <c r="J4979" s="97" t="s">
        <v>1823</v>
      </c>
      <c r="K4979" s="97" t="s">
        <v>377</v>
      </c>
      <c r="L4979" s="97" t="s">
        <v>2600</v>
      </c>
      <c r="M4979" s="26">
        <v>4969</v>
      </c>
    </row>
    <row r="4980" spans="1:13" ht="14.45" customHeight="1" x14ac:dyDescent="0.3">
      <c r="A4980" s="109">
        <v>42712</v>
      </c>
      <c r="B4980" s="97" t="s">
        <v>3556</v>
      </c>
      <c r="C4980" s="97" t="s">
        <v>34</v>
      </c>
      <c r="D4980" s="97" t="s">
        <v>20</v>
      </c>
      <c r="E4980" s="99"/>
      <c r="F4980" s="99">
        <v>80000</v>
      </c>
      <c r="G4980" s="19">
        <f t="shared" si="77"/>
        <v>1239123.0812999997</v>
      </c>
      <c r="H4980" s="97" t="s">
        <v>3095</v>
      </c>
      <c r="I4980" s="97">
        <v>280</v>
      </c>
      <c r="J4980" s="26" t="s">
        <v>1099</v>
      </c>
      <c r="K4980" s="97" t="s">
        <v>1835</v>
      </c>
      <c r="L4980" s="97" t="s">
        <v>1824</v>
      </c>
      <c r="M4980" s="26">
        <v>4970</v>
      </c>
    </row>
    <row r="4981" spans="1:13" ht="14.45" customHeight="1" x14ac:dyDescent="0.3">
      <c r="A4981" s="109">
        <v>42712</v>
      </c>
      <c r="B4981" s="108" t="s">
        <v>3557</v>
      </c>
      <c r="C4981" s="97" t="s">
        <v>17</v>
      </c>
      <c r="D4981" s="37" t="s">
        <v>1254</v>
      </c>
      <c r="E4981" s="100"/>
      <c r="F4981" s="100">
        <v>30000</v>
      </c>
      <c r="G4981" s="19">
        <f t="shared" si="77"/>
        <v>1209123.0812999997</v>
      </c>
      <c r="H4981" s="97" t="s">
        <v>267</v>
      </c>
      <c r="I4981" s="97">
        <v>592</v>
      </c>
      <c r="J4981" s="26" t="s">
        <v>1099</v>
      </c>
      <c r="K4981" s="97" t="s">
        <v>377</v>
      </c>
      <c r="L4981" s="97" t="s">
        <v>1824</v>
      </c>
      <c r="M4981" s="26">
        <v>4971</v>
      </c>
    </row>
    <row r="4982" spans="1:13" ht="14.45" customHeight="1" x14ac:dyDescent="0.3">
      <c r="A4982" s="109">
        <v>42712</v>
      </c>
      <c r="B4982" s="108" t="s">
        <v>3558</v>
      </c>
      <c r="C4982" s="97" t="s">
        <v>17</v>
      </c>
      <c r="D4982" s="37" t="s">
        <v>1254</v>
      </c>
      <c r="E4982" s="100"/>
      <c r="F4982" s="100">
        <v>20000</v>
      </c>
      <c r="G4982" s="19">
        <f t="shared" si="77"/>
        <v>1189123.0812999997</v>
      </c>
      <c r="H4982" s="97" t="s">
        <v>267</v>
      </c>
      <c r="I4982" s="97">
        <v>594</v>
      </c>
      <c r="J4982" s="26" t="s">
        <v>1099</v>
      </c>
      <c r="K4982" s="97" t="s">
        <v>377</v>
      </c>
      <c r="L4982" s="97" t="s">
        <v>1824</v>
      </c>
      <c r="M4982" s="26">
        <v>4972</v>
      </c>
    </row>
    <row r="4983" spans="1:13" ht="14.45" customHeight="1" x14ac:dyDescent="0.3">
      <c r="A4983" s="109">
        <v>42713</v>
      </c>
      <c r="B4983" s="97" t="s">
        <v>3559</v>
      </c>
      <c r="C4983" s="97" t="s">
        <v>12</v>
      </c>
      <c r="D4983" s="97" t="s">
        <v>18</v>
      </c>
      <c r="E4983" s="99"/>
      <c r="F4983" s="99">
        <v>2500</v>
      </c>
      <c r="G4983" s="19">
        <f t="shared" si="77"/>
        <v>1186623.0812999997</v>
      </c>
      <c r="H4983" s="97" t="s">
        <v>795</v>
      </c>
      <c r="I4983" s="97" t="s">
        <v>774</v>
      </c>
      <c r="J4983" s="97" t="s">
        <v>2611</v>
      </c>
      <c r="K4983" s="97" t="s">
        <v>377</v>
      </c>
      <c r="L4983" s="97" t="s">
        <v>2193</v>
      </c>
      <c r="M4983" s="26">
        <v>4973</v>
      </c>
    </row>
    <row r="4984" spans="1:13" ht="14.45" customHeight="1" x14ac:dyDescent="0.3">
      <c r="A4984" s="109">
        <v>42713</v>
      </c>
      <c r="B4984" s="97" t="s">
        <v>3364</v>
      </c>
      <c r="C4984" s="97" t="s">
        <v>1509</v>
      </c>
      <c r="D4984" s="97" t="s">
        <v>18</v>
      </c>
      <c r="E4984" s="99"/>
      <c r="F4984" s="99">
        <v>51400</v>
      </c>
      <c r="G4984" s="19">
        <f t="shared" si="77"/>
        <v>1135223.0812999997</v>
      </c>
      <c r="H4984" s="97" t="s">
        <v>795</v>
      </c>
      <c r="I4984" s="97">
        <v>9068</v>
      </c>
      <c r="J4984" s="26" t="s">
        <v>1099</v>
      </c>
      <c r="K4984" s="97" t="s">
        <v>377</v>
      </c>
      <c r="L4984" s="97" t="s">
        <v>1824</v>
      </c>
      <c r="M4984" s="26">
        <v>4974</v>
      </c>
    </row>
    <row r="4985" spans="1:13" ht="14.45" customHeight="1" x14ac:dyDescent="0.3">
      <c r="A4985" s="109">
        <v>42713</v>
      </c>
      <c r="B4985" s="97" t="s">
        <v>3861</v>
      </c>
      <c r="C4985" s="97" t="s">
        <v>17</v>
      </c>
      <c r="D4985" s="97" t="s">
        <v>18</v>
      </c>
      <c r="E4985" s="99"/>
      <c r="F4985" s="99">
        <v>30000</v>
      </c>
      <c r="G4985" s="19">
        <f t="shared" si="77"/>
        <v>1105223.0812999997</v>
      </c>
      <c r="H4985" s="97" t="s">
        <v>795</v>
      </c>
      <c r="I4985" s="97" t="s">
        <v>787</v>
      </c>
      <c r="J4985" s="26" t="s">
        <v>1099</v>
      </c>
      <c r="K4985" s="97" t="s">
        <v>377</v>
      </c>
      <c r="L4985" s="97" t="s">
        <v>1824</v>
      </c>
      <c r="M4985" s="31">
        <v>4975</v>
      </c>
    </row>
    <row r="4986" spans="1:13" s="20" customFormat="1" ht="14.45" customHeight="1" x14ac:dyDescent="0.3">
      <c r="A4986" s="109">
        <v>42713</v>
      </c>
      <c r="B4986" s="97" t="s">
        <v>3560</v>
      </c>
      <c r="C4986" s="97" t="s">
        <v>17</v>
      </c>
      <c r="D4986" s="97" t="s">
        <v>18</v>
      </c>
      <c r="E4986" s="99"/>
      <c r="F4986" s="99">
        <v>5000</v>
      </c>
      <c r="G4986" s="19">
        <f t="shared" si="77"/>
        <v>1100223.0812999997</v>
      </c>
      <c r="H4986" s="97" t="s">
        <v>795</v>
      </c>
      <c r="I4986" s="97" t="s">
        <v>531</v>
      </c>
      <c r="J4986" s="26" t="s">
        <v>1099</v>
      </c>
      <c r="K4986" s="97" t="s">
        <v>377</v>
      </c>
      <c r="L4986" s="97" t="s">
        <v>2193</v>
      </c>
      <c r="M4986" s="31">
        <v>4976</v>
      </c>
    </row>
    <row r="4987" spans="1:13" ht="14.45" customHeight="1" x14ac:dyDescent="0.3">
      <c r="A4987" s="109">
        <v>42713</v>
      </c>
      <c r="B4987" s="97" t="s">
        <v>3561</v>
      </c>
      <c r="C4987" s="97" t="s">
        <v>12</v>
      </c>
      <c r="D4987" s="97" t="s">
        <v>18</v>
      </c>
      <c r="E4987" s="99"/>
      <c r="F4987" s="99">
        <v>1000</v>
      </c>
      <c r="G4987" s="19">
        <f t="shared" si="77"/>
        <v>1099223.0812999997</v>
      </c>
      <c r="H4987" s="97" t="s">
        <v>795</v>
      </c>
      <c r="I4987" s="97" t="s">
        <v>774</v>
      </c>
      <c r="J4987" s="97" t="s">
        <v>2611</v>
      </c>
      <c r="K4987" s="97" t="s">
        <v>377</v>
      </c>
      <c r="L4987" s="97" t="s">
        <v>2193</v>
      </c>
      <c r="M4987" s="26">
        <v>4977</v>
      </c>
    </row>
    <row r="4988" spans="1:13" ht="14.45" customHeight="1" x14ac:dyDescent="0.3">
      <c r="A4988" s="109">
        <v>42713</v>
      </c>
      <c r="B4988" s="97" t="s">
        <v>3562</v>
      </c>
      <c r="C4988" s="97" t="s">
        <v>12</v>
      </c>
      <c r="D4988" s="97" t="s">
        <v>18</v>
      </c>
      <c r="E4988" s="99"/>
      <c r="F4988" s="99">
        <v>1500</v>
      </c>
      <c r="G4988" s="19">
        <f t="shared" si="77"/>
        <v>1097723.0812999997</v>
      </c>
      <c r="H4988" s="97" t="s">
        <v>795</v>
      </c>
      <c r="I4988" s="97" t="s">
        <v>774</v>
      </c>
      <c r="J4988" s="97" t="s">
        <v>2611</v>
      </c>
      <c r="K4988" s="97" t="s">
        <v>377</v>
      </c>
      <c r="L4988" s="97" t="s">
        <v>2193</v>
      </c>
      <c r="M4988" s="26">
        <v>4978</v>
      </c>
    </row>
    <row r="4989" spans="1:13" ht="14.45" customHeight="1" x14ac:dyDescent="0.3">
      <c r="A4989" s="109">
        <v>42713</v>
      </c>
      <c r="B4989" s="97" t="s">
        <v>3563</v>
      </c>
      <c r="C4989" s="97" t="s">
        <v>12</v>
      </c>
      <c r="D4989" s="97" t="s">
        <v>821</v>
      </c>
      <c r="E4989" s="99"/>
      <c r="F4989" s="99">
        <v>1000</v>
      </c>
      <c r="G4989" s="19">
        <f t="shared" si="77"/>
        <v>1096723.0812999997</v>
      </c>
      <c r="H4989" s="97" t="s">
        <v>1697</v>
      </c>
      <c r="I4989" s="97" t="s">
        <v>531</v>
      </c>
      <c r="J4989" s="102" t="s">
        <v>1823</v>
      </c>
      <c r="K4989" s="97" t="s">
        <v>377</v>
      </c>
      <c r="L4989" s="97" t="s">
        <v>2193</v>
      </c>
      <c r="M4989" s="26">
        <v>4979</v>
      </c>
    </row>
    <row r="4990" spans="1:13" ht="14.45" customHeight="1" x14ac:dyDescent="0.3">
      <c r="A4990" s="109">
        <v>42713</v>
      </c>
      <c r="B4990" s="97" t="s">
        <v>3564</v>
      </c>
      <c r="C4990" s="97" t="s">
        <v>12</v>
      </c>
      <c r="D4990" s="97" t="s">
        <v>821</v>
      </c>
      <c r="E4990" s="99"/>
      <c r="F4990" s="99">
        <v>1000</v>
      </c>
      <c r="G4990" s="19">
        <f t="shared" si="77"/>
        <v>1095723.0812999997</v>
      </c>
      <c r="H4990" s="97" t="s">
        <v>1697</v>
      </c>
      <c r="I4990" s="97" t="s">
        <v>531</v>
      </c>
      <c r="J4990" s="102" t="s">
        <v>1823</v>
      </c>
      <c r="K4990" s="97" t="s">
        <v>377</v>
      </c>
      <c r="L4990" s="97" t="s">
        <v>2193</v>
      </c>
      <c r="M4990" s="26">
        <v>4980</v>
      </c>
    </row>
    <row r="4991" spans="1:13" ht="14.45" customHeight="1" x14ac:dyDescent="0.3">
      <c r="A4991" s="109">
        <v>42713</v>
      </c>
      <c r="B4991" s="97" t="s">
        <v>3565</v>
      </c>
      <c r="C4991" s="97" t="s">
        <v>12</v>
      </c>
      <c r="D4991" s="97" t="s">
        <v>821</v>
      </c>
      <c r="E4991" s="99"/>
      <c r="F4991" s="99">
        <v>1000</v>
      </c>
      <c r="G4991" s="19">
        <f t="shared" si="77"/>
        <v>1094723.0812999997</v>
      </c>
      <c r="H4991" s="97" t="s">
        <v>1697</v>
      </c>
      <c r="I4991" s="97" t="s">
        <v>531</v>
      </c>
      <c r="J4991" s="102" t="s">
        <v>1823</v>
      </c>
      <c r="K4991" s="97" t="s">
        <v>377</v>
      </c>
      <c r="L4991" s="97" t="s">
        <v>2193</v>
      </c>
      <c r="M4991" s="26">
        <v>4981</v>
      </c>
    </row>
    <row r="4992" spans="1:13" x14ac:dyDescent="0.3">
      <c r="A4992" s="109">
        <v>42713</v>
      </c>
      <c r="B4992" s="97" t="s">
        <v>3566</v>
      </c>
      <c r="C4992" s="97" t="s">
        <v>12</v>
      </c>
      <c r="D4992" s="97" t="s">
        <v>821</v>
      </c>
      <c r="E4992" s="99"/>
      <c r="F4992" s="99">
        <v>1000</v>
      </c>
      <c r="G4992" s="19">
        <f t="shared" si="77"/>
        <v>1093723.0812999997</v>
      </c>
      <c r="H4992" s="97" t="s">
        <v>1697</v>
      </c>
      <c r="I4992" s="97" t="s">
        <v>531</v>
      </c>
      <c r="J4992" s="102" t="s">
        <v>1823</v>
      </c>
      <c r="K4992" s="97" t="s">
        <v>377</v>
      </c>
      <c r="L4992" s="97" t="s">
        <v>2193</v>
      </c>
      <c r="M4992" s="26">
        <v>4982</v>
      </c>
    </row>
    <row r="4993" spans="1:13" x14ac:dyDescent="0.3">
      <c r="A4993" s="109">
        <v>42713</v>
      </c>
      <c r="B4993" s="97" t="s">
        <v>3567</v>
      </c>
      <c r="C4993" s="97" t="s">
        <v>12</v>
      </c>
      <c r="D4993" s="97" t="s">
        <v>821</v>
      </c>
      <c r="E4993" s="99"/>
      <c r="F4993" s="99">
        <v>1000</v>
      </c>
      <c r="G4993" s="19">
        <f t="shared" si="77"/>
        <v>1092723.0812999997</v>
      </c>
      <c r="H4993" s="97" t="s">
        <v>1697</v>
      </c>
      <c r="I4993" s="97" t="s">
        <v>531</v>
      </c>
      <c r="J4993" s="102" t="s">
        <v>1823</v>
      </c>
      <c r="K4993" s="97" t="s">
        <v>377</v>
      </c>
      <c r="L4993" s="97" t="s">
        <v>2193</v>
      </c>
      <c r="M4993" s="31">
        <v>4983</v>
      </c>
    </row>
    <row r="4994" spans="1:13" x14ac:dyDescent="0.3">
      <c r="A4994" s="109">
        <v>42713</v>
      </c>
      <c r="B4994" s="97" t="s">
        <v>3568</v>
      </c>
      <c r="C4994" s="97" t="s">
        <v>12</v>
      </c>
      <c r="D4994" s="97" t="s">
        <v>821</v>
      </c>
      <c r="E4994" s="99"/>
      <c r="F4994" s="99">
        <v>1000</v>
      </c>
      <c r="G4994" s="19">
        <f t="shared" si="77"/>
        <v>1091723.0812999997</v>
      </c>
      <c r="H4994" s="97" t="s">
        <v>1697</v>
      </c>
      <c r="I4994" s="97" t="s">
        <v>531</v>
      </c>
      <c r="J4994" s="102" t="s">
        <v>1823</v>
      </c>
      <c r="K4994" s="97" t="s">
        <v>377</v>
      </c>
      <c r="L4994" s="97" t="s">
        <v>2193</v>
      </c>
      <c r="M4994" s="31">
        <v>4984</v>
      </c>
    </row>
    <row r="4995" spans="1:13" x14ac:dyDescent="0.3">
      <c r="A4995" s="95">
        <v>42713</v>
      </c>
      <c r="B4995" s="97" t="s">
        <v>3569</v>
      </c>
      <c r="C4995" s="97" t="s">
        <v>12</v>
      </c>
      <c r="D4995" s="97" t="s">
        <v>18</v>
      </c>
      <c r="E4995" s="99"/>
      <c r="F4995" s="99">
        <v>3000</v>
      </c>
      <c r="G4995" s="19">
        <f t="shared" si="77"/>
        <v>1088723.0812999997</v>
      </c>
      <c r="H4995" s="97" t="s">
        <v>1772</v>
      </c>
      <c r="I4995" s="97" t="s">
        <v>531</v>
      </c>
      <c r="J4995" s="102" t="s">
        <v>1823</v>
      </c>
      <c r="K4995" s="97" t="s">
        <v>377</v>
      </c>
      <c r="L4995" s="97" t="s">
        <v>2193</v>
      </c>
      <c r="M4995" s="26">
        <v>4985</v>
      </c>
    </row>
    <row r="4996" spans="1:13" x14ac:dyDescent="0.3">
      <c r="A4996" s="95">
        <v>42713</v>
      </c>
      <c r="B4996" s="97" t="s">
        <v>3570</v>
      </c>
      <c r="C4996" s="33" t="s">
        <v>3871</v>
      </c>
      <c r="D4996" s="97" t="s">
        <v>18</v>
      </c>
      <c r="E4996" s="99"/>
      <c r="F4996" s="99">
        <v>6000</v>
      </c>
      <c r="G4996" s="19">
        <f t="shared" si="77"/>
        <v>1082723.0812999997</v>
      </c>
      <c r="H4996" s="97" t="s">
        <v>1772</v>
      </c>
      <c r="I4996" s="97" t="s">
        <v>531</v>
      </c>
      <c r="J4996" s="97" t="s">
        <v>1823</v>
      </c>
      <c r="K4996" s="97" t="s">
        <v>377</v>
      </c>
      <c r="L4996" s="97" t="s">
        <v>2193</v>
      </c>
      <c r="M4996" s="26">
        <v>4986</v>
      </c>
    </row>
    <row r="4997" spans="1:13" x14ac:dyDescent="0.3">
      <c r="A4997" s="95">
        <v>42713</v>
      </c>
      <c r="B4997" s="107" t="s">
        <v>3571</v>
      </c>
      <c r="C4997" s="97" t="s">
        <v>12</v>
      </c>
      <c r="D4997" s="97" t="s">
        <v>18</v>
      </c>
      <c r="E4997" s="103"/>
      <c r="F4997" s="103">
        <v>1000</v>
      </c>
      <c r="G4997" s="19">
        <f t="shared" si="77"/>
        <v>1081723.0812999997</v>
      </c>
      <c r="H4997" s="105" t="s">
        <v>3421</v>
      </c>
      <c r="I4997" s="107" t="s">
        <v>3422</v>
      </c>
      <c r="J4997" s="102" t="s">
        <v>1823</v>
      </c>
      <c r="K4997" s="97" t="s">
        <v>377</v>
      </c>
      <c r="L4997" s="97" t="s">
        <v>2600</v>
      </c>
      <c r="M4997" s="26">
        <v>4987</v>
      </c>
    </row>
    <row r="4998" spans="1:13" x14ac:dyDescent="0.3">
      <c r="A4998" s="95">
        <v>42713</v>
      </c>
      <c r="B4998" s="107" t="s">
        <v>3572</v>
      </c>
      <c r="C4998" s="97" t="s">
        <v>12</v>
      </c>
      <c r="D4998" s="97" t="s">
        <v>18</v>
      </c>
      <c r="E4998" s="103"/>
      <c r="F4998" s="103">
        <v>1000</v>
      </c>
      <c r="G4998" s="19">
        <f t="shared" si="77"/>
        <v>1080723.0812999997</v>
      </c>
      <c r="H4998" s="105" t="s">
        <v>3421</v>
      </c>
      <c r="I4998" s="107" t="s">
        <v>3422</v>
      </c>
      <c r="J4998" s="102" t="s">
        <v>1823</v>
      </c>
      <c r="K4998" s="97" t="s">
        <v>377</v>
      </c>
      <c r="L4998" s="97" t="s">
        <v>2600</v>
      </c>
      <c r="M4998" s="26">
        <v>4988</v>
      </c>
    </row>
    <row r="4999" spans="1:13" x14ac:dyDescent="0.3">
      <c r="A4999" s="95">
        <v>42713</v>
      </c>
      <c r="B4999" s="107" t="s">
        <v>3555</v>
      </c>
      <c r="C4999" s="97" t="s">
        <v>17</v>
      </c>
      <c r="D4999" s="97" t="s">
        <v>18</v>
      </c>
      <c r="E4999" s="103"/>
      <c r="F4999" s="103">
        <v>5000</v>
      </c>
      <c r="G4999" s="19">
        <f t="shared" si="77"/>
        <v>1075723.0812999997</v>
      </c>
      <c r="H4999" s="105" t="s">
        <v>3421</v>
      </c>
      <c r="I4999" s="107" t="s">
        <v>3422</v>
      </c>
      <c r="J4999" s="97" t="s">
        <v>1823</v>
      </c>
      <c r="K4999" s="97" t="s">
        <v>377</v>
      </c>
      <c r="L4999" s="97" t="s">
        <v>2600</v>
      </c>
      <c r="M4999" s="26">
        <v>4989</v>
      </c>
    </row>
    <row r="5000" spans="1:13" x14ac:dyDescent="0.3">
      <c r="A5000" s="95">
        <v>42713</v>
      </c>
      <c r="B5000" s="107" t="s">
        <v>3573</v>
      </c>
      <c r="C5000" s="107" t="s">
        <v>24</v>
      </c>
      <c r="D5000" s="107" t="s">
        <v>10</v>
      </c>
      <c r="E5000" s="103"/>
      <c r="F5000" s="103">
        <v>200</v>
      </c>
      <c r="G5000" s="19">
        <f t="shared" si="77"/>
        <v>1075523.0812999997</v>
      </c>
      <c r="H5000" s="105" t="s">
        <v>3421</v>
      </c>
      <c r="I5000" s="107" t="s">
        <v>3422</v>
      </c>
      <c r="J5000" s="97" t="s">
        <v>1823</v>
      </c>
      <c r="K5000" s="107" t="s">
        <v>1835</v>
      </c>
      <c r="L5000" s="97" t="s">
        <v>2600</v>
      </c>
      <c r="M5000" s="26">
        <v>4990</v>
      </c>
    </row>
    <row r="5001" spans="1:13" x14ac:dyDescent="0.3">
      <c r="A5001" s="95">
        <v>42713</v>
      </c>
      <c r="B5001" s="97" t="s">
        <v>3094</v>
      </c>
      <c r="C5001" s="97" t="s">
        <v>12</v>
      </c>
      <c r="D5001" s="97" t="s">
        <v>13</v>
      </c>
      <c r="E5001" s="99"/>
      <c r="F5001" s="99">
        <v>2500</v>
      </c>
      <c r="G5001" s="19">
        <f t="shared" si="77"/>
        <v>1073023.0812999997</v>
      </c>
      <c r="H5001" s="97" t="s">
        <v>3095</v>
      </c>
      <c r="I5001" s="97" t="s">
        <v>531</v>
      </c>
      <c r="J5001" s="26" t="s">
        <v>3033</v>
      </c>
      <c r="K5001" s="97" t="s">
        <v>377</v>
      </c>
      <c r="L5001" s="97" t="s">
        <v>2600</v>
      </c>
      <c r="M5001" s="31">
        <v>4991</v>
      </c>
    </row>
    <row r="5002" spans="1:13" x14ac:dyDescent="0.3">
      <c r="A5002" s="95">
        <v>42713</v>
      </c>
      <c r="B5002" s="97" t="s">
        <v>3426</v>
      </c>
      <c r="C5002" s="97" t="s">
        <v>35</v>
      </c>
      <c r="D5002" s="97" t="s">
        <v>13</v>
      </c>
      <c r="E5002" s="99"/>
      <c r="F5002" s="99">
        <v>1500</v>
      </c>
      <c r="G5002" s="19">
        <f t="shared" si="77"/>
        <v>1071523.0812999997</v>
      </c>
      <c r="H5002" s="97" t="s">
        <v>3095</v>
      </c>
      <c r="I5002" s="97" t="s">
        <v>531</v>
      </c>
      <c r="J5002" s="97" t="s">
        <v>1823</v>
      </c>
      <c r="K5002" s="97" t="s">
        <v>377</v>
      </c>
      <c r="L5002" s="97" t="s">
        <v>2600</v>
      </c>
      <c r="M5002" s="31">
        <v>4992</v>
      </c>
    </row>
    <row r="5003" spans="1:13" x14ac:dyDescent="0.3">
      <c r="A5003" s="95">
        <v>42713</v>
      </c>
      <c r="B5003" s="97" t="s">
        <v>3574</v>
      </c>
      <c r="C5003" s="97" t="s">
        <v>16</v>
      </c>
      <c r="D5003" s="97" t="s">
        <v>10</v>
      </c>
      <c r="E5003" s="99"/>
      <c r="F5003" s="99">
        <v>8000</v>
      </c>
      <c r="G5003" s="19">
        <f t="shared" si="77"/>
        <v>1063523.0812999997</v>
      </c>
      <c r="H5003" s="97" t="s">
        <v>3095</v>
      </c>
      <c r="I5003" s="97" t="s">
        <v>3575</v>
      </c>
      <c r="J5003" s="26" t="s">
        <v>3033</v>
      </c>
      <c r="K5003" s="97" t="s">
        <v>377</v>
      </c>
      <c r="L5003" s="97" t="s">
        <v>1824</v>
      </c>
      <c r="M5003" s="26">
        <v>4993</v>
      </c>
    </row>
    <row r="5004" spans="1:13" x14ac:dyDescent="0.3">
      <c r="A5004" s="95">
        <v>42713</v>
      </c>
      <c r="B5004" s="97" t="s">
        <v>3576</v>
      </c>
      <c r="C5004" s="97" t="s">
        <v>27</v>
      </c>
      <c r="D5004" s="97" t="s">
        <v>10</v>
      </c>
      <c r="E5004" s="99"/>
      <c r="F5004" s="99">
        <v>1000</v>
      </c>
      <c r="G5004" s="19">
        <f t="shared" si="77"/>
        <v>1062523.0812999997</v>
      </c>
      <c r="H5004" s="97" t="s">
        <v>3095</v>
      </c>
      <c r="I5004" s="97" t="s">
        <v>787</v>
      </c>
      <c r="J5004" s="26" t="s">
        <v>1099</v>
      </c>
      <c r="K5004" s="97" t="s">
        <v>1835</v>
      </c>
      <c r="L5004" s="97" t="s">
        <v>2600</v>
      </c>
      <c r="M5004" s="26">
        <v>4994</v>
      </c>
    </row>
    <row r="5005" spans="1:13" x14ac:dyDescent="0.3">
      <c r="A5005" s="95">
        <v>42713</v>
      </c>
      <c r="B5005" s="108" t="s">
        <v>3577</v>
      </c>
      <c r="C5005" s="97" t="s">
        <v>17</v>
      </c>
      <c r="D5005" s="108" t="s">
        <v>13</v>
      </c>
      <c r="E5005" s="100"/>
      <c r="F5005" s="100">
        <v>15000</v>
      </c>
      <c r="G5005" s="19">
        <f t="shared" ref="G5005:G5068" si="78">+G5004+E5005-F5005</f>
        <v>1047523.0812999997</v>
      </c>
      <c r="H5005" s="97" t="s">
        <v>267</v>
      </c>
      <c r="I5005" s="97">
        <v>595</v>
      </c>
      <c r="J5005" s="26" t="s">
        <v>3033</v>
      </c>
      <c r="K5005" s="97" t="s">
        <v>377</v>
      </c>
      <c r="L5005" s="97" t="s">
        <v>1824</v>
      </c>
      <c r="M5005" s="26">
        <v>4995</v>
      </c>
    </row>
    <row r="5006" spans="1:13" x14ac:dyDescent="0.3">
      <c r="A5006" s="95">
        <v>42713</v>
      </c>
      <c r="B5006" s="108" t="s">
        <v>3578</v>
      </c>
      <c r="C5006" s="108" t="s">
        <v>1509</v>
      </c>
      <c r="D5006" s="37" t="s">
        <v>1254</v>
      </c>
      <c r="E5006" s="100"/>
      <c r="F5006" s="100">
        <v>34000</v>
      </c>
      <c r="G5006" s="19">
        <f t="shared" si="78"/>
        <v>1013523.0812999997</v>
      </c>
      <c r="H5006" s="97" t="s">
        <v>267</v>
      </c>
      <c r="I5006" s="97">
        <v>47</v>
      </c>
      <c r="J5006" s="96" t="s">
        <v>1823</v>
      </c>
      <c r="K5006" s="97"/>
      <c r="L5006" s="97" t="s">
        <v>1824</v>
      </c>
      <c r="M5006" s="26">
        <v>4996</v>
      </c>
    </row>
    <row r="5007" spans="1:13" x14ac:dyDescent="0.3">
      <c r="A5007" s="109">
        <v>42714</v>
      </c>
      <c r="B5007" s="97" t="s">
        <v>3579</v>
      </c>
      <c r="C5007" s="97" t="s">
        <v>12</v>
      </c>
      <c r="D5007" s="97" t="s">
        <v>821</v>
      </c>
      <c r="E5007" s="99"/>
      <c r="F5007" s="99">
        <v>1000</v>
      </c>
      <c r="G5007" s="19">
        <f t="shared" si="78"/>
        <v>1012523.0812999997</v>
      </c>
      <c r="H5007" s="97" t="s">
        <v>1697</v>
      </c>
      <c r="I5007" s="97" t="s">
        <v>531</v>
      </c>
      <c r="J5007" s="102" t="s">
        <v>1823</v>
      </c>
      <c r="K5007" s="97" t="s">
        <v>377</v>
      </c>
      <c r="L5007" s="97" t="s">
        <v>2193</v>
      </c>
      <c r="M5007" s="26">
        <v>4997</v>
      </c>
    </row>
    <row r="5008" spans="1:13" x14ac:dyDescent="0.3">
      <c r="A5008" s="109">
        <v>42714</v>
      </c>
      <c r="B5008" s="97" t="s">
        <v>3580</v>
      </c>
      <c r="C5008" s="97" t="s">
        <v>12</v>
      </c>
      <c r="D5008" s="97" t="s">
        <v>821</v>
      </c>
      <c r="E5008" s="99"/>
      <c r="F5008" s="99">
        <v>1000</v>
      </c>
      <c r="G5008" s="19">
        <f t="shared" si="78"/>
        <v>1011523.0812999997</v>
      </c>
      <c r="H5008" s="97" t="s">
        <v>1697</v>
      </c>
      <c r="I5008" s="97" t="s">
        <v>531</v>
      </c>
      <c r="J5008" s="102" t="s">
        <v>1823</v>
      </c>
      <c r="K5008" s="97" t="s">
        <v>377</v>
      </c>
      <c r="L5008" s="97" t="s">
        <v>2193</v>
      </c>
      <c r="M5008" s="26">
        <v>4998</v>
      </c>
    </row>
    <row r="5009" spans="1:13" x14ac:dyDescent="0.3">
      <c r="A5009" s="109">
        <v>42714</v>
      </c>
      <c r="B5009" s="97" t="s">
        <v>3581</v>
      </c>
      <c r="C5009" s="97" t="s">
        <v>12</v>
      </c>
      <c r="D5009" s="97" t="s">
        <v>821</v>
      </c>
      <c r="E5009" s="99"/>
      <c r="F5009" s="99">
        <v>1000</v>
      </c>
      <c r="G5009" s="19">
        <f t="shared" si="78"/>
        <v>1010523.0812999997</v>
      </c>
      <c r="H5009" s="97" t="s">
        <v>1697</v>
      </c>
      <c r="I5009" s="97" t="s">
        <v>531</v>
      </c>
      <c r="J5009" s="102" t="s">
        <v>1823</v>
      </c>
      <c r="K5009" s="97" t="s">
        <v>377</v>
      </c>
      <c r="L5009" s="97" t="s">
        <v>2193</v>
      </c>
      <c r="M5009" s="31">
        <v>4999</v>
      </c>
    </row>
    <row r="5010" spans="1:13" x14ac:dyDescent="0.3">
      <c r="A5010" s="109">
        <v>42714</v>
      </c>
      <c r="B5010" s="97" t="s">
        <v>3582</v>
      </c>
      <c r="C5010" s="97" t="s">
        <v>12</v>
      </c>
      <c r="D5010" s="97" t="s">
        <v>821</v>
      </c>
      <c r="E5010" s="99"/>
      <c r="F5010" s="99">
        <v>1000</v>
      </c>
      <c r="G5010" s="19">
        <f t="shared" si="78"/>
        <v>1009523.0812999997</v>
      </c>
      <c r="H5010" s="97" t="s">
        <v>1697</v>
      </c>
      <c r="I5010" s="97" t="s">
        <v>531</v>
      </c>
      <c r="J5010" s="102" t="s">
        <v>1823</v>
      </c>
      <c r="K5010" s="97" t="s">
        <v>377</v>
      </c>
      <c r="L5010" s="97" t="s">
        <v>2193</v>
      </c>
      <c r="M5010" s="31">
        <v>5000</v>
      </c>
    </row>
    <row r="5011" spans="1:13" x14ac:dyDescent="0.3">
      <c r="A5011" s="109">
        <v>42714</v>
      </c>
      <c r="B5011" s="97" t="s">
        <v>3583</v>
      </c>
      <c r="C5011" s="97" t="s">
        <v>12</v>
      </c>
      <c r="D5011" s="97" t="s">
        <v>18</v>
      </c>
      <c r="E5011" s="99"/>
      <c r="F5011" s="99">
        <v>2000</v>
      </c>
      <c r="G5011" s="19">
        <f t="shared" si="78"/>
        <v>1007523.0812999997</v>
      </c>
      <c r="H5011" s="97" t="s">
        <v>1772</v>
      </c>
      <c r="I5011" s="97" t="s">
        <v>531</v>
      </c>
      <c r="J5011" s="102" t="s">
        <v>1823</v>
      </c>
      <c r="K5011" s="97" t="s">
        <v>377</v>
      </c>
      <c r="L5011" s="97" t="s">
        <v>2193</v>
      </c>
      <c r="M5011" s="26">
        <v>5001</v>
      </c>
    </row>
    <row r="5012" spans="1:13" x14ac:dyDescent="0.3">
      <c r="A5012" s="109">
        <v>42714</v>
      </c>
      <c r="B5012" s="97" t="s">
        <v>3584</v>
      </c>
      <c r="C5012" s="33" t="s">
        <v>3871</v>
      </c>
      <c r="D5012" s="97" t="s">
        <v>18</v>
      </c>
      <c r="E5012" s="99"/>
      <c r="F5012" s="99">
        <v>6000</v>
      </c>
      <c r="G5012" s="19">
        <f t="shared" si="78"/>
        <v>1001523.0812999997</v>
      </c>
      <c r="H5012" s="97" t="s">
        <v>1772</v>
      </c>
      <c r="I5012" s="97" t="s">
        <v>531</v>
      </c>
      <c r="J5012" s="97" t="s">
        <v>1823</v>
      </c>
      <c r="K5012" s="97" t="s">
        <v>377</v>
      </c>
      <c r="L5012" s="97" t="s">
        <v>2193</v>
      </c>
      <c r="M5012" s="26">
        <v>5002</v>
      </c>
    </row>
    <row r="5013" spans="1:13" x14ac:dyDescent="0.3">
      <c r="A5013" s="109">
        <v>42714</v>
      </c>
      <c r="B5013" s="97" t="s">
        <v>3585</v>
      </c>
      <c r="C5013" s="97" t="s">
        <v>17</v>
      </c>
      <c r="D5013" s="97" t="s">
        <v>18</v>
      </c>
      <c r="E5013" s="99"/>
      <c r="F5013" s="99">
        <v>15000</v>
      </c>
      <c r="G5013" s="19">
        <f t="shared" si="78"/>
        <v>986523.08129999973</v>
      </c>
      <c r="H5013" s="97" t="s">
        <v>1772</v>
      </c>
      <c r="I5013" s="97">
        <v>597</v>
      </c>
      <c r="J5013" s="97" t="s">
        <v>2611</v>
      </c>
      <c r="K5013" s="97" t="s">
        <v>377</v>
      </c>
      <c r="L5013" s="97" t="s">
        <v>1824</v>
      </c>
      <c r="M5013" s="26">
        <v>5003</v>
      </c>
    </row>
    <row r="5014" spans="1:13" x14ac:dyDescent="0.3">
      <c r="A5014" s="109">
        <v>42714</v>
      </c>
      <c r="B5014" s="107" t="s">
        <v>3586</v>
      </c>
      <c r="C5014" s="97" t="s">
        <v>12</v>
      </c>
      <c r="D5014" s="97" t="s">
        <v>18</v>
      </c>
      <c r="E5014" s="103"/>
      <c r="F5014" s="103">
        <v>1000</v>
      </c>
      <c r="G5014" s="19">
        <f t="shared" si="78"/>
        <v>985523.08129999973</v>
      </c>
      <c r="H5014" s="105" t="s">
        <v>3421</v>
      </c>
      <c r="I5014" s="107" t="s">
        <v>3422</v>
      </c>
      <c r="J5014" s="102" t="s">
        <v>1823</v>
      </c>
      <c r="K5014" s="97" t="s">
        <v>377</v>
      </c>
      <c r="L5014" s="97" t="s">
        <v>2600</v>
      </c>
      <c r="M5014" s="26">
        <v>5004</v>
      </c>
    </row>
    <row r="5015" spans="1:13" x14ac:dyDescent="0.3">
      <c r="A5015" s="109">
        <v>42714</v>
      </c>
      <c r="B5015" s="107" t="s">
        <v>3587</v>
      </c>
      <c r="C5015" s="97" t="s">
        <v>12</v>
      </c>
      <c r="D5015" s="97" t="s">
        <v>18</v>
      </c>
      <c r="E5015" s="103"/>
      <c r="F5015" s="103">
        <v>1000</v>
      </c>
      <c r="G5015" s="19">
        <f t="shared" si="78"/>
        <v>984523.08129999973</v>
      </c>
      <c r="H5015" s="105" t="s">
        <v>3421</v>
      </c>
      <c r="I5015" s="107" t="s">
        <v>3422</v>
      </c>
      <c r="J5015" s="102" t="s">
        <v>1823</v>
      </c>
      <c r="K5015" s="97" t="s">
        <v>377</v>
      </c>
      <c r="L5015" s="97" t="s">
        <v>2600</v>
      </c>
      <c r="M5015" s="26">
        <v>5005</v>
      </c>
    </row>
    <row r="5016" spans="1:13" x14ac:dyDescent="0.3">
      <c r="A5016" s="109">
        <v>42714</v>
      </c>
      <c r="B5016" s="107" t="s">
        <v>3588</v>
      </c>
      <c r="C5016" s="97" t="s">
        <v>17</v>
      </c>
      <c r="D5016" s="97" t="s">
        <v>18</v>
      </c>
      <c r="E5016" s="103"/>
      <c r="F5016" s="103">
        <v>20000</v>
      </c>
      <c r="G5016" s="19">
        <f t="shared" si="78"/>
        <v>964523.08129999973</v>
      </c>
      <c r="H5016" s="105" t="s">
        <v>3421</v>
      </c>
      <c r="I5016" s="107">
        <v>590</v>
      </c>
      <c r="J5016" s="97" t="s">
        <v>1823</v>
      </c>
      <c r="K5016" s="97" t="s">
        <v>377</v>
      </c>
      <c r="L5016" s="97" t="s">
        <v>1824</v>
      </c>
      <c r="M5016" s="26">
        <v>5006</v>
      </c>
    </row>
    <row r="5017" spans="1:13" x14ac:dyDescent="0.3">
      <c r="A5017" s="109">
        <v>42714</v>
      </c>
      <c r="B5017" s="107" t="s">
        <v>3588</v>
      </c>
      <c r="C5017" s="97" t="s">
        <v>17</v>
      </c>
      <c r="D5017" s="97" t="s">
        <v>18</v>
      </c>
      <c r="E5017" s="103"/>
      <c r="F5017" s="103">
        <v>20000</v>
      </c>
      <c r="G5017" s="19">
        <f t="shared" si="78"/>
        <v>944523.08129999973</v>
      </c>
      <c r="H5017" s="105" t="s">
        <v>3421</v>
      </c>
      <c r="I5017" s="107">
        <v>600</v>
      </c>
      <c r="J5017" s="97" t="s">
        <v>1823</v>
      </c>
      <c r="K5017" s="97" t="s">
        <v>377</v>
      </c>
      <c r="L5017" s="97" t="s">
        <v>1824</v>
      </c>
      <c r="M5017" s="31">
        <v>5007</v>
      </c>
    </row>
    <row r="5018" spans="1:13" x14ac:dyDescent="0.3">
      <c r="A5018" s="109">
        <v>42714</v>
      </c>
      <c r="B5018" s="107" t="s">
        <v>3555</v>
      </c>
      <c r="C5018" s="97" t="s">
        <v>17</v>
      </c>
      <c r="D5018" s="97" t="s">
        <v>18</v>
      </c>
      <c r="E5018" s="103"/>
      <c r="F5018" s="103">
        <v>5000</v>
      </c>
      <c r="G5018" s="19">
        <f t="shared" si="78"/>
        <v>939523.08129999973</v>
      </c>
      <c r="H5018" s="105" t="s">
        <v>3421</v>
      </c>
      <c r="I5018" s="107" t="s">
        <v>774</v>
      </c>
      <c r="J5018" s="97" t="s">
        <v>1823</v>
      </c>
      <c r="K5018" s="97" t="s">
        <v>377</v>
      </c>
      <c r="L5018" s="97" t="s">
        <v>2600</v>
      </c>
      <c r="M5018" s="31">
        <v>5008</v>
      </c>
    </row>
    <row r="5019" spans="1:13" x14ac:dyDescent="0.3">
      <c r="A5019" s="109">
        <v>42715</v>
      </c>
      <c r="B5019" s="107" t="s">
        <v>3589</v>
      </c>
      <c r="C5019" s="97" t="s">
        <v>35</v>
      </c>
      <c r="D5019" s="97" t="s">
        <v>18</v>
      </c>
      <c r="E5019" s="103"/>
      <c r="F5019" s="103">
        <v>96205</v>
      </c>
      <c r="G5019" s="19">
        <f t="shared" si="78"/>
        <v>843318.08129999973</v>
      </c>
      <c r="H5019" s="105" t="s">
        <v>903</v>
      </c>
      <c r="I5019" s="107" t="s">
        <v>787</v>
      </c>
      <c r="J5019" s="97" t="s">
        <v>1823</v>
      </c>
      <c r="K5019" s="97" t="s">
        <v>377</v>
      </c>
      <c r="L5019" s="97" t="s">
        <v>1824</v>
      </c>
      <c r="M5019" s="26">
        <v>5009</v>
      </c>
    </row>
    <row r="5020" spans="1:13" x14ac:dyDescent="0.3">
      <c r="A5020" s="109">
        <v>42715</v>
      </c>
      <c r="B5020" s="107" t="s">
        <v>3590</v>
      </c>
      <c r="C5020" s="97" t="s">
        <v>34</v>
      </c>
      <c r="D5020" s="97" t="s">
        <v>18</v>
      </c>
      <c r="E5020" s="103"/>
      <c r="F5020" s="103">
        <v>22070</v>
      </c>
      <c r="G5020" s="19">
        <f t="shared" si="78"/>
        <v>821248.08129999973</v>
      </c>
      <c r="H5020" s="105" t="s">
        <v>903</v>
      </c>
      <c r="I5020" s="107">
        <v>3</v>
      </c>
      <c r="J5020" s="97" t="s">
        <v>1823</v>
      </c>
      <c r="K5020" s="97" t="s">
        <v>377</v>
      </c>
      <c r="L5020" s="97" t="s">
        <v>1824</v>
      </c>
      <c r="M5020" s="26">
        <v>5010</v>
      </c>
    </row>
    <row r="5021" spans="1:13" x14ac:dyDescent="0.3">
      <c r="A5021" s="95">
        <v>42715</v>
      </c>
      <c r="B5021" s="97" t="s">
        <v>3591</v>
      </c>
      <c r="C5021" s="97" t="s">
        <v>12</v>
      </c>
      <c r="D5021" s="97" t="s">
        <v>18</v>
      </c>
      <c r="E5021" s="99"/>
      <c r="F5021" s="99">
        <v>1000</v>
      </c>
      <c r="G5021" s="19">
        <f t="shared" si="78"/>
        <v>820248.08129999973</v>
      </c>
      <c r="H5021" s="97" t="s">
        <v>1772</v>
      </c>
      <c r="I5021" s="97" t="s">
        <v>531</v>
      </c>
      <c r="J5021" s="102" t="s">
        <v>1823</v>
      </c>
      <c r="K5021" s="97" t="s">
        <v>377</v>
      </c>
      <c r="L5021" s="97" t="s">
        <v>2193</v>
      </c>
      <c r="M5021" s="26">
        <v>5011</v>
      </c>
    </row>
    <row r="5022" spans="1:13" x14ac:dyDescent="0.3">
      <c r="A5022" s="95">
        <v>42715</v>
      </c>
      <c r="B5022" s="97" t="s">
        <v>3592</v>
      </c>
      <c r="C5022" s="33" t="s">
        <v>3871</v>
      </c>
      <c r="D5022" s="97" t="s">
        <v>18</v>
      </c>
      <c r="E5022" s="99"/>
      <c r="F5022" s="99">
        <v>6000</v>
      </c>
      <c r="G5022" s="19">
        <f t="shared" si="78"/>
        <v>814248.08129999973</v>
      </c>
      <c r="H5022" s="97" t="s">
        <v>1772</v>
      </c>
      <c r="I5022" s="97" t="s">
        <v>531</v>
      </c>
      <c r="J5022" s="26" t="s">
        <v>3033</v>
      </c>
      <c r="K5022" s="97" t="s">
        <v>377</v>
      </c>
      <c r="L5022" s="97" t="s">
        <v>2193</v>
      </c>
      <c r="M5022" s="26">
        <v>5012</v>
      </c>
    </row>
    <row r="5023" spans="1:13" x14ac:dyDescent="0.3">
      <c r="A5023" s="95">
        <v>42715</v>
      </c>
      <c r="B5023" s="97" t="s">
        <v>3593</v>
      </c>
      <c r="C5023" s="97" t="s">
        <v>12</v>
      </c>
      <c r="D5023" s="97" t="s">
        <v>18</v>
      </c>
      <c r="E5023" s="99"/>
      <c r="F5023" s="99">
        <v>5000</v>
      </c>
      <c r="G5023" s="19">
        <f t="shared" si="78"/>
        <v>809248.08129999973</v>
      </c>
      <c r="H5023" s="97" t="s">
        <v>1772</v>
      </c>
      <c r="I5023" s="97" t="s">
        <v>531</v>
      </c>
      <c r="J5023" s="102" t="s">
        <v>1823</v>
      </c>
      <c r="K5023" s="97" t="s">
        <v>377</v>
      </c>
      <c r="L5023" s="97" t="s">
        <v>2193</v>
      </c>
      <c r="M5023" s="26">
        <v>5013</v>
      </c>
    </row>
    <row r="5024" spans="1:13" x14ac:dyDescent="0.3">
      <c r="A5024" s="95">
        <v>42715</v>
      </c>
      <c r="B5024" s="97" t="s">
        <v>3594</v>
      </c>
      <c r="C5024" s="97" t="s">
        <v>12</v>
      </c>
      <c r="D5024" s="97" t="s">
        <v>18</v>
      </c>
      <c r="E5024" s="99"/>
      <c r="F5024" s="99">
        <v>5000</v>
      </c>
      <c r="G5024" s="19">
        <f t="shared" si="78"/>
        <v>804248.08129999973</v>
      </c>
      <c r="H5024" s="97" t="s">
        <v>1772</v>
      </c>
      <c r="I5024" s="97" t="s">
        <v>787</v>
      </c>
      <c r="J5024" s="102" t="s">
        <v>1823</v>
      </c>
      <c r="K5024" s="97" t="s">
        <v>377</v>
      </c>
      <c r="L5024" s="97" t="s">
        <v>1824</v>
      </c>
      <c r="M5024" s="26">
        <v>5014</v>
      </c>
    </row>
    <row r="5025" spans="1:13" x14ac:dyDescent="0.3">
      <c r="A5025" s="95">
        <v>42715</v>
      </c>
      <c r="B5025" s="97" t="s">
        <v>3595</v>
      </c>
      <c r="C5025" s="97" t="s">
        <v>17</v>
      </c>
      <c r="D5025" s="97" t="s">
        <v>18</v>
      </c>
      <c r="E5025" s="99"/>
      <c r="F5025" s="99">
        <v>15000</v>
      </c>
      <c r="G5025" s="19">
        <f t="shared" si="78"/>
        <v>789248.08129999973</v>
      </c>
      <c r="H5025" s="97" t="s">
        <v>1772</v>
      </c>
      <c r="I5025" s="97">
        <v>512</v>
      </c>
      <c r="J5025" s="97" t="s">
        <v>2611</v>
      </c>
      <c r="K5025" s="97" t="s">
        <v>377</v>
      </c>
      <c r="L5025" s="97" t="s">
        <v>1824</v>
      </c>
      <c r="M5025" s="31">
        <v>5015</v>
      </c>
    </row>
    <row r="5026" spans="1:13" x14ac:dyDescent="0.3">
      <c r="A5026" s="95">
        <v>42715</v>
      </c>
      <c r="B5026" s="107" t="s">
        <v>3596</v>
      </c>
      <c r="C5026" s="97" t="s">
        <v>12</v>
      </c>
      <c r="D5026" s="97" t="s">
        <v>18</v>
      </c>
      <c r="E5026" s="103"/>
      <c r="F5026" s="103">
        <v>1000</v>
      </c>
      <c r="G5026" s="19">
        <f t="shared" si="78"/>
        <v>788248.08129999973</v>
      </c>
      <c r="H5026" s="105" t="s">
        <v>3421</v>
      </c>
      <c r="I5026" s="107" t="s">
        <v>774</v>
      </c>
      <c r="J5026" s="102" t="s">
        <v>1823</v>
      </c>
      <c r="K5026" s="97" t="s">
        <v>377</v>
      </c>
      <c r="L5026" s="97" t="s">
        <v>2600</v>
      </c>
      <c r="M5026" s="31">
        <v>5016</v>
      </c>
    </row>
    <row r="5027" spans="1:13" x14ac:dyDescent="0.3">
      <c r="A5027" s="95">
        <v>42715</v>
      </c>
      <c r="B5027" s="107" t="s">
        <v>3597</v>
      </c>
      <c r="C5027" s="97" t="s">
        <v>12</v>
      </c>
      <c r="D5027" s="97" t="s">
        <v>18</v>
      </c>
      <c r="E5027" s="103"/>
      <c r="F5027" s="103">
        <v>1000</v>
      </c>
      <c r="G5027" s="19">
        <f t="shared" si="78"/>
        <v>787248.08129999973</v>
      </c>
      <c r="H5027" s="105" t="s">
        <v>3421</v>
      </c>
      <c r="I5027" s="107" t="s">
        <v>774</v>
      </c>
      <c r="J5027" s="102" t="s">
        <v>1823</v>
      </c>
      <c r="K5027" s="97" t="s">
        <v>377</v>
      </c>
      <c r="L5027" s="97" t="s">
        <v>2600</v>
      </c>
      <c r="M5027" s="26">
        <v>5017</v>
      </c>
    </row>
    <row r="5028" spans="1:13" x14ac:dyDescent="0.3">
      <c r="A5028" s="95">
        <v>42715</v>
      </c>
      <c r="B5028" s="107" t="s">
        <v>3588</v>
      </c>
      <c r="C5028" s="97" t="s">
        <v>17</v>
      </c>
      <c r="D5028" s="97" t="s">
        <v>18</v>
      </c>
      <c r="E5028" s="103"/>
      <c r="F5028" s="103">
        <v>20000</v>
      </c>
      <c r="G5028" s="19">
        <f t="shared" si="78"/>
        <v>767248.08129999973</v>
      </c>
      <c r="H5028" s="105" t="s">
        <v>3421</v>
      </c>
      <c r="I5028" s="107">
        <v>511</v>
      </c>
      <c r="J5028" s="97" t="s">
        <v>1823</v>
      </c>
      <c r="K5028" s="97" t="s">
        <v>377</v>
      </c>
      <c r="L5028" s="97" t="s">
        <v>1824</v>
      </c>
      <c r="M5028" s="26">
        <v>5018</v>
      </c>
    </row>
    <row r="5029" spans="1:13" x14ac:dyDescent="0.3">
      <c r="A5029" s="95">
        <v>42715</v>
      </c>
      <c r="B5029" s="107" t="s">
        <v>3598</v>
      </c>
      <c r="C5029" s="33" t="s">
        <v>3871</v>
      </c>
      <c r="D5029" s="97" t="s">
        <v>18</v>
      </c>
      <c r="E5029" s="103"/>
      <c r="F5029" s="103">
        <v>3000</v>
      </c>
      <c r="G5029" s="19">
        <f t="shared" si="78"/>
        <v>764248.08129999973</v>
      </c>
      <c r="H5029" s="105" t="s">
        <v>3421</v>
      </c>
      <c r="I5029" s="107" t="s">
        <v>774</v>
      </c>
      <c r="J5029" s="26" t="s">
        <v>3033</v>
      </c>
      <c r="K5029" s="107" t="s">
        <v>1835</v>
      </c>
      <c r="L5029" s="97" t="s">
        <v>2600</v>
      </c>
      <c r="M5029" s="26">
        <v>5019</v>
      </c>
    </row>
    <row r="5030" spans="1:13" x14ac:dyDescent="0.3">
      <c r="A5030" s="95">
        <v>42715</v>
      </c>
      <c r="B5030" s="107" t="s">
        <v>3596</v>
      </c>
      <c r="C5030" s="97" t="s">
        <v>12</v>
      </c>
      <c r="D5030" s="97" t="s">
        <v>18</v>
      </c>
      <c r="E5030" s="103"/>
      <c r="F5030" s="103">
        <v>1000</v>
      </c>
      <c r="G5030" s="19">
        <f t="shared" si="78"/>
        <v>763248.08129999973</v>
      </c>
      <c r="H5030" s="105" t="s">
        <v>3421</v>
      </c>
      <c r="I5030" s="107" t="s">
        <v>774</v>
      </c>
      <c r="J5030" s="102" t="s">
        <v>1823</v>
      </c>
      <c r="K5030" s="97" t="s">
        <v>377</v>
      </c>
      <c r="L5030" s="97" t="s">
        <v>2600</v>
      </c>
      <c r="M5030" s="26">
        <v>5020</v>
      </c>
    </row>
    <row r="5031" spans="1:13" x14ac:dyDescent="0.3">
      <c r="A5031" s="95">
        <v>42715</v>
      </c>
      <c r="B5031" s="107" t="s">
        <v>3573</v>
      </c>
      <c r="C5031" s="107" t="s">
        <v>24</v>
      </c>
      <c r="D5031" s="107" t="s">
        <v>10</v>
      </c>
      <c r="E5031" s="103"/>
      <c r="F5031" s="103">
        <v>200</v>
      </c>
      <c r="G5031" s="19">
        <f t="shared" si="78"/>
        <v>763048.08129999973</v>
      </c>
      <c r="H5031" s="105" t="s">
        <v>3421</v>
      </c>
      <c r="I5031" s="107" t="s">
        <v>774</v>
      </c>
      <c r="J5031" s="97" t="s">
        <v>1823</v>
      </c>
      <c r="K5031" s="107" t="s">
        <v>1835</v>
      </c>
      <c r="L5031" s="97" t="s">
        <v>2600</v>
      </c>
      <c r="M5031" s="26">
        <v>5021</v>
      </c>
    </row>
    <row r="5032" spans="1:13" x14ac:dyDescent="0.3">
      <c r="A5032" s="95">
        <v>42715</v>
      </c>
      <c r="B5032" s="107" t="s">
        <v>3555</v>
      </c>
      <c r="C5032" s="97" t="s">
        <v>17</v>
      </c>
      <c r="D5032" s="97" t="s">
        <v>18</v>
      </c>
      <c r="E5032" s="103"/>
      <c r="F5032" s="103">
        <v>5000</v>
      </c>
      <c r="G5032" s="19">
        <f t="shared" si="78"/>
        <v>758048.08129999973</v>
      </c>
      <c r="H5032" s="105" t="s">
        <v>3421</v>
      </c>
      <c r="I5032" s="107" t="s">
        <v>774</v>
      </c>
      <c r="J5032" s="97" t="s">
        <v>1823</v>
      </c>
      <c r="K5032" s="97" t="s">
        <v>377</v>
      </c>
      <c r="L5032" s="97" t="s">
        <v>2600</v>
      </c>
      <c r="M5032" s="26">
        <v>5022</v>
      </c>
    </row>
    <row r="5033" spans="1:13" x14ac:dyDescent="0.3">
      <c r="A5033" s="109">
        <v>42716</v>
      </c>
      <c r="B5033" s="97" t="s">
        <v>3599</v>
      </c>
      <c r="C5033" s="97" t="s">
        <v>9</v>
      </c>
      <c r="D5033" s="97" t="s">
        <v>10</v>
      </c>
      <c r="E5033" s="99"/>
      <c r="F5033" s="99">
        <v>3139</v>
      </c>
      <c r="G5033" s="19">
        <f t="shared" si="78"/>
        <v>754909.08129999973</v>
      </c>
      <c r="H5033" s="99" t="s">
        <v>1744</v>
      </c>
      <c r="I5033" s="97" t="s">
        <v>1865</v>
      </c>
      <c r="J5033" s="26" t="s">
        <v>1099</v>
      </c>
      <c r="K5033" s="97" t="s">
        <v>377</v>
      </c>
      <c r="L5033" s="97" t="s">
        <v>1824</v>
      </c>
      <c r="M5033" s="31">
        <v>5023</v>
      </c>
    </row>
    <row r="5034" spans="1:13" x14ac:dyDescent="0.3">
      <c r="A5034" s="109">
        <v>42716</v>
      </c>
      <c r="B5034" s="97" t="s">
        <v>3600</v>
      </c>
      <c r="C5034" s="97" t="s">
        <v>12</v>
      </c>
      <c r="D5034" s="97" t="s">
        <v>18</v>
      </c>
      <c r="E5034" s="99"/>
      <c r="F5034" s="99">
        <v>3700</v>
      </c>
      <c r="G5034" s="19">
        <f t="shared" si="78"/>
        <v>751209.08129999973</v>
      </c>
      <c r="H5034" s="97" t="s">
        <v>795</v>
      </c>
      <c r="I5034" s="97" t="s">
        <v>774</v>
      </c>
      <c r="J5034" s="97" t="s">
        <v>2611</v>
      </c>
      <c r="K5034" s="97" t="s">
        <v>377</v>
      </c>
      <c r="L5034" s="97" t="s">
        <v>2193</v>
      </c>
      <c r="M5034" s="31">
        <v>5024</v>
      </c>
    </row>
    <row r="5035" spans="1:13" x14ac:dyDescent="0.3">
      <c r="A5035" s="109">
        <v>42716</v>
      </c>
      <c r="B5035" s="104" t="s">
        <v>3601</v>
      </c>
      <c r="C5035" s="104" t="s">
        <v>1153</v>
      </c>
      <c r="D5035" s="97" t="s">
        <v>20</v>
      </c>
      <c r="E5035" s="99"/>
      <c r="F5035" s="99">
        <v>2000</v>
      </c>
      <c r="G5035" s="19">
        <f t="shared" si="78"/>
        <v>749209.08129999973</v>
      </c>
      <c r="H5035" s="97" t="s">
        <v>933</v>
      </c>
      <c r="I5035" s="97" t="s">
        <v>531</v>
      </c>
      <c r="J5035" s="97" t="s">
        <v>2611</v>
      </c>
      <c r="K5035" s="97" t="s">
        <v>377</v>
      </c>
      <c r="L5035" s="97" t="s">
        <v>2600</v>
      </c>
      <c r="M5035" s="26">
        <v>5025</v>
      </c>
    </row>
    <row r="5036" spans="1:13" x14ac:dyDescent="0.3">
      <c r="A5036" s="109">
        <v>42716</v>
      </c>
      <c r="B5036" s="97" t="s">
        <v>3602</v>
      </c>
      <c r="C5036" s="97" t="s">
        <v>12</v>
      </c>
      <c r="D5036" s="97" t="s">
        <v>821</v>
      </c>
      <c r="E5036" s="99"/>
      <c r="F5036" s="99">
        <v>1000</v>
      </c>
      <c r="G5036" s="19">
        <f t="shared" si="78"/>
        <v>748209.08129999973</v>
      </c>
      <c r="H5036" s="97" t="s">
        <v>1697</v>
      </c>
      <c r="I5036" s="97" t="s">
        <v>531</v>
      </c>
      <c r="J5036" s="102" t="s">
        <v>1823</v>
      </c>
      <c r="K5036" s="97" t="s">
        <v>377</v>
      </c>
      <c r="L5036" s="97" t="s">
        <v>2193</v>
      </c>
      <c r="M5036" s="26">
        <v>5026</v>
      </c>
    </row>
    <row r="5037" spans="1:13" x14ac:dyDescent="0.3">
      <c r="A5037" s="109">
        <v>42716</v>
      </c>
      <c r="B5037" s="97" t="s">
        <v>3603</v>
      </c>
      <c r="C5037" s="97" t="s">
        <v>12</v>
      </c>
      <c r="D5037" s="97" t="s">
        <v>821</v>
      </c>
      <c r="E5037" s="99"/>
      <c r="F5037" s="99">
        <v>1000</v>
      </c>
      <c r="G5037" s="19">
        <f t="shared" si="78"/>
        <v>747209.08129999973</v>
      </c>
      <c r="H5037" s="97" t="s">
        <v>1697</v>
      </c>
      <c r="I5037" s="97" t="s">
        <v>531</v>
      </c>
      <c r="J5037" s="102" t="s">
        <v>1823</v>
      </c>
      <c r="K5037" s="97" t="s">
        <v>377</v>
      </c>
      <c r="L5037" s="97" t="s">
        <v>2193</v>
      </c>
      <c r="M5037" s="26">
        <v>5027</v>
      </c>
    </row>
    <row r="5038" spans="1:13" x14ac:dyDescent="0.3">
      <c r="A5038" s="109">
        <v>42716</v>
      </c>
      <c r="B5038" s="97" t="s">
        <v>3604</v>
      </c>
      <c r="C5038" s="97" t="s">
        <v>12</v>
      </c>
      <c r="D5038" s="97" t="s">
        <v>821</v>
      </c>
      <c r="E5038" s="99"/>
      <c r="F5038" s="99">
        <v>1000</v>
      </c>
      <c r="G5038" s="19">
        <f t="shared" si="78"/>
        <v>746209.08129999973</v>
      </c>
      <c r="H5038" s="97" t="s">
        <v>1697</v>
      </c>
      <c r="I5038" s="97" t="s">
        <v>531</v>
      </c>
      <c r="J5038" s="102" t="s">
        <v>1823</v>
      </c>
      <c r="K5038" s="97" t="s">
        <v>377</v>
      </c>
      <c r="L5038" s="97" t="s">
        <v>2193</v>
      </c>
      <c r="M5038" s="26">
        <v>5028</v>
      </c>
    </row>
    <row r="5039" spans="1:13" x14ac:dyDescent="0.3">
      <c r="A5039" s="109">
        <v>42716</v>
      </c>
      <c r="B5039" s="97" t="s">
        <v>3605</v>
      </c>
      <c r="C5039" s="97" t="s">
        <v>12</v>
      </c>
      <c r="D5039" s="97" t="s">
        <v>18</v>
      </c>
      <c r="E5039" s="99"/>
      <c r="F5039" s="99">
        <v>2000</v>
      </c>
      <c r="G5039" s="19">
        <f t="shared" si="78"/>
        <v>744209.08129999973</v>
      </c>
      <c r="H5039" s="97" t="s">
        <v>1772</v>
      </c>
      <c r="I5039" s="97" t="s">
        <v>531</v>
      </c>
      <c r="J5039" s="102" t="s">
        <v>1823</v>
      </c>
      <c r="K5039" s="97" t="s">
        <v>377</v>
      </c>
      <c r="L5039" s="97" t="s">
        <v>2193</v>
      </c>
      <c r="M5039" s="26">
        <v>5029</v>
      </c>
    </row>
    <row r="5040" spans="1:13" x14ac:dyDescent="0.3">
      <c r="A5040" s="109">
        <v>42716</v>
      </c>
      <c r="B5040" s="97" t="s">
        <v>3606</v>
      </c>
      <c r="C5040" s="97" t="s">
        <v>24</v>
      </c>
      <c r="D5040" s="97" t="s">
        <v>10</v>
      </c>
      <c r="E5040" s="99"/>
      <c r="F5040" s="99">
        <v>3600</v>
      </c>
      <c r="G5040" s="19">
        <f t="shared" si="78"/>
        <v>740609.08129999973</v>
      </c>
      <c r="H5040" s="97" t="s">
        <v>1772</v>
      </c>
      <c r="I5040" s="97">
        <v>91</v>
      </c>
      <c r="J5040" s="26" t="s">
        <v>3033</v>
      </c>
      <c r="K5040" s="97" t="s">
        <v>377</v>
      </c>
      <c r="L5040" s="97" t="s">
        <v>1824</v>
      </c>
      <c r="M5040" s="26">
        <v>5030</v>
      </c>
    </row>
    <row r="5041" spans="1:13" x14ac:dyDescent="0.3">
      <c r="A5041" s="109">
        <v>42716</v>
      </c>
      <c r="B5041" s="97" t="s">
        <v>3592</v>
      </c>
      <c r="C5041" s="33" t="s">
        <v>3871</v>
      </c>
      <c r="D5041" s="97" t="s">
        <v>18</v>
      </c>
      <c r="E5041" s="99"/>
      <c r="F5041" s="99">
        <v>4800</v>
      </c>
      <c r="G5041" s="19">
        <f t="shared" si="78"/>
        <v>735809.08129999973</v>
      </c>
      <c r="H5041" s="97" t="s">
        <v>1772</v>
      </c>
      <c r="I5041" s="97" t="s">
        <v>531</v>
      </c>
      <c r="J5041" s="26" t="s">
        <v>3033</v>
      </c>
      <c r="K5041" s="97" t="s">
        <v>377</v>
      </c>
      <c r="L5041" s="97" t="s">
        <v>2193</v>
      </c>
      <c r="M5041" s="31">
        <v>5031</v>
      </c>
    </row>
    <row r="5042" spans="1:13" x14ac:dyDescent="0.3">
      <c r="A5042" s="109">
        <v>42716</v>
      </c>
      <c r="B5042" s="97" t="s">
        <v>3607</v>
      </c>
      <c r="C5042" s="97" t="s">
        <v>12</v>
      </c>
      <c r="D5042" s="97" t="s">
        <v>20</v>
      </c>
      <c r="E5042" s="99"/>
      <c r="F5042" s="103">
        <v>2000</v>
      </c>
      <c r="G5042" s="19">
        <f t="shared" si="78"/>
        <v>733809.08129999973</v>
      </c>
      <c r="H5042" s="97" t="s">
        <v>3419</v>
      </c>
      <c r="I5042" s="97" t="s">
        <v>531</v>
      </c>
      <c r="J5042" s="102" t="s">
        <v>1823</v>
      </c>
      <c r="K5042" s="97" t="s">
        <v>377</v>
      </c>
      <c r="L5042" s="97" t="s">
        <v>2600</v>
      </c>
      <c r="M5042" s="31">
        <v>5032</v>
      </c>
    </row>
    <row r="5043" spans="1:13" x14ac:dyDescent="0.3">
      <c r="A5043" s="109">
        <v>42716</v>
      </c>
      <c r="B5043" s="97" t="s">
        <v>3608</v>
      </c>
      <c r="C5043" s="97" t="s">
        <v>35</v>
      </c>
      <c r="D5043" s="97" t="s">
        <v>20</v>
      </c>
      <c r="E5043" s="99"/>
      <c r="F5043" s="103">
        <v>1000</v>
      </c>
      <c r="G5043" s="19">
        <f t="shared" si="78"/>
        <v>732809.08129999973</v>
      </c>
      <c r="H5043" s="97" t="s">
        <v>3419</v>
      </c>
      <c r="I5043" s="97" t="s">
        <v>531</v>
      </c>
      <c r="J5043" s="97" t="s">
        <v>1823</v>
      </c>
      <c r="K5043" s="97" t="s">
        <v>377</v>
      </c>
      <c r="L5043" s="97" t="s">
        <v>2600</v>
      </c>
      <c r="M5043" s="26">
        <v>5033</v>
      </c>
    </row>
    <row r="5044" spans="1:13" x14ac:dyDescent="0.3">
      <c r="A5044" s="109">
        <v>42716</v>
      </c>
      <c r="B5044" s="107" t="s">
        <v>3596</v>
      </c>
      <c r="C5044" s="97" t="s">
        <v>12</v>
      </c>
      <c r="D5044" s="97" t="s">
        <v>18</v>
      </c>
      <c r="E5044" s="103"/>
      <c r="F5044" s="103">
        <v>1000</v>
      </c>
      <c r="G5044" s="19">
        <f t="shared" si="78"/>
        <v>731809.08129999973</v>
      </c>
      <c r="H5044" s="105" t="s">
        <v>3421</v>
      </c>
      <c r="I5044" s="107" t="s">
        <v>774</v>
      </c>
      <c r="J5044" s="102" t="s">
        <v>1823</v>
      </c>
      <c r="K5044" s="97" t="s">
        <v>377</v>
      </c>
      <c r="L5044" s="97" t="s">
        <v>2600</v>
      </c>
      <c r="M5044" s="26">
        <v>5034</v>
      </c>
    </row>
    <row r="5045" spans="1:13" x14ac:dyDescent="0.3">
      <c r="A5045" s="109">
        <v>42716</v>
      </c>
      <c r="B5045" s="107" t="s">
        <v>3609</v>
      </c>
      <c r="C5045" s="97" t="s">
        <v>12</v>
      </c>
      <c r="D5045" s="97" t="s">
        <v>18</v>
      </c>
      <c r="E5045" s="103"/>
      <c r="F5045" s="103">
        <v>1000</v>
      </c>
      <c r="G5045" s="19">
        <f t="shared" si="78"/>
        <v>730809.08129999973</v>
      </c>
      <c r="H5045" s="105" t="s">
        <v>3421</v>
      </c>
      <c r="I5045" s="107" t="s">
        <v>774</v>
      </c>
      <c r="J5045" s="102" t="s">
        <v>1823</v>
      </c>
      <c r="K5045" s="97" t="s">
        <v>377</v>
      </c>
      <c r="L5045" s="97" t="s">
        <v>2600</v>
      </c>
      <c r="M5045" s="26">
        <v>5035</v>
      </c>
    </row>
    <row r="5046" spans="1:13" x14ac:dyDescent="0.3">
      <c r="A5046" s="109">
        <v>42716</v>
      </c>
      <c r="B5046" s="107" t="s">
        <v>3610</v>
      </c>
      <c r="C5046" s="97" t="s">
        <v>12</v>
      </c>
      <c r="D5046" s="97" t="s">
        <v>18</v>
      </c>
      <c r="E5046" s="103"/>
      <c r="F5046" s="103">
        <v>1000</v>
      </c>
      <c r="G5046" s="19">
        <f t="shared" si="78"/>
        <v>729809.08129999973</v>
      </c>
      <c r="H5046" s="105" t="s">
        <v>3421</v>
      </c>
      <c r="I5046" s="107" t="s">
        <v>774</v>
      </c>
      <c r="J5046" s="102" t="s">
        <v>1823</v>
      </c>
      <c r="K5046" s="97" t="s">
        <v>377</v>
      </c>
      <c r="L5046" s="97" t="s">
        <v>2600</v>
      </c>
      <c r="M5046" s="26">
        <v>5036</v>
      </c>
    </row>
    <row r="5047" spans="1:13" x14ac:dyDescent="0.3">
      <c r="A5047" s="109">
        <v>42716</v>
      </c>
      <c r="B5047" s="107" t="s">
        <v>3611</v>
      </c>
      <c r="C5047" s="97" t="s">
        <v>12</v>
      </c>
      <c r="D5047" s="97" t="s">
        <v>18</v>
      </c>
      <c r="E5047" s="103"/>
      <c r="F5047" s="103">
        <v>1000</v>
      </c>
      <c r="G5047" s="19">
        <f t="shared" si="78"/>
        <v>728809.08129999973</v>
      </c>
      <c r="H5047" s="105" t="s">
        <v>3421</v>
      </c>
      <c r="I5047" s="107" t="s">
        <v>774</v>
      </c>
      <c r="J5047" s="102" t="s">
        <v>1823</v>
      </c>
      <c r="K5047" s="97" t="s">
        <v>377</v>
      </c>
      <c r="L5047" s="97" t="s">
        <v>2600</v>
      </c>
      <c r="M5047" s="26">
        <v>5037</v>
      </c>
    </row>
    <row r="5048" spans="1:13" x14ac:dyDescent="0.3">
      <c r="A5048" s="109">
        <v>42716</v>
      </c>
      <c r="B5048" s="107" t="s">
        <v>3612</v>
      </c>
      <c r="C5048" s="97" t="s">
        <v>12</v>
      </c>
      <c r="D5048" s="97" t="s">
        <v>18</v>
      </c>
      <c r="E5048" s="103"/>
      <c r="F5048" s="103">
        <v>1000</v>
      </c>
      <c r="G5048" s="19">
        <f t="shared" si="78"/>
        <v>727809.08129999973</v>
      </c>
      <c r="H5048" s="105" t="s">
        <v>3421</v>
      </c>
      <c r="I5048" s="107" t="s">
        <v>774</v>
      </c>
      <c r="J5048" s="102" t="s">
        <v>1823</v>
      </c>
      <c r="K5048" s="97" t="s">
        <v>377</v>
      </c>
      <c r="L5048" s="97" t="s">
        <v>2600</v>
      </c>
      <c r="M5048" s="26">
        <v>5038</v>
      </c>
    </row>
    <row r="5049" spans="1:13" x14ac:dyDescent="0.3">
      <c r="A5049" s="109">
        <v>42716</v>
      </c>
      <c r="B5049" s="107" t="s">
        <v>3555</v>
      </c>
      <c r="C5049" s="97" t="s">
        <v>17</v>
      </c>
      <c r="D5049" s="97" t="s">
        <v>18</v>
      </c>
      <c r="E5049" s="103"/>
      <c r="F5049" s="103">
        <v>5000</v>
      </c>
      <c r="G5049" s="19">
        <f t="shared" si="78"/>
        <v>722809.08129999973</v>
      </c>
      <c r="H5049" s="105" t="s">
        <v>3421</v>
      </c>
      <c r="I5049" s="107" t="s">
        <v>774</v>
      </c>
      <c r="J5049" s="97" t="s">
        <v>1823</v>
      </c>
      <c r="K5049" s="97" t="s">
        <v>377</v>
      </c>
      <c r="L5049" s="97" t="s">
        <v>2600</v>
      </c>
      <c r="M5049" s="31">
        <v>5039</v>
      </c>
    </row>
    <row r="5050" spans="1:13" x14ac:dyDescent="0.3">
      <c r="A5050" s="109">
        <v>42716</v>
      </c>
      <c r="B5050" s="107" t="s">
        <v>3613</v>
      </c>
      <c r="C5050" s="97" t="s">
        <v>12</v>
      </c>
      <c r="D5050" s="97" t="s">
        <v>18</v>
      </c>
      <c r="E5050" s="103"/>
      <c r="F5050" s="103">
        <v>1000</v>
      </c>
      <c r="G5050" s="19">
        <f t="shared" si="78"/>
        <v>721809.08129999973</v>
      </c>
      <c r="H5050" s="105" t="s">
        <v>3421</v>
      </c>
      <c r="I5050" s="107" t="s">
        <v>774</v>
      </c>
      <c r="J5050" s="102" t="s">
        <v>1823</v>
      </c>
      <c r="K5050" s="97" t="s">
        <v>377</v>
      </c>
      <c r="L5050" s="97" t="s">
        <v>2600</v>
      </c>
      <c r="M5050" s="31">
        <v>5040</v>
      </c>
    </row>
    <row r="5051" spans="1:13" x14ac:dyDescent="0.3">
      <c r="A5051" s="109">
        <v>42716</v>
      </c>
      <c r="B5051" s="107" t="s">
        <v>3614</v>
      </c>
      <c r="C5051" s="97" t="s">
        <v>12</v>
      </c>
      <c r="D5051" s="97" t="s">
        <v>18</v>
      </c>
      <c r="E5051" s="103"/>
      <c r="F5051" s="103">
        <v>1000</v>
      </c>
      <c r="G5051" s="19">
        <f t="shared" si="78"/>
        <v>720809.08129999973</v>
      </c>
      <c r="H5051" s="105" t="s">
        <v>3421</v>
      </c>
      <c r="I5051" s="107" t="s">
        <v>774</v>
      </c>
      <c r="J5051" s="102" t="s">
        <v>1823</v>
      </c>
      <c r="K5051" s="97" t="s">
        <v>377</v>
      </c>
      <c r="L5051" s="97" t="s">
        <v>2600</v>
      </c>
      <c r="M5051" s="26">
        <v>5041</v>
      </c>
    </row>
    <row r="5052" spans="1:13" x14ac:dyDescent="0.3">
      <c r="A5052" s="109">
        <v>42716</v>
      </c>
      <c r="B5052" s="107" t="s">
        <v>3615</v>
      </c>
      <c r="C5052" s="107" t="s">
        <v>24</v>
      </c>
      <c r="D5052" s="107" t="s">
        <v>10</v>
      </c>
      <c r="E5052" s="103"/>
      <c r="F5052" s="103">
        <v>3200</v>
      </c>
      <c r="G5052" s="19">
        <f t="shared" si="78"/>
        <v>717609.08129999973</v>
      </c>
      <c r="H5052" s="105" t="s">
        <v>3421</v>
      </c>
      <c r="I5052" s="107">
        <v>12</v>
      </c>
      <c r="J5052" s="97" t="s">
        <v>1823</v>
      </c>
      <c r="K5052" s="107" t="s">
        <v>1835</v>
      </c>
      <c r="L5052" s="97" t="s">
        <v>1824</v>
      </c>
      <c r="M5052" s="26">
        <v>5042</v>
      </c>
    </row>
    <row r="5053" spans="1:13" x14ac:dyDescent="0.3">
      <c r="A5053" s="109">
        <v>42716</v>
      </c>
      <c r="B5053" s="97" t="s">
        <v>3094</v>
      </c>
      <c r="C5053" s="97" t="s">
        <v>12</v>
      </c>
      <c r="D5053" s="97" t="s">
        <v>13</v>
      </c>
      <c r="E5053" s="99"/>
      <c r="F5053" s="99">
        <v>2500</v>
      </c>
      <c r="G5053" s="19">
        <f t="shared" si="78"/>
        <v>715109.08129999973</v>
      </c>
      <c r="H5053" s="97" t="s">
        <v>3095</v>
      </c>
      <c r="I5053" s="97" t="s">
        <v>531</v>
      </c>
      <c r="J5053" s="26" t="s">
        <v>3033</v>
      </c>
      <c r="K5053" s="97" t="s">
        <v>377</v>
      </c>
      <c r="L5053" s="97" t="s">
        <v>2600</v>
      </c>
      <c r="M5053" s="26">
        <v>5043</v>
      </c>
    </row>
    <row r="5054" spans="1:13" x14ac:dyDescent="0.3">
      <c r="A5054" s="109">
        <v>42716</v>
      </c>
      <c r="B5054" s="97" t="s">
        <v>3426</v>
      </c>
      <c r="C5054" s="97" t="s">
        <v>35</v>
      </c>
      <c r="D5054" s="97" t="s">
        <v>13</v>
      </c>
      <c r="E5054" s="99"/>
      <c r="F5054" s="99">
        <v>1500</v>
      </c>
      <c r="G5054" s="19">
        <f t="shared" si="78"/>
        <v>713609.08129999973</v>
      </c>
      <c r="H5054" s="97" t="s">
        <v>3095</v>
      </c>
      <c r="I5054" s="97" t="s">
        <v>531</v>
      </c>
      <c r="J5054" s="97" t="s">
        <v>1823</v>
      </c>
      <c r="K5054" s="97" t="s">
        <v>377</v>
      </c>
      <c r="L5054" s="97" t="s">
        <v>2600</v>
      </c>
      <c r="M5054" s="26">
        <v>5044</v>
      </c>
    </row>
    <row r="5055" spans="1:13" x14ac:dyDescent="0.3">
      <c r="A5055" s="109">
        <v>42716</v>
      </c>
      <c r="B5055" s="97" t="s">
        <v>3616</v>
      </c>
      <c r="C5055" s="97" t="s">
        <v>12</v>
      </c>
      <c r="D5055" s="97" t="s">
        <v>13</v>
      </c>
      <c r="E5055" s="99"/>
      <c r="F5055" s="99">
        <v>1000</v>
      </c>
      <c r="G5055" s="19">
        <f t="shared" si="78"/>
        <v>712609.08129999973</v>
      </c>
      <c r="H5055" s="97" t="s">
        <v>3095</v>
      </c>
      <c r="I5055" s="97" t="s">
        <v>531</v>
      </c>
      <c r="J5055" s="26" t="s">
        <v>3033</v>
      </c>
      <c r="K5055" s="97" t="s">
        <v>377</v>
      </c>
      <c r="L5055" s="97" t="s">
        <v>2600</v>
      </c>
      <c r="M5055" s="26">
        <v>5045</v>
      </c>
    </row>
    <row r="5056" spans="1:13" x14ac:dyDescent="0.3">
      <c r="A5056" s="109">
        <v>42716</v>
      </c>
      <c r="B5056" s="97" t="s">
        <v>3617</v>
      </c>
      <c r="C5056" s="97" t="s">
        <v>12</v>
      </c>
      <c r="D5056" s="97" t="s">
        <v>13</v>
      </c>
      <c r="E5056" s="99"/>
      <c r="F5056" s="99">
        <v>1500</v>
      </c>
      <c r="G5056" s="19">
        <f t="shared" si="78"/>
        <v>711109.08129999973</v>
      </c>
      <c r="H5056" s="97" t="s">
        <v>3095</v>
      </c>
      <c r="I5056" s="97" t="s">
        <v>531</v>
      </c>
      <c r="J5056" s="26" t="s">
        <v>3033</v>
      </c>
      <c r="K5056" s="97" t="s">
        <v>377</v>
      </c>
      <c r="L5056" s="97" t="s">
        <v>2600</v>
      </c>
      <c r="M5056" s="26">
        <v>5046</v>
      </c>
    </row>
    <row r="5057" spans="1:13" x14ac:dyDescent="0.3">
      <c r="A5057" s="109">
        <v>42716</v>
      </c>
      <c r="B5057" s="97" t="s">
        <v>3618</v>
      </c>
      <c r="C5057" s="97" t="s">
        <v>12</v>
      </c>
      <c r="D5057" s="97" t="s">
        <v>13</v>
      </c>
      <c r="E5057" s="99"/>
      <c r="F5057" s="99">
        <v>2500</v>
      </c>
      <c r="G5057" s="19">
        <f t="shared" si="78"/>
        <v>708609.08129999973</v>
      </c>
      <c r="H5057" s="97" t="s">
        <v>3095</v>
      </c>
      <c r="I5057" s="97" t="s">
        <v>531</v>
      </c>
      <c r="J5057" s="26" t="s">
        <v>3033</v>
      </c>
      <c r="K5057" s="97" t="s">
        <v>377</v>
      </c>
      <c r="L5057" s="97" t="s">
        <v>2600</v>
      </c>
      <c r="M5057" s="31">
        <v>5047</v>
      </c>
    </row>
    <row r="5058" spans="1:13" x14ac:dyDescent="0.3">
      <c r="A5058" s="109">
        <v>42716</v>
      </c>
      <c r="B5058" s="97" t="s">
        <v>3619</v>
      </c>
      <c r="C5058" s="97"/>
      <c r="D5058" s="97" t="s">
        <v>10</v>
      </c>
      <c r="E5058" s="99">
        <v>800000</v>
      </c>
      <c r="F5058" s="99"/>
      <c r="G5058" s="19">
        <f t="shared" si="78"/>
        <v>1508609.0812999997</v>
      </c>
      <c r="H5058" s="97" t="s">
        <v>3095</v>
      </c>
      <c r="I5058" s="97" t="s">
        <v>787</v>
      </c>
      <c r="J5058" s="97" t="s">
        <v>1098</v>
      </c>
      <c r="K5058" s="97" t="s">
        <v>1835</v>
      </c>
      <c r="L5058" s="97" t="s">
        <v>1824</v>
      </c>
      <c r="M5058" s="31">
        <v>5048</v>
      </c>
    </row>
    <row r="5059" spans="1:13" x14ac:dyDescent="0.3">
      <c r="A5059" s="109">
        <v>42716</v>
      </c>
      <c r="B5059" s="97" t="s">
        <v>3620</v>
      </c>
      <c r="C5059" s="97" t="s">
        <v>12</v>
      </c>
      <c r="D5059" s="97" t="s">
        <v>13</v>
      </c>
      <c r="E5059" s="99"/>
      <c r="F5059" s="99">
        <v>2000</v>
      </c>
      <c r="G5059" s="19">
        <f t="shared" si="78"/>
        <v>1506609.0812999997</v>
      </c>
      <c r="H5059" s="97" t="s">
        <v>3095</v>
      </c>
      <c r="I5059" s="97" t="s">
        <v>531</v>
      </c>
      <c r="J5059" s="26" t="s">
        <v>3033</v>
      </c>
      <c r="K5059" s="97" t="s">
        <v>377</v>
      </c>
      <c r="L5059" s="97" t="s">
        <v>2600</v>
      </c>
      <c r="M5059" s="26">
        <v>5049</v>
      </c>
    </row>
    <row r="5060" spans="1:13" x14ac:dyDescent="0.3">
      <c r="A5060" s="109">
        <v>42716</v>
      </c>
      <c r="B5060" s="97" t="s">
        <v>3621</v>
      </c>
      <c r="C5060" s="97" t="s">
        <v>12</v>
      </c>
      <c r="D5060" s="97" t="s">
        <v>13</v>
      </c>
      <c r="E5060" s="99"/>
      <c r="F5060" s="99">
        <v>1000</v>
      </c>
      <c r="G5060" s="19">
        <f t="shared" si="78"/>
        <v>1505609.0812999997</v>
      </c>
      <c r="H5060" s="97" t="s">
        <v>3095</v>
      </c>
      <c r="I5060" s="97" t="s">
        <v>531</v>
      </c>
      <c r="J5060" s="26" t="s">
        <v>3033</v>
      </c>
      <c r="K5060" s="97" t="s">
        <v>377</v>
      </c>
      <c r="L5060" s="97" t="s">
        <v>2600</v>
      </c>
      <c r="M5060" s="26">
        <v>5050</v>
      </c>
    </row>
    <row r="5061" spans="1:13" x14ac:dyDescent="0.3">
      <c r="A5061" s="109">
        <v>42716</v>
      </c>
      <c r="B5061" s="97" t="s">
        <v>3622</v>
      </c>
      <c r="C5061" s="97" t="s">
        <v>34</v>
      </c>
      <c r="D5061" s="97" t="s">
        <v>821</v>
      </c>
      <c r="E5061" s="99"/>
      <c r="F5061" s="99">
        <v>290000</v>
      </c>
      <c r="G5061" s="19">
        <f t="shared" si="78"/>
        <v>1215609.0812999997</v>
      </c>
      <c r="H5061" s="97" t="s">
        <v>3095</v>
      </c>
      <c r="I5061" s="97">
        <v>282</v>
      </c>
      <c r="J5061" s="26" t="s">
        <v>1099</v>
      </c>
      <c r="K5061" s="97" t="s">
        <v>1835</v>
      </c>
      <c r="L5061" s="97" t="s">
        <v>1824</v>
      </c>
      <c r="M5061" s="26">
        <v>5051</v>
      </c>
    </row>
    <row r="5062" spans="1:13" x14ac:dyDescent="0.3">
      <c r="A5062" s="109">
        <v>42716</v>
      </c>
      <c r="B5062" s="97" t="s">
        <v>3623</v>
      </c>
      <c r="C5062" s="97" t="s">
        <v>34</v>
      </c>
      <c r="D5062" s="97" t="s">
        <v>20</v>
      </c>
      <c r="E5062" s="99"/>
      <c r="F5062" s="99">
        <v>20000</v>
      </c>
      <c r="G5062" s="19">
        <f t="shared" si="78"/>
        <v>1195609.0812999997</v>
      </c>
      <c r="H5062" s="97" t="s">
        <v>3095</v>
      </c>
      <c r="I5062" s="97">
        <v>283</v>
      </c>
      <c r="J5062" s="97" t="s">
        <v>1823</v>
      </c>
      <c r="K5062" s="97" t="s">
        <v>1835</v>
      </c>
      <c r="L5062" s="97" t="s">
        <v>1824</v>
      </c>
      <c r="M5062" s="26">
        <v>5052</v>
      </c>
    </row>
    <row r="5063" spans="1:13" x14ac:dyDescent="0.3">
      <c r="A5063" s="109">
        <v>42716</v>
      </c>
      <c r="B5063" s="97" t="s">
        <v>3624</v>
      </c>
      <c r="C5063" s="97" t="s">
        <v>34</v>
      </c>
      <c r="D5063" s="97" t="s">
        <v>20</v>
      </c>
      <c r="E5063" s="99"/>
      <c r="F5063" s="99">
        <v>15000</v>
      </c>
      <c r="G5063" s="19">
        <f t="shared" si="78"/>
        <v>1180609.0812999997</v>
      </c>
      <c r="H5063" s="97" t="s">
        <v>3095</v>
      </c>
      <c r="I5063" s="97">
        <v>284</v>
      </c>
      <c r="J5063" s="97" t="s">
        <v>1823</v>
      </c>
      <c r="K5063" s="97" t="s">
        <v>1835</v>
      </c>
      <c r="L5063" s="97" t="s">
        <v>1824</v>
      </c>
      <c r="M5063" s="26">
        <v>5053</v>
      </c>
    </row>
    <row r="5064" spans="1:13" x14ac:dyDescent="0.3">
      <c r="A5064" s="109">
        <v>42716</v>
      </c>
      <c r="B5064" s="97" t="s">
        <v>3625</v>
      </c>
      <c r="C5064" s="97" t="s">
        <v>34</v>
      </c>
      <c r="D5064" s="97" t="s">
        <v>20</v>
      </c>
      <c r="E5064" s="99"/>
      <c r="F5064" s="99">
        <v>15000</v>
      </c>
      <c r="G5064" s="19">
        <f t="shared" si="78"/>
        <v>1165609.0812999997</v>
      </c>
      <c r="H5064" s="97" t="s">
        <v>3095</v>
      </c>
      <c r="I5064" s="97">
        <v>285</v>
      </c>
      <c r="J5064" s="97" t="s">
        <v>1823</v>
      </c>
      <c r="K5064" s="97" t="s">
        <v>1835</v>
      </c>
      <c r="L5064" s="97" t="s">
        <v>1824</v>
      </c>
      <c r="M5064" s="26">
        <v>5054</v>
      </c>
    </row>
    <row r="5065" spans="1:13" x14ac:dyDescent="0.3">
      <c r="A5065" s="109">
        <v>42716</v>
      </c>
      <c r="B5065" s="97" t="s">
        <v>3625</v>
      </c>
      <c r="C5065" s="97" t="s">
        <v>34</v>
      </c>
      <c r="D5065" s="97" t="s">
        <v>20</v>
      </c>
      <c r="E5065" s="99"/>
      <c r="F5065" s="99">
        <v>7000</v>
      </c>
      <c r="G5065" s="19">
        <f t="shared" si="78"/>
        <v>1158609.0812999997</v>
      </c>
      <c r="H5065" s="97" t="s">
        <v>3095</v>
      </c>
      <c r="I5065" s="97">
        <v>286</v>
      </c>
      <c r="J5065" s="97" t="s">
        <v>1823</v>
      </c>
      <c r="K5065" s="97" t="s">
        <v>1835</v>
      </c>
      <c r="L5065" s="97" t="s">
        <v>1824</v>
      </c>
      <c r="M5065" s="31">
        <v>5055</v>
      </c>
    </row>
    <row r="5066" spans="1:13" x14ac:dyDescent="0.3">
      <c r="A5066" s="109">
        <v>42716</v>
      </c>
      <c r="B5066" s="97" t="s">
        <v>3626</v>
      </c>
      <c r="C5066" s="97" t="s">
        <v>34</v>
      </c>
      <c r="D5066" s="97" t="s">
        <v>13</v>
      </c>
      <c r="E5066" s="99"/>
      <c r="F5066" s="99">
        <v>12000</v>
      </c>
      <c r="G5066" s="19">
        <f t="shared" si="78"/>
        <v>1146609.0812999997</v>
      </c>
      <c r="H5066" s="97" t="s">
        <v>3095</v>
      </c>
      <c r="I5066" s="97">
        <v>287</v>
      </c>
      <c r="J5066" s="97" t="s">
        <v>1823</v>
      </c>
      <c r="K5066" s="97" t="s">
        <v>1835</v>
      </c>
      <c r="L5066" s="97" t="s">
        <v>1824</v>
      </c>
      <c r="M5066" s="31">
        <v>5056</v>
      </c>
    </row>
    <row r="5067" spans="1:13" x14ac:dyDescent="0.3">
      <c r="A5067" s="109">
        <v>42716</v>
      </c>
      <c r="B5067" s="97" t="s">
        <v>3627</v>
      </c>
      <c r="C5067" s="97" t="s">
        <v>24</v>
      </c>
      <c r="D5067" s="97" t="s">
        <v>10</v>
      </c>
      <c r="E5067" s="99"/>
      <c r="F5067" s="99">
        <v>32000</v>
      </c>
      <c r="G5067" s="19">
        <f t="shared" si="78"/>
        <v>1114609.0812999997</v>
      </c>
      <c r="H5067" s="97" t="s">
        <v>3095</v>
      </c>
      <c r="I5067" s="97" t="s">
        <v>531</v>
      </c>
      <c r="J5067" s="97" t="s">
        <v>1823</v>
      </c>
      <c r="K5067" s="97" t="s">
        <v>1835</v>
      </c>
      <c r="L5067" s="97" t="s">
        <v>2600</v>
      </c>
      <c r="M5067" s="26">
        <v>5057</v>
      </c>
    </row>
    <row r="5068" spans="1:13" x14ac:dyDescent="0.3">
      <c r="A5068" s="109">
        <v>42717</v>
      </c>
      <c r="B5068" s="97" t="s">
        <v>3628</v>
      </c>
      <c r="C5068" s="97" t="s">
        <v>1153</v>
      </c>
      <c r="D5068" s="97" t="s">
        <v>20</v>
      </c>
      <c r="E5068" s="99"/>
      <c r="F5068" s="99">
        <v>1500</v>
      </c>
      <c r="G5068" s="19">
        <f t="shared" si="78"/>
        <v>1113109.0812999997</v>
      </c>
      <c r="H5068" s="97" t="s">
        <v>3054</v>
      </c>
      <c r="I5068" s="97" t="s">
        <v>531</v>
      </c>
      <c r="J5068" s="97" t="s">
        <v>2611</v>
      </c>
      <c r="K5068" s="97" t="s">
        <v>377</v>
      </c>
      <c r="L5068" s="97" t="s">
        <v>2600</v>
      </c>
      <c r="M5068" s="26">
        <v>5058</v>
      </c>
    </row>
    <row r="5069" spans="1:13" x14ac:dyDescent="0.3">
      <c r="A5069" s="109">
        <v>42717</v>
      </c>
      <c r="B5069" s="97" t="s">
        <v>3629</v>
      </c>
      <c r="C5069" s="97" t="s">
        <v>12</v>
      </c>
      <c r="D5069" s="97" t="s">
        <v>821</v>
      </c>
      <c r="E5069" s="99"/>
      <c r="F5069" s="99">
        <v>1000</v>
      </c>
      <c r="G5069" s="19">
        <f t="shared" ref="G5069:G5132" si="79">+G5068+E5069-F5069</f>
        <v>1112109.0812999997</v>
      </c>
      <c r="H5069" s="97" t="s">
        <v>1697</v>
      </c>
      <c r="I5069" s="97" t="s">
        <v>531</v>
      </c>
      <c r="J5069" s="102" t="s">
        <v>1823</v>
      </c>
      <c r="K5069" s="97" t="s">
        <v>377</v>
      </c>
      <c r="L5069" s="97" t="s">
        <v>2193</v>
      </c>
      <c r="M5069" s="26">
        <v>5059</v>
      </c>
    </row>
    <row r="5070" spans="1:13" x14ac:dyDescent="0.3">
      <c r="A5070" s="109">
        <v>42717</v>
      </c>
      <c r="B5070" s="97" t="s">
        <v>3630</v>
      </c>
      <c r="C5070" s="97" t="s">
        <v>12</v>
      </c>
      <c r="D5070" s="97" t="s">
        <v>821</v>
      </c>
      <c r="E5070" s="99"/>
      <c r="F5070" s="99">
        <v>1000</v>
      </c>
      <c r="G5070" s="19">
        <f t="shared" si="79"/>
        <v>1111109.0812999997</v>
      </c>
      <c r="H5070" s="97" t="s">
        <v>1697</v>
      </c>
      <c r="I5070" s="97" t="s">
        <v>531</v>
      </c>
      <c r="J5070" s="102" t="s">
        <v>1823</v>
      </c>
      <c r="K5070" s="97" t="s">
        <v>377</v>
      </c>
      <c r="L5070" s="97" t="s">
        <v>2193</v>
      </c>
      <c r="M5070" s="26">
        <v>5060</v>
      </c>
    </row>
    <row r="5071" spans="1:13" x14ac:dyDescent="0.3">
      <c r="A5071" s="109">
        <v>42717</v>
      </c>
      <c r="B5071" s="97" t="s">
        <v>3631</v>
      </c>
      <c r="C5071" s="97" t="s">
        <v>24</v>
      </c>
      <c r="D5071" s="97" t="s">
        <v>10</v>
      </c>
      <c r="E5071" s="99"/>
      <c r="F5071" s="99">
        <v>5000</v>
      </c>
      <c r="G5071" s="19">
        <f t="shared" si="79"/>
        <v>1106109.0812999997</v>
      </c>
      <c r="H5071" s="97" t="s">
        <v>1772</v>
      </c>
      <c r="I5071" s="97" t="s">
        <v>229</v>
      </c>
      <c r="J5071" s="26" t="s">
        <v>3033</v>
      </c>
      <c r="K5071" s="97" t="s">
        <v>377</v>
      </c>
      <c r="L5071" s="97" t="s">
        <v>1824</v>
      </c>
      <c r="M5071" s="26">
        <v>5061</v>
      </c>
    </row>
    <row r="5072" spans="1:13" x14ac:dyDescent="0.3">
      <c r="A5072" s="109">
        <v>42717</v>
      </c>
      <c r="B5072" s="97" t="s">
        <v>3632</v>
      </c>
      <c r="C5072" s="97" t="s">
        <v>17</v>
      </c>
      <c r="D5072" s="97" t="s">
        <v>18</v>
      </c>
      <c r="E5072" s="99"/>
      <c r="F5072" s="99">
        <v>15000</v>
      </c>
      <c r="G5072" s="19">
        <f t="shared" si="79"/>
        <v>1091109.0812999997</v>
      </c>
      <c r="H5072" s="97" t="s">
        <v>1772</v>
      </c>
      <c r="I5072" s="97">
        <v>515</v>
      </c>
      <c r="J5072" s="97" t="s">
        <v>2611</v>
      </c>
      <c r="K5072" s="97" t="s">
        <v>377</v>
      </c>
      <c r="L5072" s="97" t="s">
        <v>1824</v>
      </c>
      <c r="M5072" s="26">
        <v>5062</v>
      </c>
    </row>
    <row r="5073" spans="1:13" x14ac:dyDescent="0.3">
      <c r="A5073" s="109">
        <v>42717</v>
      </c>
      <c r="B5073" s="97" t="s">
        <v>3633</v>
      </c>
      <c r="C5073" s="97" t="s">
        <v>12</v>
      </c>
      <c r="D5073" s="97" t="s">
        <v>18</v>
      </c>
      <c r="E5073" s="99"/>
      <c r="F5073" s="99">
        <v>2500</v>
      </c>
      <c r="G5073" s="19">
        <f t="shared" si="79"/>
        <v>1088609.0812999997</v>
      </c>
      <c r="H5073" s="97" t="s">
        <v>1772</v>
      </c>
      <c r="I5073" s="97" t="s">
        <v>531</v>
      </c>
      <c r="J5073" s="102" t="s">
        <v>1823</v>
      </c>
      <c r="K5073" s="97" t="s">
        <v>377</v>
      </c>
      <c r="L5073" s="97" t="s">
        <v>2193</v>
      </c>
      <c r="M5073" s="31">
        <v>5063</v>
      </c>
    </row>
    <row r="5074" spans="1:13" x14ac:dyDescent="0.3">
      <c r="A5074" s="109">
        <v>42717</v>
      </c>
      <c r="B5074" s="97" t="s">
        <v>3634</v>
      </c>
      <c r="C5074" s="97" t="s">
        <v>12</v>
      </c>
      <c r="D5074" s="97" t="s">
        <v>18</v>
      </c>
      <c r="E5074" s="99"/>
      <c r="F5074" s="99">
        <v>1000</v>
      </c>
      <c r="G5074" s="19">
        <f t="shared" si="79"/>
        <v>1087609.0812999997</v>
      </c>
      <c r="H5074" s="97" t="s">
        <v>1772</v>
      </c>
      <c r="I5074" s="97" t="s">
        <v>531</v>
      </c>
      <c r="J5074" s="102" t="s">
        <v>1823</v>
      </c>
      <c r="K5074" s="97" t="s">
        <v>377</v>
      </c>
      <c r="L5074" s="97" t="s">
        <v>2193</v>
      </c>
      <c r="M5074" s="31">
        <v>5064</v>
      </c>
    </row>
    <row r="5075" spans="1:13" x14ac:dyDescent="0.3">
      <c r="A5075" s="109">
        <v>42717</v>
      </c>
      <c r="B5075" s="97" t="s">
        <v>3635</v>
      </c>
      <c r="C5075" s="97" t="s">
        <v>12</v>
      </c>
      <c r="D5075" s="97" t="s">
        <v>18</v>
      </c>
      <c r="E5075" s="99"/>
      <c r="F5075" s="99">
        <v>1700</v>
      </c>
      <c r="G5075" s="19">
        <f t="shared" si="79"/>
        <v>1085909.0812999997</v>
      </c>
      <c r="H5075" s="97" t="s">
        <v>1772</v>
      </c>
      <c r="I5075" s="97" t="s">
        <v>531</v>
      </c>
      <c r="J5075" s="102" t="s">
        <v>1823</v>
      </c>
      <c r="K5075" s="97" t="s">
        <v>377</v>
      </c>
      <c r="L5075" s="97" t="s">
        <v>2193</v>
      </c>
      <c r="M5075" s="26">
        <v>5065</v>
      </c>
    </row>
    <row r="5076" spans="1:13" x14ac:dyDescent="0.3">
      <c r="A5076" s="109">
        <v>42717</v>
      </c>
      <c r="B5076" s="97" t="s">
        <v>3636</v>
      </c>
      <c r="C5076" s="97" t="s">
        <v>12</v>
      </c>
      <c r="D5076" s="97" t="s">
        <v>20</v>
      </c>
      <c r="E5076" s="99"/>
      <c r="F5076" s="103">
        <v>1300</v>
      </c>
      <c r="G5076" s="19">
        <f t="shared" si="79"/>
        <v>1084609.0812999997</v>
      </c>
      <c r="H5076" s="97" t="s">
        <v>3419</v>
      </c>
      <c r="I5076" s="97" t="s">
        <v>531</v>
      </c>
      <c r="J5076" s="102" t="s">
        <v>1823</v>
      </c>
      <c r="K5076" s="97" t="s">
        <v>377</v>
      </c>
      <c r="L5076" s="97" t="s">
        <v>2600</v>
      </c>
      <c r="M5076" s="26">
        <v>5066</v>
      </c>
    </row>
    <row r="5077" spans="1:13" x14ac:dyDescent="0.3">
      <c r="A5077" s="109">
        <v>42717</v>
      </c>
      <c r="B5077" s="107" t="s">
        <v>3637</v>
      </c>
      <c r="C5077" s="97" t="s">
        <v>12</v>
      </c>
      <c r="D5077" s="97" t="s">
        <v>18</v>
      </c>
      <c r="E5077" s="103"/>
      <c r="F5077" s="103">
        <v>1000</v>
      </c>
      <c r="G5077" s="19">
        <f t="shared" si="79"/>
        <v>1083609.0812999997</v>
      </c>
      <c r="H5077" s="105" t="s">
        <v>3421</v>
      </c>
      <c r="I5077" s="107" t="s">
        <v>774</v>
      </c>
      <c r="J5077" s="102" t="s">
        <v>1823</v>
      </c>
      <c r="K5077" s="97" t="s">
        <v>377</v>
      </c>
      <c r="L5077" s="97" t="s">
        <v>2600</v>
      </c>
      <c r="M5077" s="26">
        <v>5067</v>
      </c>
    </row>
    <row r="5078" spans="1:13" x14ac:dyDescent="0.3">
      <c r="A5078" s="109">
        <v>42717</v>
      </c>
      <c r="B5078" s="107" t="s">
        <v>3638</v>
      </c>
      <c r="C5078" s="107" t="s">
        <v>24</v>
      </c>
      <c r="D5078" s="107" t="s">
        <v>10</v>
      </c>
      <c r="E5078" s="103"/>
      <c r="F5078" s="103">
        <v>3100</v>
      </c>
      <c r="G5078" s="19">
        <f t="shared" si="79"/>
        <v>1080509.0812999997</v>
      </c>
      <c r="H5078" s="105" t="s">
        <v>3421</v>
      </c>
      <c r="I5078" s="107" t="s">
        <v>787</v>
      </c>
      <c r="J5078" s="97" t="s">
        <v>1823</v>
      </c>
      <c r="K5078" s="107" t="s">
        <v>1835</v>
      </c>
      <c r="L5078" s="97" t="s">
        <v>1824</v>
      </c>
      <c r="M5078" s="26">
        <v>5068</v>
      </c>
    </row>
    <row r="5079" spans="1:13" x14ac:dyDescent="0.3">
      <c r="A5079" s="109">
        <v>42717</v>
      </c>
      <c r="B5079" s="107" t="s">
        <v>3639</v>
      </c>
      <c r="C5079" s="107" t="s">
        <v>24</v>
      </c>
      <c r="D5079" s="107" t="s">
        <v>10</v>
      </c>
      <c r="E5079" s="103"/>
      <c r="F5079" s="103">
        <v>750</v>
      </c>
      <c r="G5079" s="19">
        <f t="shared" si="79"/>
        <v>1079759.0812999997</v>
      </c>
      <c r="H5079" s="105" t="s">
        <v>3421</v>
      </c>
      <c r="I5079" s="107">
        <v>13</v>
      </c>
      <c r="J5079" s="97" t="s">
        <v>1823</v>
      </c>
      <c r="K5079" s="107" t="s">
        <v>1835</v>
      </c>
      <c r="L5079" s="97" t="s">
        <v>1824</v>
      </c>
      <c r="M5079" s="26">
        <v>5069</v>
      </c>
    </row>
    <row r="5080" spans="1:13" x14ac:dyDescent="0.3">
      <c r="A5080" s="109">
        <v>42717</v>
      </c>
      <c r="B5080" s="107" t="s">
        <v>3555</v>
      </c>
      <c r="C5080" s="97" t="s">
        <v>17</v>
      </c>
      <c r="D5080" s="97" t="s">
        <v>18</v>
      </c>
      <c r="E5080" s="103"/>
      <c r="F5080" s="103">
        <v>5000</v>
      </c>
      <c r="G5080" s="19">
        <f t="shared" si="79"/>
        <v>1074759.0812999997</v>
      </c>
      <c r="H5080" s="105" t="s">
        <v>3421</v>
      </c>
      <c r="I5080" s="107" t="s">
        <v>774</v>
      </c>
      <c r="J5080" s="97" t="s">
        <v>1823</v>
      </c>
      <c r="K5080" s="97" t="s">
        <v>377</v>
      </c>
      <c r="L5080" s="97" t="s">
        <v>2600</v>
      </c>
      <c r="M5080" s="26">
        <v>5070</v>
      </c>
    </row>
    <row r="5081" spans="1:13" x14ac:dyDescent="0.3">
      <c r="A5081" s="109">
        <v>42717</v>
      </c>
      <c r="B5081" s="107" t="s">
        <v>3640</v>
      </c>
      <c r="C5081" s="107" t="s">
        <v>1509</v>
      </c>
      <c r="D5081" s="97" t="s">
        <v>18</v>
      </c>
      <c r="E5081" s="103"/>
      <c r="F5081" s="103">
        <v>45000</v>
      </c>
      <c r="G5081" s="19">
        <f t="shared" si="79"/>
        <v>1029759.0812999997</v>
      </c>
      <c r="H5081" s="105" t="s">
        <v>3421</v>
      </c>
      <c r="I5081" s="107" t="s">
        <v>3641</v>
      </c>
      <c r="J5081" s="96" t="s">
        <v>1823</v>
      </c>
      <c r="K5081" s="107" t="s">
        <v>1835</v>
      </c>
      <c r="L5081" s="97" t="s">
        <v>1824</v>
      </c>
      <c r="M5081" s="31">
        <v>5071</v>
      </c>
    </row>
    <row r="5082" spans="1:13" x14ac:dyDescent="0.3">
      <c r="A5082" s="109">
        <v>42717</v>
      </c>
      <c r="B5082" s="107" t="s">
        <v>3642</v>
      </c>
      <c r="C5082" s="97" t="s">
        <v>17</v>
      </c>
      <c r="D5082" s="97" t="s">
        <v>18</v>
      </c>
      <c r="E5082" s="103"/>
      <c r="F5082" s="103">
        <v>60000</v>
      </c>
      <c r="G5082" s="19">
        <f t="shared" si="79"/>
        <v>969759.08129999973</v>
      </c>
      <c r="H5082" s="105" t="s">
        <v>3421</v>
      </c>
      <c r="I5082" s="107">
        <v>514</v>
      </c>
      <c r="J5082" s="97" t="s">
        <v>1823</v>
      </c>
      <c r="K5082" s="97" t="s">
        <v>377</v>
      </c>
      <c r="L5082" s="97" t="s">
        <v>1824</v>
      </c>
      <c r="M5082" s="31">
        <v>5072</v>
      </c>
    </row>
    <row r="5083" spans="1:13" x14ac:dyDescent="0.3">
      <c r="A5083" s="109">
        <v>42717</v>
      </c>
      <c r="B5083" s="97" t="s">
        <v>3094</v>
      </c>
      <c r="C5083" s="97" t="s">
        <v>12</v>
      </c>
      <c r="D5083" s="97" t="s">
        <v>13</v>
      </c>
      <c r="E5083" s="99"/>
      <c r="F5083" s="99">
        <v>2500</v>
      </c>
      <c r="G5083" s="19">
        <f t="shared" si="79"/>
        <v>967259.08129999973</v>
      </c>
      <c r="H5083" s="97" t="s">
        <v>3095</v>
      </c>
      <c r="I5083" s="97" t="s">
        <v>531</v>
      </c>
      <c r="J5083" s="26" t="s">
        <v>3033</v>
      </c>
      <c r="K5083" s="97" t="s">
        <v>377</v>
      </c>
      <c r="L5083" s="97" t="s">
        <v>2600</v>
      </c>
      <c r="M5083" s="26">
        <v>5073</v>
      </c>
    </row>
    <row r="5084" spans="1:13" x14ac:dyDescent="0.3">
      <c r="A5084" s="109">
        <v>42717</v>
      </c>
      <c r="B5084" s="97" t="s">
        <v>3426</v>
      </c>
      <c r="C5084" s="97" t="s">
        <v>35</v>
      </c>
      <c r="D5084" s="97" t="s">
        <v>13</v>
      </c>
      <c r="E5084" s="99"/>
      <c r="F5084" s="99">
        <v>1500</v>
      </c>
      <c r="G5084" s="19">
        <f t="shared" si="79"/>
        <v>965759.08129999973</v>
      </c>
      <c r="H5084" s="97" t="s">
        <v>3095</v>
      </c>
      <c r="I5084" s="97" t="s">
        <v>531</v>
      </c>
      <c r="J5084" s="26" t="s">
        <v>3033</v>
      </c>
      <c r="K5084" s="97" t="s">
        <v>377</v>
      </c>
      <c r="L5084" s="97" t="s">
        <v>2600</v>
      </c>
      <c r="M5084" s="26">
        <v>5074</v>
      </c>
    </row>
    <row r="5085" spans="1:13" ht="12.75" customHeight="1" x14ac:dyDescent="0.3">
      <c r="A5085" s="109">
        <v>42717</v>
      </c>
      <c r="B5085" s="97" t="s">
        <v>3574</v>
      </c>
      <c r="C5085" s="97" t="s">
        <v>16</v>
      </c>
      <c r="D5085" s="97" t="s">
        <v>10</v>
      </c>
      <c r="E5085" s="99"/>
      <c r="F5085" s="99">
        <v>6000</v>
      </c>
      <c r="G5085" s="19">
        <f t="shared" si="79"/>
        <v>959759.08129999973</v>
      </c>
      <c r="H5085" s="97" t="s">
        <v>3095</v>
      </c>
      <c r="I5085" s="97" t="s">
        <v>3575</v>
      </c>
      <c r="J5085" s="26" t="s">
        <v>3033</v>
      </c>
      <c r="K5085" s="97" t="s">
        <v>377</v>
      </c>
      <c r="L5085" s="97" t="s">
        <v>1824</v>
      </c>
      <c r="M5085" s="26">
        <v>5075</v>
      </c>
    </row>
    <row r="5086" spans="1:13" ht="14.45" customHeight="1" x14ac:dyDescent="0.3">
      <c r="A5086" s="109">
        <v>42717</v>
      </c>
      <c r="B5086" s="97" t="s">
        <v>3643</v>
      </c>
      <c r="C5086" s="97" t="s">
        <v>34</v>
      </c>
      <c r="D5086" s="97" t="s">
        <v>18</v>
      </c>
      <c r="E5086" s="99"/>
      <c r="F5086" s="99">
        <v>10000</v>
      </c>
      <c r="G5086" s="19">
        <f t="shared" si="79"/>
        <v>949759.08129999973</v>
      </c>
      <c r="H5086" s="97" t="s">
        <v>3095</v>
      </c>
      <c r="I5086" s="97">
        <v>1</v>
      </c>
      <c r="J5086" s="97" t="s">
        <v>1823</v>
      </c>
      <c r="K5086" s="97" t="s">
        <v>1835</v>
      </c>
      <c r="L5086" s="97" t="s">
        <v>1824</v>
      </c>
      <c r="M5086" s="26">
        <v>5076</v>
      </c>
    </row>
    <row r="5087" spans="1:13" ht="14.45" customHeight="1" x14ac:dyDescent="0.3">
      <c r="A5087" s="109">
        <v>42717</v>
      </c>
      <c r="B5087" s="97" t="s">
        <v>3644</v>
      </c>
      <c r="C5087" s="97" t="s">
        <v>34</v>
      </c>
      <c r="D5087" s="97" t="s">
        <v>821</v>
      </c>
      <c r="E5087" s="99"/>
      <c r="F5087" s="99">
        <v>15000</v>
      </c>
      <c r="G5087" s="19">
        <f t="shared" si="79"/>
        <v>934759.08129999973</v>
      </c>
      <c r="H5087" s="97" t="s">
        <v>3095</v>
      </c>
      <c r="I5087" s="97">
        <v>2</v>
      </c>
      <c r="J5087" s="97" t="s">
        <v>1823</v>
      </c>
      <c r="K5087" s="97" t="s">
        <v>1835</v>
      </c>
      <c r="L5087" s="97" t="s">
        <v>1824</v>
      </c>
      <c r="M5087" s="26">
        <v>5077</v>
      </c>
    </row>
    <row r="5088" spans="1:13" ht="14.45" customHeight="1" x14ac:dyDescent="0.3">
      <c r="A5088" s="109">
        <v>42717</v>
      </c>
      <c r="B5088" s="97" t="s">
        <v>3645</v>
      </c>
      <c r="C5088" s="97" t="s">
        <v>36</v>
      </c>
      <c r="D5088" s="97" t="s">
        <v>10</v>
      </c>
      <c r="E5088" s="99"/>
      <c r="F5088" s="99">
        <v>18000</v>
      </c>
      <c r="G5088" s="19">
        <f t="shared" si="79"/>
        <v>916759.08129999973</v>
      </c>
      <c r="H5088" s="97" t="s">
        <v>3095</v>
      </c>
      <c r="I5088" s="97">
        <v>4</v>
      </c>
      <c r="J5088" s="97" t="s">
        <v>2611</v>
      </c>
      <c r="K5088" s="97" t="s">
        <v>1835</v>
      </c>
      <c r="L5088" s="97" t="s">
        <v>1824</v>
      </c>
      <c r="M5088" s="26">
        <v>5078</v>
      </c>
    </row>
    <row r="5089" spans="1:13" ht="14.45" customHeight="1" x14ac:dyDescent="0.3">
      <c r="A5089" s="109">
        <v>42718</v>
      </c>
      <c r="B5089" s="97" t="s">
        <v>3646</v>
      </c>
      <c r="C5089" s="97"/>
      <c r="D5089" s="97" t="s">
        <v>10</v>
      </c>
      <c r="E5089" s="99">
        <v>6559570</v>
      </c>
      <c r="F5089" s="99"/>
      <c r="G5089" s="19">
        <f t="shared" si="79"/>
        <v>7476329.0812999997</v>
      </c>
      <c r="H5089" s="99" t="s">
        <v>1744</v>
      </c>
      <c r="I5089" s="97" t="s">
        <v>1865</v>
      </c>
      <c r="J5089" s="26" t="s">
        <v>1099</v>
      </c>
      <c r="K5089" s="97" t="s">
        <v>377</v>
      </c>
      <c r="L5089" s="97" t="s">
        <v>1824</v>
      </c>
      <c r="M5089" s="31">
        <v>5079</v>
      </c>
    </row>
    <row r="5090" spans="1:13" ht="14.45" customHeight="1" x14ac:dyDescent="0.3">
      <c r="A5090" s="109">
        <v>42718</v>
      </c>
      <c r="B5090" s="97" t="s">
        <v>3647</v>
      </c>
      <c r="C5090" s="97" t="s">
        <v>12</v>
      </c>
      <c r="D5090" s="97" t="s">
        <v>18</v>
      </c>
      <c r="E5090" s="99"/>
      <c r="F5090" s="99">
        <v>2000</v>
      </c>
      <c r="G5090" s="19">
        <f t="shared" si="79"/>
        <v>7474329.0812999997</v>
      </c>
      <c r="H5090" s="97" t="s">
        <v>795</v>
      </c>
      <c r="I5090" s="97" t="s">
        <v>774</v>
      </c>
      <c r="J5090" s="97" t="s">
        <v>2611</v>
      </c>
      <c r="K5090" s="97" t="s">
        <v>377</v>
      </c>
      <c r="L5090" s="97" t="s">
        <v>2193</v>
      </c>
      <c r="M5090" s="31">
        <v>5080</v>
      </c>
    </row>
    <row r="5091" spans="1:13" ht="14.45" customHeight="1" x14ac:dyDescent="0.3">
      <c r="A5091" s="109">
        <v>42718</v>
      </c>
      <c r="B5091" s="97" t="s">
        <v>3648</v>
      </c>
      <c r="C5091" s="97" t="s">
        <v>12</v>
      </c>
      <c r="D5091" s="97" t="s">
        <v>18</v>
      </c>
      <c r="E5091" s="99"/>
      <c r="F5091" s="99">
        <v>2500</v>
      </c>
      <c r="G5091" s="19">
        <f t="shared" si="79"/>
        <v>7471829.0812999997</v>
      </c>
      <c r="H5091" s="97" t="s">
        <v>795</v>
      </c>
      <c r="I5091" s="97" t="s">
        <v>774</v>
      </c>
      <c r="J5091" s="97" t="s">
        <v>2611</v>
      </c>
      <c r="K5091" s="97" t="s">
        <v>377</v>
      </c>
      <c r="L5091" s="97" t="s">
        <v>2193</v>
      </c>
      <c r="M5091" s="26">
        <v>5081</v>
      </c>
    </row>
    <row r="5092" spans="1:13" ht="14.45" customHeight="1" x14ac:dyDescent="0.3">
      <c r="A5092" s="109">
        <v>42718</v>
      </c>
      <c r="B5092" s="97" t="s">
        <v>3649</v>
      </c>
      <c r="C5092" s="97" t="s">
        <v>12</v>
      </c>
      <c r="D5092" s="97" t="s">
        <v>18</v>
      </c>
      <c r="E5092" s="99"/>
      <c r="F5092" s="99">
        <v>1000</v>
      </c>
      <c r="G5092" s="19">
        <f t="shared" si="79"/>
        <v>7470829.0812999997</v>
      </c>
      <c r="H5092" s="97" t="s">
        <v>795</v>
      </c>
      <c r="I5092" s="97" t="s">
        <v>774</v>
      </c>
      <c r="J5092" s="97" t="s">
        <v>2611</v>
      </c>
      <c r="K5092" s="97" t="s">
        <v>377</v>
      </c>
      <c r="L5092" s="97" t="s">
        <v>2193</v>
      </c>
      <c r="M5092" s="26">
        <v>5082</v>
      </c>
    </row>
    <row r="5093" spans="1:13" ht="14.45" customHeight="1" x14ac:dyDescent="0.3">
      <c r="A5093" s="109">
        <v>42718</v>
      </c>
      <c r="B5093" s="97" t="s">
        <v>3650</v>
      </c>
      <c r="C5093" s="97" t="s">
        <v>12</v>
      </c>
      <c r="D5093" s="97" t="s">
        <v>18</v>
      </c>
      <c r="E5093" s="99"/>
      <c r="F5093" s="99">
        <v>1000</v>
      </c>
      <c r="G5093" s="19">
        <f t="shared" si="79"/>
        <v>7469829.0812999997</v>
      </c>
      <c r="H5093" s="97" t="s">
        <v>1772</v>
      </c>
      <c r="I5093" s="97" t="s">
        <v>531</v>
      </c>
      <c r="J5093" s="102" t="s">
        <v>1823</v>
      </c>
      <c r="K5093" s="97" t="s">
        <v>377</v>
      </c>
      <c r="L5093" s="97" t="s">
        <v>2193</v>
      </c>
      <c r="M5093" s="26">
        <v>5083</v>
      </c>
    </row>
    <row r="5094" spans="1:13" ht="14.45" customHeight="1" x14ac:dyDescent="0.3">
      <c r="A5094" s="109">
        <v>42718</v>
      </c>
      <c r="B5094" s="97" t="s">
        <v>3651</v>
      </c>
      <c r="C5094" s="97" t="s">
        <v>12</v>
      </c>
      <c r="D5094" s="97" t="s">
        <v>18</v>
      </c>
      <c r="E5094" s="99"/>
      <c r="F5094" s="99">
        <v>1000</v>
      </c>
      <c r="G5094" s="19">
        <f t="shared" si="79"/>
        <v>7468829.0812999997</v>
      </c>
      <c r="H5094" s="97" t="s">
        <v>1772</v>
      </c>
      <c r="I5094" s="97" t="s">
        <v>531</v>
      </c>
      <c r="J5094" s="102" t="s">
        <v>1823</v>
      </c>
      <c r="K5094" s="97" t="s">
        <v>377</v>
      </c>
      <c r="L5094" s="97" t="s">
        <v>2193</v>
      </c>
      <c r="M5094" s="26">
        <v>5084</v>
      </c>
    </row>
    <row r="5095" spans="1:13" ht="14.45" customHeight="1" x14ac:dyDescent="0.3">
      <c r="A5095" s="109">
        <v>42718</v>
      </c>
      <c r="B5095" s="97" t="s">
        <v>3652</v>
      </c>
      <c r="C5095" s="97" t="s">
        <v>12</v>
      </c>
      <c r="D5095" s="97" t="s">
        <v>18</v>
      </c>
      <c r="E5095" s="99"/>
      <c r="F5095" s="99">
        <v>2000</v>
      </c>
      <c r="G5095" s="19">
        <f t="shared" si="79"/>
        <v>7466829.0812999997</v>
      </c>
      <c r="H5095" s="97" t="s">
        <v>1772</v>
      </c>
      <c r="I5095" s="97" t="s">
        <v>531</v>
      </c>
      <c r="J5095" s="102" t="s">
        <v>1823</v>
      </c>
      <c r="K5095" s="97" t="s">
        <v>377</v>
      </c>
      <c r="L5095" s="97" t="s">
        <v>2193</v>
      </c>
      <c r="M5095" s="26">
        <v>5085</v>
      </c>
    </row>
    <row r="5096" spans="1:13" ht="14.45" customHeight="1" x14ac:dyDescent="0.3">
      <c r="A5096" s="109">
        <v>42718</v>
      </c>
      <c r="B5096" s="97" t="s">
        <v>3653</v>
      </c>
      <c r="C5096" s="97" t="s">
        <v>17</v>
      </c>
      <c r="D5096" s="97" t="s">
        <v>18</v>
      </c>
      <c r="E5096" s="99"/>
      <c r="F5096" s="99">
        <v>15000</v>
      </c>
      <c r="G5096" s="19">
        <f t="shared" si="79"/>
        <v>7451829.0812999997</v>
      </c>
      <c r="H5096" s="97" t="s">
        <v>1772</v>
      </c>
      <c r="I5096" s="97">
        <v>517</v>
      </c>
      <c r="J5096" s="97" t="s">
        <v>2611</v>
      </c>
      <c r="K5096" s="97" t="s">
        <v>377</v>
      </c>
      <c r="L5096" s="97" t="s">
        <v>1824</v>
      </c>
      <c r="M5096" s="26">
        <v>5086</v>
      </c>
    </row>
    <row r="5097" spans="1:13" ht="14.45" customHeight="1" x14ac:dyDescent="0.3">
      <c r="A5097" s="109">
        <v>42718</v>
      </c>
      <c r="B5097" s="97" t="s">
        <v>3654</v>
      </c>
      <c r="C5097" s="97" t="s">
        <v>12</v>
      </c>
      <c r="D5097" s="97" t="s">
        <v>20</v>
      </c>
      <c r="E5097" s="99"/>
      <c r="F5097" s="103">
        <v>600</v>
      </c>
      <c r="G5097" s="19">
        <f t="shared" si="79"/>
        <v>7451229.0812999997</v>
      </c>
      <c r="H5097" s="97" t="s">
        <v>3419</v>
      </c>
      <c r="I5097" s="97" t="s">
        <v>531</v>
      </c>
      <c r="J5097" s="102" t="s">
        <v>1823</v>
      </c>
      <c r="K5097" s="97" t="s">
        <v>377</v>
      </c>
      <c r="L5097" s="97" t="s">
        <v>2600</v>
      </c>
      <c r="M5097" s="31">
        <v>5087</v>
      </c>
    </row>
    <row r="5098" spans="1:13" ht="14.45" customHeight="1" x14ac:dyDescent="0.3">
      <c r="A5098" s="109">
        <v>42718</v>
      </c>
      <c r="B5098" s="97" t="s">
        <v>3655</v>
      </c>
      <c r="C5098" s="97" t="s">
        <v>24</v>
      </c>
      <c r="D5098" s="97" t="s">
        <v>10</v>
      </c>
      <c r="E5098" s="99"/>
      <c r="F5098" s="103">
        <v>500</v>
      </c>
      <c r="G5098" s="19">
        <f t="shared" si="79"/>
        <v>7450729.0812999997</v>
      </c>
      <c r="H5098" s="97" t="s">
        <v>3419</v>
      </c>
      <c r="I5098" s="97" t="s">
        <v>531</v>
      </c>
      <c r="J5098" s="97" t="s">
        <v>2611</v>
      </c>
      <c r="K5098" s="97" t="s">
        <v>377</v>
      </c>
      <c r="L5098" s="97" t="s">
        <v>2600</v>
      </c>
      <c r="M5098" s="31">
        <v>5088</v>
      </c>
    </row>
    <row r="5099" spans="1:13" ht="14.45" customHeight="1" x14ac:dyDescent="0.3">
      <c r="A5099" s="109">
        <v>42718</v>
      </c>
      <c r="B5099" s="97" t="s">
        <v>3656</v>
      </c>
      <c r="C5099" s="97" t="s">
        <v>24</v>
      </c>
      <c r="D5099" s="97" t="s">
        <v>10</v>
      </c>
      <c r="E5099" s="99"/>
      <c r="F5099" s="103">
        <v>300</v>
      </c>
      <c r="G5099" s="19">
        <f t="shared" si="79"/>
        <v>7450429.0812999997</v>
      </c>
      <c r="H5099" s="97" t="s">
        <v>3419</v>
      </c>
      <c r="I5099" s="97" t="s">
        <v>531</v>
      </c>
      <c r="J5099" s="97" t="s">
        <v>2611</v>
      </c>
      <c r="K5099" s="97" t="s">
        <v>377</v>
      </c>
      <c r="L5099" s="97" t="s">
        <v>2600</v>
      </c>
      <c r="M5099" s="26">
        <v>5089</v>
      </c>
    </row>
    <row r="5100" spans="1:13" ht="14.45" customHeight="1" x14ac:dyDescent="0.3">
      <c r="A5100" s="109">
        <v>42718</v>
      </c>
      <c r="B5100" s="97" t="s">
        <v>3094</v>
      </c>
      <c r="C5100" s="97" t="s">
        <v>12</v>
      </c>
      <c r="D5100" s="97" t="s">
        <v>13</v>
      </c>
      <c r="E5100" s="99"/>
      <c r="F5100" s="99">
        <v>2500</v>
      </c>
      <c r="G5100" s="19">
        <f t="shared" si="79"/>
        <v>7447929.0812999997</v>
      </c>
      <c r="H5100" s="97" t="s">
        <v>3095</v>
      </c>
      <c r="I5100" s="97" t="s">
        <v>531</v>
      </c>
      <c r="J5100" s="26" t="s">
        <v>3033</v>
      </c>
      <c r="K5100" s="97" t="s">
        <v>377</v>
      </c>
      <c r="L5100" s="97" t="s">
        <v>2600</v>
      </c>
      <c r="M5100" s="26">
        <v>5090</v>
      </c>
    </row>
    <row r="5101" spans="1:13" ht="14.45" customHeight="1" x14ac:dyDescent="0.3">
      <c r="A5101" s="109">
        <v>42718</v>
      </c>
      <c r="B5101" s="97" t="s">
        <v>3426</v>
      </c>
      <c r="C5101" s="97" t="s">
        <v>35</v>
      </c>
      <c r="D5101" s="97" t="s">
        <v>13</v>
      </c>
      <c r="E5101" s="99"/>
      <c r="F5101" s="99">
        <v>1500</v>
      </c>
      <c r="G5101" s="19">
        <f t="shared" si="79"/>
        <v>7446429.0812999997</v>
      </c>
      <c r="H5101" s="97" t="s">
        <v>3095</v>
      </c>
      <c r="I5101" s="97" t="s">
        <v>531</v>
      </c>
      <c r="J5101" s="26" t="s">
        <v>3033</v>
      </c>
      <c r="K5101" s="97" t="s">
        <v>377</v>
      </c>
      <c r="L5101" s="97" t="s">
        <v>2600</v>
      </c>
      <c r="M5101" s="26">
        <v>5091</v>
      </c>
    </row>
    <row r="5102" spans="1:13" ht="14.45" customHeight="1" x14ac:dyDescent="0.3">
      <c r="A5102" s="109">
        <v>42718</v>
      </c>
      <c r="B5102" s="97" t="s">
        <v>3501</v>
      </c>
      <c r="C5102" s="97" t="s">
        <v>16</v>
      </c>
      <c r="D5102" s="97" t="s">
        <v>10</v>
      </c>
      <c r="E5102" s="99"/>
      <c r="F5102" s="99">
        <v>4800</v>
      </c>
      <c r="G5102" s="19">
        <f t="shared" si="79"/>
        <v>7441629.0812999997</v>
      </c>
      <c r="H5102" s="97" t="s">
        <v>3095</v>
      </c>
      <c r="I5102" s="97" t="s">
        <v>3502</v>
      </c>
      <c r="J5102" s="26" t="s">
        <v>3033</v>
      </c>
      <c r="K5102" s="97" t="s">
        <v>377</v>
      </c>
      <c r="L5102" s="97" t="s">
        <v>1824</v>
      </c>
      <c r="M5102" s="26">
        <v>5092</v>
      </c>
    </row>
    <row r="5103" spans="1:13" ht="14.45" customHeight="1" x14ac:dyDescent="0.3">
      <c r="A5103" s="109">
        <v>42718</v>
      </c>
      <c r="B5103" s="108" t="s">
        <v>3657</v>
      </c>
      <c r="C5103" s="97" t="s">
        <v>12</v>
      </c>
      <c r="D5103" s="108" t="s">
        <v>13</v>
      </c>
      <c r="E5103" s="100"/>
      <c r="F5103" s="100">
        <v>2000</v>
      </c>
      <c r="G5103" s="19">
        <f t="shared" si="79"/>
        <v>7439629.0812999997</v>
      </c>
      <c r="H5103" s="97" t="s">
        <v>267</v>
      </c>
      <c r="I5103" s="97" t="s">
        <v>531</v>
      </c>
      <c r="J5103" s="97" t="s">
        <v>2611</v>
      </c>
      <c r="K5103" s="97" t="s">
        <v>377</v>
      </c>
      <c r="L5103" s="97" t="s">
        <v>2600</v>
      </c>
      <c r="M5103" s="26">
        <v>5093</v>
      </c>
    </row>
    <row r="5104" spans="1:13" ht="14.45" customHeight="1" x14ac:dyDescent="0.3">
      <c r="A5104" s="109">
        <v>42718</v>
      </c>
      <c r="B5104" s="108" t="s">
        <v>3658</v>
      </c>
      <c r="C5104" s="97" t="s">
        <v>35</v>
      </c>
      <c r="D5104" s="108" t="s">
        <v>13</v>
      </c>
      <c r="E5104" s="100"/>
      <c r="F5104" s="100">
        <v>3500</v>
      </c>
      <c r="G5104" s="19">
        <f t="shared" si="79"/>
        <v>7436129.0812999997</v>
      </c>
      <c r="H5104" s="97" t="s">
        <v>267</v>
      </c>
      <c r="I5104" s="97" t="s">
        <v>229</v>
      </c>
      <c r="J5104" s="26" t="s">
        <v>3033</v>
      </c>
      <c r="K5104" s="97" t="s">
        <v>377</v>
      </c>
      <c r="L5104" s="97" t="s">
        <v>1824</v>
      </c>
      <c r="M5104" s="26">
        <v>5094</v>
      </c>
    </row>
    <row r="5105" spans="1:13" ht="14.45" customHeight="1" x14ac:dyDescent="0.3">
      <c r="A5105" s="109">
        <v>42718</v>
      </c>
      <c r="B5105" s="107" t="s">
        <v>3659</v>
      </c>
      <c r="C5105" s="97" t="s">
        <v>12</v>
      </c>
      <c r="D5105" s="97" t="s">
        <v>18</v>
      </c>
      <c r="E5105" s="103"/>
      <c r="F5105" s="103">
        <v>1000</v>
      </c>
      <c r="G5105" s="19">
        <f t="shared" si="79"/>
        <v>7435129.0812999997</v>
      </c>
      <c r="H5105" s="105" t="s">
        <v>3421</v>
      </c>
      <c r="I5105" s="107" t="s">
        <v>3422</v>
      </c>
      <c r="J5105" s="102" t="s">
        <v>1823</v>
      </c>
      <c r="K5105" s="97" t="s">
        <v>377</v>
      </c>
      <c r="L5105" s="97" t="s">
        <v>2600</v>
      </c>
      <c r="M5105" s="31">
        <v>5095</v>
      </c>
    </row>
    <row r="5106" spans="1:13" ht="14.45" customHeight="1" x14ac:dyDescent="0.3">
      <c r="A5106" s="109">
        <v>42718</v>
      </c>
      <c r="B5106" s="107" t="s">
        <v>3660</v>
      </c>
      <c r="C5106" s="97" t="s">
        <v>12</v>
      </c>
      <c r="D5106" s="97" t="s">
        <v>18</v>
      </c>
      <c r="E5106" s="103"/>
      <c r="F5106" s="103">
        <v>1000</v>
      </c>
      <c r="G5106" s="19">
        <f t="shared" si="79"/>
        <v>7434129.0812999997</v>
      </c>
      <c r="H5106" s="105" t="s">
        <v>3421</v>
      </c>
      <c r="I5106" s="107" t="s">
        <v>3661</v>
      </c>
      <c r="J5106" s="102" t="s">
        <v>1823</v>
      </c>
      <c r="K5106" s="97" t="s">
        <v>377</v>
      </c>
      <c r="L5106" s="97" t="s">
        <v>2600</v>
      </c>
      <c r="M5106" s="31">
        <v>5096</v>
      </c>
    </row>
    <row r="5107" spans="1:13" ht="14.45" customHeight="1" x14ac:dyDescent="0.3">
      <c r="A5107" s="109">
        <v>42718</v>
      </c>
      <c r="B5107" s="107" t="s">
        <v>3662</v>
      </c>
      <c r="C5107" s="97" t="s">
        <v>17</v>
      </c>
      <c r="D5107" s="97" t="s">
        <v>18</v>
      </c>
      <c r="E5107" s="103"/>
      <c r="F5107" s="103">
        <v>5000</v>
      </c>
      <c r="G5107" s="19">
        <f t="shared" si="79"/>
        <v>7429129.0812999997</v>
      </c>
      <c r="H5107" s="105" t="s">
        <v>3421</v>
      </c>
      <c r="I5107" s="107" t="s">
        <v>3661</v>
      </c>
      <c r="J5107" s="97" t="s">
        <v>1823</v>
      </c>
      <c r="K5107" s="97" t="s">
        <v>377</v>
      </c>
      <c r="L5107" s="97" t="s">
        <v>2600</v>
      </c>
      <c r="M5107" s="26">
        <v>5097</v>
      </c>
    </row>
    <row r="5108" spans="1:13" ht="14.45" customHeight="1" x14ac:dyDescent="0.3">
      <c r="A5108" s="109">
        <v>42718</v>
      </c>
      <c r="B5108" s="107" t="s">
        <v>3663</v>
      </c>
      <c r="C5108" s="97" t="s">
        <v>12</v>
      </c>
      <c r="D5108" s="97" t="s">
        <v>18</v>
      </c>
      <c r="E5108" s="103"/>
      <c r="F5108" s="103">
        <v>1000</v>
      </c>
      <c r="G5108" s="19">
        <f t="shared" si="79"/>
        <v>7428129.0812999997</v>
      </c>
      <c r="H5108" s="105" t="s">
        <v>3421</v>
      </c>
      <c r="I5108" s="107" t="s">
        <v>3661</v>
      </c>
      <c r="J5108" s="102" t="s">
        <v>1823</v>
      </c>
      <c r="K5108" s="97" t="s">
        <v>377</v>
      </c>
      <c r="L5108" s="97" t="s">
        <v>2600</v>
      </c>
      <c r="M5108" s="26">
        <v>5098</v>
      </c>
    </row>
    <row r="5109" spans="1:13" ht="14.45" customHeight="1" x14ac:dyDescent="0.3">
      <c r="A5109" s="109">
        <v>42718</v>
      </c>
      <c r="B5109" s="107" t="s">
        <v>3664</v>
      </c>
      <c r="C5109" s="97" t="s">
        <v>12</v>
      </c>
      <c r="D5109" s="97" t="s">
        <v>18</v>
      </c>
      <c r="E5109" s="103"/>
      <c r="F5109" s="103">
        <v>1000</v>
      </c>
      <c r="G5109" s="19">
        <f t="shared" si="79"/>
        <v>7427129.0812999997</v>
      </c>
      <c r="H5109" s="105" t="s">
        <v>3421</v>
      </c>
      <c r="I5109" s="107" t="s">
        <v>531</v>
      </c>
      <c r="J5109" s="102" t="s">
        <v>1823</v>
      </c>
      <c r="K5109" s="97" t="s">
        <v>377</v>
      </c>
      <c r="L5109" s="97" t="s">
        <v>2600</v>
      </c>
      <c r="M5109" s="26">
        <v>5099</v>
      </c>
    </row>
    <row r="5110" spans="1:13" ht="14.45" customHeight="1" x14ac:dyDescent="0.3">
      <c r="A5110" s="109">
        <v>42718</v>
      </c>
      <c r="B5110" s="107" t="s">
        <v>3665</v>
      </c>
      <c r="C5110" s="97" t="s">
        <v>12</v>
      </c>
      <c r="D5110" s="97" t="s">
        <v>18</v>
      </c>
      <c r="E5110" s="103"/>
      <c r="F5110" s="103">
        <v>1000</v>
      </c>
      <c r="G5110" s="19">
        <f t="shared" si="79"/>
        <v>7426129.0812999997</v>
      </c>
      <c r="H5110" s="105" t="s">
        <v>3421</v>
      </c>
      <c r="I5110" s="107" t="s">
        <v>531</v>
      </c>
      <c r="J5110" s="102" t="s">
        <v>1823</v>
      </c>
      <c r="K5110" s="97" t="s">
        <v>377</v>
      </c>
      <c r="L5110" s="97" t="s">
        <v>2600</v>
      </c>
      <c r="M5110" s="26">
        <v>5100</v>
      </c>
    </row>
    <row r="5111" spans="1:13" ht="14.45" customHeight="1" x14ac:dyDescent="0.3">
      <c r="A5111" s="109">
        <v>42719</v>
      </c>
      <c r="B5111" s="97" t="s">
        <v>3666</v>
      </c>
      <c r="C5111" s="97" t="s">
        <v>12</v>
      </c>
      <c r="D5111" s="97" t="s">
        <v>20</v>
      </c>
      <c r="E5111" s="99"/>
      <c r="F5111" s="99">
        <v>1500</v>
      </c>
      <c r="G5111" s="19">
        <f t="shared" si="79"/>
        <v>7424629.0812999997</v>
      </c>
      <c r="H5111" s="97" t="s">
        <v>3054</v>
      </c>
      <c r="I5111" s="97" t="s">
        <v>531</v>
      </c>
      <c r="J5111" s="97" t="s">
        <v>2611</v>
      </c>
      <c r="K5111" s="97" t="s">
        <v>377</v>
      </c>
      <c r="L5111" s="97" t="s">
        <v>2600</v>
      </c>
      <c r="M5111" s="26">
        <v>5101</v>
      </c>
    </row>
    <row r="5112" spans="1:13" ht="14.45" customHeight="1" x14ac:dyDescent="0.3">
      <c r="A5112" s="109">
        <v>42719</v>
      </c>
      <c r="B5112" s="97" t="s">
        <v>3667</v>
      </c>
      <c r="C5112" s="97" t="s">
        <v>12</v>
      </c>
      <c r="D5112" s="97" t="s">
        <v>20</v>
      </c>
      <c r="E5112" s="99"/>
      <c r="F5112" s="99">
        <v>1500</v>
      </c>
      <c r="G5112" s="19">
        <f t="shared" si="79"/>
        <v>7423129.0812999997</v>
      </c>
      <c r="H5112" s="97" t="s">
        <v>3054</v>
      </c>
      <c r="I5112" s="97" t="s">
        <v>531</v>
      </c>
      <c r="J5112" s="97" t="s">
        <v>2611</v>
      </c>
      <c r="K5112" s="97" t="s">
        <v>377</v>
      </c>
      <c r="L5112" s="97" t="s">
        <v>2600</v>
      </c>
      <c r="M5112" s="26">
        <v>5102</v>
      </c>
    </row>
    <row r="5113" spans="1:13" ht="14.45" customHeight="1" x14ac:dyDescent="0.3">
      <c r="A5113" s="109">
        <v>42719</v>
      </c>
      <c r="B5113" s="97" t="s">
        <v>3668</v>
      </c>
      <c r="C5113" s="97" t="s">
        <v>12</v>
      </c>
      <c r="D5113" s="97" t="s">
        <v>20</v>
      </c>
      <c r="E5113" s="99"/>
      <c r="F5113" s="99">
        <v>1000</v>
      </c>
      <c r="G5113" s="19">
        <f t="shared" si="79"/>
        <v>7422129.0812999997</v>
      </c>
      <c r="H5113" s="97" t="s">
        <v>3054</v>
      </c>
      <c r="I5113" s="97" t="s">
        <v>531</v>
      </c>
      <c r="J5113" s="97" t="s">
        <v>2611</v>
      </c>
      <c r="K5113" s="97" t="s">
        <v>377</v>
      </c>
      <c r="L5113" s="97" t="s">
        <v>2600</v>
      </c>
      <c r="M5113" s="31">
        <v>5103</v>
      </c>
    </row>
    <row r="5114" spans="1:13" ht="14.45" customHeight="1" x14ac:dyDescent="0.3">
      <c r="A5114" s="109">
        <v>42719</v>
      </c>
      <c r="B5114" s="97" t="s">
        <v>3669</v>
      </c>
      <c r="C5114" s="97" t="s">
        <v>12</v>
      </c>
      <c r="D5114" s="97" t="s">
        <v>18</v>
      </c>
      <c r="E5114" s="99"/>
      <c r="F5114" s="99">
        <v>2000</v>
      </c>
      <c r="G5114" s="19">
        <f t="shared" si="79"/>
        <v>7420129.0812999997</v>
      </c>
      <c r="H5114" s="97" t="s">
        <v>795</v>
      </c>
      <c r="I5114" s="97" t="s">
        <v>774</v>
      </c>
      <c r="J5114" s="97" t="s">
        <v>2611</v>
      </c>
      <c r="K5114" s="97" t="s">
        <v>377</v>
      </c>
      <c r="L5114" s="97" t="s">
        <v>2193</v>
      </c>
      <c r="M5114" s="31">
        <v>5104</v>
      </c>
    </row>
    <row r="5115" spans="1:13" ht="14.45" customHeight="1" x14ac:dyDescent="0.3">
      <c r="A5115" s="109">
        <v>42719</v>
      </c>
      <c r="B5115" s="97" t="s">
        <v>3670</v>
      </c>
      <c r="C5115" s="97" t="s">
        <v>24</v>
      </c>
      <c r="D5115" s="97" t="s">
        <v>10</v>
      </c>
      <c r="E5115" s="99"/>
      <c r="F5115" s="99">
        <v>2000</v>
      </c>
      <c r="G5115" s="19">
        <f t="shared" si="79"/>
        <v>7418129.0812999997</v>
      </c>
      <c r="H5115" s="97" t="s">
        <v>795</v>
      </c>
      <c r="I5115" s="97">
        <v>2255</v>
      </c>
      <c r="J5115" s="26" t="s">
        <v>3033</v>
      </c>
      <c r="K5115" s="97" t="s">
        <v>377</v>
      </c>
      <c r="L5115" s="97" t="s">
        <v>1824</v>
      </c>
      <c r="M5115" s="26">
        <v>5105</v>
      </c>
    </row>
    <row r="5116" spans="1:13" ht="21" customHeight="1" x14ac:dyDescent="0.3">
      <c r="A5116" s="109">
        <v>42719</v>
      </c>
      <c r="B5116" s="97" t="s">
        <v>3671</v>
      </c>
      <c r="C5116" s="97" t="s">
        <v>12</v>
      </c>
      <c r="D5116" s="97" t="s">
        <v>18</v>
      </c>
      <c r="E5116" s="99"/>
      <c r="F5116" s="99">
        <v>2000</v>
      </c>
      <c r="G5116" s="19">
        <f t="shared" si="79"/>
        <v>7416129.0812999997</v>
      </c>
      <c r="H5116" s="97" t="s">
        <v>795</v>
      </c>
      <c r="I5116" s="97" t="s">
        <v>774</v>
      </c>
      <c r="J5116" s="97" t="s">
        <v>2611</v>
      </c>
      <c r="K5116" s="97" t="s">
        <v>377</v>
      </c>
      <c r="L5116" s="97" t="s">
        <v>2193</v>
      </c>
      <c r="M5116" s="26">
        <v>5106</v>
      </c>
    </row>
    <row r="5117" spans="1:13" ht="14.45" customHeight="1" x14ac:dyDescent="0.3">
      <c r="A5117" s="109">
        <v>42719</v>
      </c>
      <c r="B5117" s="97" t="s">
        <v>3672</v>
      </c>
      <c r="C5117" s="97" t="s">
        <v>12</v>
      </c>
      <c r="D5117" s="97" t="s">
        <v>18</v>
      </c>
      <c r="E5117" s="99"/>
      <c r="F5117" s="99">
        <v>1000</v>
      </c>
      <c r="G5117" s="19">
        <f t="shared" si="79"/>
        <v>7415129.0812999997</v>
      </c>
      <c r="H5117" s="97" t="s">
        <v>795</v>
      </c>
      <c r="I5117" s="97" t="s">
        <v>774</v>
      </c>
      <c r="J5117" s="97" t="s">
        <v>2611</v>
      </c>
      <c r="K5117" s="97" t="s">
        <v>377</v>
      </c>
      <c r="L5117" s="97" t="s">
        <v>2193</v>
      </c>
      <c r="M5117" s="26">
        <v>5107</v>
      </c>
    </row>
    <row r="5118" spans="1:13" ht="14.45" customHeight="1" x14ac:dyDescent="0.3">
      <c r="A5118" s="109">
        <v>42719</v>
      </c>
      <c r="B5118" s="97" t="s">
        <v>3673</v>
      </c>
      <c r="C5118" s="97" t="s">
        <v>12</v>
      </c>
      <c r="D5118" s="97" t="s">
        <v>18</v>
      </c>
      <c r="E5118" s="99"/>
      <c r="F5118" s="99">
        <v>500</v>
      </c>
      <c r="G5118" s="19">
        <f t="shared" si="79"/>
        <v>7414629.0812999997</v>
      </c>
      <c r="H5118" s="97" t="s">
        <v>795</v>
      </c>
      <c r="I5118" s="97" t="s">
        <v>774</v>
      </c>
      <c r="J5118" s="97" t="s">
        <v>2611</v>
      </c>
      <c r="K5118" s="97" t="s">
        <v>377</v>
      </c>
      <c r="L5118" s="97" t="s">
        <v>2193</v>
      </c>
      <c r="M5118" s="26">
        <v>5108</v>
      </c>
    </row>
    <row r="5119" spans="1:13" ht="14.45" customHeight="1" x14ac:dyDescent="0.3">
      <c r="A5119" s="109">
        <v>42719</v>
      </c>
      <c r="B5119" s="97" t="s">
        <v>3674</v>
      </c>
      <c r="C5119" s="97" t="s">
        <v>12</v>
      </c>
      <c r="D5119" s="97" t="s">
        <v>18</v>
      </c>
      <c r="E5119" s="99"/>
      <c r="F5119" s="99">
        <v>1000</v>
      </c>
      <c r="G5119" s="19">
        <f t="shared" si="79"/>
        <v>7413629.0812999997</v>
      </c>
      <c r="H5119" s="97" t="s">
        <v>795</v>
      </c>
      <c r="I5119" s="97" t="s">
        <v>774</v>
      </c>
      <c r="J5119" s="97" t="s">
        <v>2611</v>
      </c>
      <c r="K5119" s="97" t="s">
        <v>377</v>
      </c>
      <c r="L5119" s="97" t="s">
        <v>2193</v>
      </c>
      <c r="M5119" s="26">
        <v>5109</v>
      </c>
    </row>
    <row r="5120" spans="1:13" ht="14.45" customHeight="1" x14ac:dyDescent="0.3">
      <c r="A5120" s="109">
        <v>42719</v>
      </c>
      <c r="B5120" s="97" t="s">
        <v>3675</v>
      </c>
      <c r="C5120" s="97" t="s">
        <v>12</v>
      </c>
      <c r="D5120" s="97" t="s">
        <v>18</v>
      </c>
      <c r="E5120" s="99"/>
      <c r="F5120" s="99">
        <v>1000</v>
      </c>
      <c r="G5120" s="19">
        <f t="shared" si="79"/>
        <v>7412629.0812999997</v>
      </c>
      <c r="H5120" s="97" t="s">
        <v>795</v>
      </c>
      <c r="I5120" s="97" t="s">
        <v>774</v>
      </c>
      <c r="J5120" s="97" t="s">
        <v>2611</v>
      </c>
      <c r="K5120" s="97" t="s">
        <v>377</v>
      </c>
      <c r="L5120" s="97" t="s">
        <v>2193</v>
      </c>
      <c r="M5120" s="26">
        <v>5110</v>
      </c>
    </row>
    <row r="5121" spans="1:13" s="138" customFormat="1" x14ac:dyDescent="0.3">
      <c r="A5121" s="109">
        <v>42719</v>
      </c>
      <c r="B5121" s="97" t="s">
        <v>3676</v>
      </c>
      <c r="C5121" s="97" t="s">
        <v>12</v>
      </c>
      <c r="D5121" s="97" t="s">
        <v>821</v>
      </c>
      <c r="E5121" s="99"/>
      <c r="F5121" s="99">
        <v>1000</v>
      </c>
      <c r="G5121" s="19">
        <f t="shared" si="79"/>
        <v>7411629.0812999997</v>
      </c>
      <c r="H5121" s="97" t="s">
        <v>1697</v>
      </c>
      <c r="I5121" s="97" t="s">
        <v>531</v>
      </c>
      <c r="J5121" s="102" t="s">
        <v>1823</v>
      </c>
      <c r="K5121" s="97" t="s">
        <v>377</v>
      </c>
      <c r="L5121" s="97" t="s">
        <v>2193</v>
      </c>
      <c r="M5121" s="31">
        <v>5111</v>
      </c>
    </row>
    <row r="5122" spans="1:13" s="138" customFormat="1" x14ac:dyDescent="0.3">
      <c r="A5122" s="109">
        <v>42719</v>
      </c>
      <c r="B5122" s="97" t="s">
        <v>3677</v>
      </c>
      <c r="C5122" s="97" t="s">
        <v>12</v>
      </c>
      <c r="D5122" s="97" t="s">
        <v>821</v>
      </c>
      <c r="E5122" s="99"/>
      <c r="F5122" s="99">
        <v>1000</v>
      </c>
      <c r="G5122" s="19">
        <f t="shared" si="79"/>
        <v>7410629.0812999997</v>
      </c>
      <c r="H5122" s="97" t="s">
        <v>1697</v>
      </c>
      <c r="I5122" s="97" t="s">
        <v>531</v>
      </c>
      <c r="J5122" s="102" t="s">
        <v>1823</v>
      </c>
      <c r="K5122" s="97" t="s">
        <v>377</v>
      </c>
      <c r="L5122" s="97" t="s">
        <v>2193</v>
      </c>
      <c r="M5122" s="31">
        <v>5112</v>
      </c>
    </row>
    <row r="5123" spans="1:13" ht="14.45" customHeight="1" x14ac:dyDescent="0.3">
      <c r="A5123" s="109">
        <v>42719</v>
      </c>
      <c r="B5123" s="97" t="s">
        <v>3678</v>
      </c>
      <c r="C5123" s="97" t="s">
        <v>12</v>
      </c>
      <c r="D5123" s="97" t="s">
        <v>821</v>
      </c>
      <c r="E5123" s="99"/>
      <c r="F5123" s="99">
        <v>1000</v>
      </c>
      <c r="G5123" s="19">
        <f t="shared" si="79"/>
        <v>7409629.0812999997</v>
      </c>
      <c r="H5123" s="97" t="s">
        <v>1697</v>
      </c>
      <c r="I5123" s="97" t="s">
        <v>531</v>
      </c>
      <c r="J5123" s="102" t="s">
        <v>1823</v>
      </c>
      <c r="K5123" s="97" t="s">
        <v>377</v>
      </c>
      <c r="L5123" s="97" t="s">
        <v>2193</v>
      </c>
      <c r="M5123" s="26">
        <v>5113</v>
      </c>
    </row>
    <row r="5124" spans="1:13" ht="14.45" customHeight="1" x14ac:dyDescent="0.3">
      <c r="A5124" s="109">
        <v>42719</v>
      </c>
      <c r="B5124" s="97" t="s">
        <v>3679</v>
      </c>
      <c r="C5124" s="97" t="s">
        <v>12</v>
      </c>
      <c r="D5124" s="97" t="s">
        <v>821</v>
      </c>
      <c r="E5124" s="99"/>
      <c r="F5124" s="99">
        <v>1500</v>
      </c>
      <c r="G5124" s="19">
        <f t="shared" si="79"/>
        <v>7408129.0812999997</v>
      </c>
      <c r="H5124" s="97" t="s">
        <v>1697</v>
      </c>
      <c r="I5124" s="97" t="s">
        <v>531</v>
      </c>
      <c r="J5124" s="102" t="s">
        <v>1823</v>
      </c>
      <c r="K5124" s="97" t="s">
        <v>377</v>
      </c>
      <c r="L5124" s="97" t="s">
        <v>2193</v>
      </c>
      <c r="M5124" s="26">
        <v>5114</v>
      </c>
    </row>
    <row r="5125" spans="1:13" ht="14.45" customHeight="1" x14ac:dyDescent="0.3">
      <c r="A5125" s="109">
        <v>42719</v>
      </c>
      <c r="B5125" s="97" t="s">
        <v>3564</v>
      </c>
      <c r="C5125" s="97" t="s">
        <v>12</v>
      </c>
      <c r="D5125" s="97" t="s">
        <v>821</v>
      </c>
      <c r="E5125" s="99"/>
      <c r="F5125" s="99">
        <v>1000</v>
      </c>
      <c r="G5125" s="19">
        <f t="shared" si="79"/>
        <v>7407129.0812999997</v>
      </c>
      <c r="H5125" s="97" t="s">
        <v>1697</v>
      </c>
      <c r="I5125" s="97" t="s">
        <v>531</v>
      </c>
      <c r="J5125" s="102" t="s">
        <v>1823</v>
      </c>
      <c r="K5125" s="97" t="s">
        <v>377</v>
      </c>
      <c r="L5125" s="97" t="s">
        <v>2193</v>
      </c>
      <c r="M5125" s="26">
        <v>5115</v>
      </c>
    </row>
    <row r="5126" spans="1:13" ht="14.45" customHeight="1" x14ac:dyDescent="0.3">
      <c r="A5126" s="109">
        <v>42719</v>
      </c>
      <c r="B5126" s="97" t="s">
        <v>3680</v>
      </c>
      <c r="C5126" s="97" t="s">
        <v>12</v>
      </c>
      <c r="D5126" s="97" t="s">
        <v>821</v>
      </c>
      <c r="E5126" s="99"/>
      <c r="F5126" s="99">
        <v>1000</v>
      </c>
      <c r="G5126" s="19">
        <f t="shared" si="79"/>
        <v>7406129.0812999997</v>
      </c>
      <c r="H5126" s="97" t="s">
        <v>1697</v>
      </c>
      <c r="I5126" s="97" t="s">
        <v>531</v>
      </c>
      <c r="J5126" s="102" t="s">
        <v>1823</v>
      </c>
      <c r="K5126" s="97" t="s">
        <v>377</v>
      </c>
      <c r="L5126" s="97" t="s">
        <v>2193</v>
      </c>
      <c r="M5126" s="26">
        <v>5116</v>
      </c>
    </row>
    <row r="5127" spans="1:13" ht="14.45" customHeight="1" x14ac:dyDescent="0.3">
      <c r="A5127" s="109">
        <v>42719</v>
      </c>
      <c r="B5127" s="97" t="s">
        <v>3681</v>
      </c>
      <c r="C5127" s="97" t="s">
        <v>12</v>
      </c>
      <c r="D5127" s="97" t="s">
        <v>18</v>
      </c>
      <c r="E5127" s="99"/>
      <c r="F5127" s="99">
        <v>3000</v>
      </c>
      <c r="G5127" s="19">
        <f t="shared" si="79"/>
        <v>7403129.0812999997</v>
      </c>
      <c r="H5127" s="97" t="s">
        <v>1772</v>
      </c>
      <c r="I5127" s="97" t="s">
        <v>531</v>
      </c>
      <c r="J5127" s="102" t="s">
        <v>1823</v>
      </c>
      <c r="K5127" s="97" t="s">
        <v>377</v>
      </c>
      <c r="L5127" s="97" t="s">
        <v>2193</v>
      </c>
      <c r="M5127" s="26">
        <v>5117</v>
      </c>
    </row>
    <row r="5128" spans="1:13" ht="14.45" customHeight="1" x14ac:dyDescent="0.3">
      <c r="A5128" s="109">
        <v>42719</v>
      </c>
      <c r="B5128" s="97" t="s">
        <v>3682</v>
      </c>
      <c r="C5128" s="97" t="s">
        <v>12</v>
      </c>
      <c r="D5128" s="97" t="s">
        <v>18</v>
      </c>
      <c r="E5128" s="99"/>
      <c r="F5128" s="99">
        <v>2000</v>
      </c>
      <c r="G5128" s="19">
        <f t="shared" si="79"/>
        <v>7401129.0812999997</v>
      </c>
      <c r="H5128" s="97" t="s">
        <v>1772</v>
      </c>
      <c r="I5128" s="97" t="s">
        <v>531</v>
      </c>
      <c r="J5128" s="102" t="s">
        <v>1823</v>
      </c>
      <c r="K5128" s="97" t="s">
        <v>377</v>
      </c>
      <c r="L5128" s="97" t="s">
        <v>2193</v>
      </c>
      <c r="M5128" s="26">
        <v>5118</v>
      </c>
    </row>
    <row r="5129" spans="1:13" ht="14.45" customHeight="1" x14ac:dyDescent="0.3">
      <c r="A5129" s="109">
        <v>42719</v>
      </c>
      <c r="B5129" s="97" t="s">
        <v>3683</v>
      </c>
      <c r="C5129" s="97" t="s">
        <v>17</v>
      </c>
      <c r="D5129" s="97" t="s">
        <v>18</v>
      </c>
      <c r="E5129" s="99"/>
      <c r="F5129" s="99">
        <v>15000</v>
      </c>
      <c r="G5129" s="19">
        <f t="shared" si="79"/>
        <v>7386129.0812999997</v>
      </c>
      <c r="H5129" s="97" t="s">
        <v>1772</v>
      </c>
      <c r="I5129" s="97">
        <v>520</v>
      </c>
      <c r="J5129" s="97" t="s">
        <v>2611</v>
      </c>
      <c r="K5129" s="97" t="s">
        <v>377</v>
      </c>
      <c r="L5129" s="97" t="s">
        <v>1824</v>
      </c>
      <c r="M5129" s="31">
        <v>5119</v>
      </c>
    </row>
    <row r="5130" spans="1:13" ht="14.45" customHeight="1" x14ac:dyDescent="0.3">
      <c r="A5130" s="109">
        <v>42719</v>
      </c>
      <c r="B5130" s="97" t="s">
        <v>3094</v>
      </c>
      <c r="C5130" s="97" t="s">
        <v>12</v>
      </c>
      <c r="D5130" s="97" t="s">
        <v>13</v>
      </c>
      <c r="E5130" s="99"/>
      <c r="F5130" s="99">
        <v>2500</v>
      </c>
      <c r="G5130" s="19">
        <f t="shared" si="79"/>
        <v>7383629.0812999997</v>
      </c>
      <c r="H5130" s="97" t="s">
        <v>3095</v>
      </c>
      <c r="I5130" s="97" t="s">
        <v>531</v>
      </c>
      <c r="J5130" s="26" t="s">
        <v>3033</v>
      </c>
      <c r="K5130" s="97" t="s">
        <v>377</v>
      </c>
      <c r="L5130" s="97" t="s">
        <v>2600</v>
      </c>
      <c r="M5130" s="31">
        <v>5120</v>
      </c>
    </row>
    <row r="5131" spans="1:13" ht="14.45" customHeight="1" x14ac:dyDescent="0.3">
      <c r="A5131" s="109">
        <v>42719</v>
      </c>
      <c r="B5131" s="97" t="s">
        <v>3426</v>
      </c>
      <c r="C5131" s="97" t="s">
        <v>35</v>
      </c>
      <c r="D5131" s="97" t="s">
        <v>13</v>
      </c>
      <c r="E5131" s="99"/>
      <c r="F5131" s="99">
        <v>1500</v>
      </c>
      <c r="G5131" s="19">
        <f t="shared" si="79"/>
        <v>7382129.0812999997</v>
      </c>
      <c r="H5131" s="97" t="s">
        <v>3095</v>
      </c>
      <c r="I5131" s="97" t="s">
        <v>531</v>
      </c>
      <c r="J5131" s="26" t="s">
        <v>3033</v>
      </c>
      <c r="K5131" s="97" t="s">
        <v>377</v>
      </c>
      <c r="L5131" s="97" t="s">
        <v>2600</v>
      </c>
      <c r="M5131" s="26">
        <v>5121</v>
      </c>
    </row>
    <row r="5132" spans="1:13" ht="14.45" customHeight="1" x14ac:dyDescent="0.3">
      <c r="A5132" s="109">
        <v>42719</v>
      </c>
      <c r="B5132" s="97" t="s">
        <v>3684</v>
      </c>
      <c r="C5132" s="97" t="s">
        <v>34</v>
      </c>
      <c r="D5132" s="97" t="s">
        <v>821</v>
      </c>
      <c r="E5132" s="99"/>
      <c r="F5132" s="99">
        <v>210000</v>
      </c>
      <c r="G5132" s="19">
        <f t="shared" si="79"/>
        <v>7172129.0812999997</v>
      </c>
      <c r="H5132" s="97" t="s">
        <v>3095</v>
      </c>
      <c r="I5132" s="97">
        <v>8</v>
      </c>
      <c r="J5132" s="26" t="s">
        <v>3033</v>
      </c>
      <c r="K5132" s="97" t="s">
        <v>1835</v>
      </c>
      <c r="L5132" s="97" t="s">
        <v>1824</v>
      </c>
      <c r="M5132" s="26">
        <v>5122</v>
      </c>
    </row>
    <row r="5133" spans="1:13" ht="14.45" customHeight="1" x14ac:dyDescent="0.3">
      <c r="A5133" s="109">
        <v>42719</v>
      </c>
      <c r="B5133" s="97" t="s">
        <v>3685</v>
      </c>
      <c r="C5133" s="97" t="s">
        <v>22</v>
      </c>
      <c r="D5133" s="97" t="s">
        <v>10</v>
      </c>
      <c r="E5133" s="99"/>
      <c r="F5133" s="99">
        <v>60000</v>
      </c>
      <c r="G5133" s="19">
        <f t="shared" ref="G5133:G5196" si="80">+G5132+E5133-F5133</f>
        <v>7112129.0812999997</v>
      </c>
      <c r="H5133" s="97" t="s">
        <v>3095</v>
      </c>
      <c r="I5133" s="97"/>
      <c r="J5133" s="26" t="s">
        <v>3033</v>
      </c>
      <c r="K5133" s="97" t="s">
        <v>1835</v>
      </c>
      <c r="L5133" s="115" t="s">
        <v>1824</v>
      </c>
      <c r="M5133" s="26">
        <v>5123</v>
      </c>
    </row>
    <row r="5134" spans="1:13" ht="14.45" customHeight="1" x14ac:dyDescent="0.3">
      <c r="A5134" s="109">
        <v>42719</v>
      </c>
      <c r="B5134" s="108" t="s">
        <v>3686</v>
      </c>
      <c r="C5134" s="97" t="s">
        <v>12</v>
      </c>
      <c r="D5134" s="108" t="s">
        <v>13</v>
      </c>
      <c r="E5134" s="100"/>
      <c r="F5134" s="100">
        <v>2000</v>
      </c>
      <c r="G5134" s="19">
        <f t="shared" si="80"/>
        <v>7110129.0812999997</v>
      </c>
      <c r="H5134" s="97" t="s">
        <v>267</v>
      </c>
      <c r="I5134" s="97" t="s">
        <v>774</v>
      </c>
      <c r="J5134" s="97" t="s">
        <v>2611</v>
      </c>
      <c r="K5134" s="97" t="s">
        <v>377</v>
      </c>
      <c r="L5134" s="97" t="s">
        <v>2600</v>
      </c>
      <c r="M5134" s="26">
        <v>5124</v>
      </c>
    </row>
    <row r="5135" spans="1:13" ht="14.45" customHeight="1" x14ac:dyDescent="0.3">
      <c r="A5135" s="109">
        <v>42719</v>
      </c>
      <c r="B5135" s="107" t="s">
        <v>3687</v>
      </c>
      <c r="C5135" s="97" t="s">
        <v>12</v>
      </c>
      <c r="D5135" s="97" t="s">
        <v>18</v>
      </c>
      <c r="E5135" s="103"/>
      <c r="F5135" s="103">
        <v>1000</v>
      </c>
      <c r="G5135" s="19">
        <f t="shared" si="80"/>
        <v>7109129.0812999997</v>
      </c>
      <c r="H5135" s="105" t="s">
        <v>3421</v>
      </c>
      <c r="I5135" s="107" t="s">
        <v>3688</v>
      </c>
      <c r="J5135" s="102" t="s">
        <v>1823</v>
      </c>
      <c r="K5135" s="97" t="s">
        <v>377</v>
      </c>
      <c r="L5135" s="97" t="s">
        <v>2600</v>
      </c>
      <c r="M5135" s="26">
        <v>5125</v>
      </c>
    </row>
    <row r="5136" spans="1:13" ht="14.45" customHeight="1" x14ac:dyDescent="0.3">
      <c r="A5136" s="109">
        <v>42719</v>
      </c>
      <c r="B5136" s="107" t="s">
        <v>3689</v>
      </c>
      <c r="C5136" s="97" t="s">
        <v>12</v>
      </c>
      <c r="D5136" s="97" t="s">
        <v>18</v>
      </c>
      <c r="E5136" s="103"/>
      <c r="F5136" s="103">
        <v>1000</v>
      </c>
      <c r="G5136" s="19">
        <f t="shared" si="80"/>
        <v>7108129.0812999997</v>
      </c>
      <c r="H5136" s="105" t="s">
        <v>3421</v>
      </c>
      <c r="I5136" s="107" t="s">
        <v>3688</v>
      </c>
      <c r="J5136" s="102" t="s">
        <v>1823</v>
      </c>
      <c r="K5136" s="97" t="s">
        <v>377</v>
      </c>
      <c r="L5136" s="97" t="s">
        <v>2600</v>
      </c>
      <c r="M5136" s="26">
        <v>5126</v>
      </c>
    </row>
    <row r="5137" spans="1:13" ht="14.45" customHeight="1" x14ac:dyDescent="0.3">
      <c r="A5137" s="109">
        <v>42719</v>
      </c>
      <c r="B5137" s="107" t="s">
        <v>3690</v>
      </c>
      <c r="C5137" s="107" t="s">
        <v>24</v>
      </c>
      <c r="D5137" s="107" t="s">
        <v>10</v>
      </c>
      <c r="E5137" s="103"/>
      <c r="F5137" s="103">
        <v>1200</v>
      </c>
      <c r="G5137" s="19">
        <f t="shared" si="80"/>
        <v>7106929.0812999997</v>
      </c>
      <c r="H5137" s="105" t="s">
        <v>3421</v>
      </c>
      <c r="I5137" s="107" t="s">
        <v>3688</v>
      </c>
      <c r="J5137" s="97" t="s">
        <v>1823</v>
      </c>
      <c r="K5137" s="107" t="s">
        <v>1835</v>
      </c>
      <c r="L5137" s="97" t="s">
        <v>2600</v>
      </c>
      <c r="M5137" s="31">
        <v>5127</v>
      </c>
    </row>
    <row r="5138" spans="1:13" ht="14.45" customHeight="1" x14ac:dyDescent="0.3">
      <c r="A5138" s="109">
        <v>42719</v>
      </c>
      <c r="B5138" s="107" t="s">
        <v>3691</v>
      </c>
      <c r="C5138" s="97" t="s">
        <v>12</v>
      </c>
      <c r="D5138" s="97" t="s">
        <v>18</v>
      </c>
      <c r="E5138" s="103"/>
      <c r="F5138" s="103">
        <v>1000</v>
      </c>
      <c r="G5138" s="19">
        <f t="shared" si="80"/>
        <v>7105929.0812999997</v>
      </c>
      <c r="H5138" s="105" t="s">
        <v>3421</v>
      </c>
      <c r="I5138" s="107" t="s">
        <v>3688</v>
      </c>
      <c r="J5138" s="102" t="s">
        <v>1823</v>
      </c>
      <c r="K5138" s="97" t="s">
        <v>377</v>
      </c>
      <c r="L5138" s="97" t="s">
        <v>2600</v>
      </c>
      <c r="M5138" s="31">
        <v>5128</v>
      </c>
    </row>
    <row r="5139" spans="1:13" ht="14.45" customHeight="1" x14ac:dyDescent="0.3">
      <c r="A5139" s="109">
        <v>42719</v>
      </c>
      <c r="B5139" s="107" t="s">
        <v>3692</v>
      </c>
      <c r="C5139" s="97" t="s">
        <v>12</v>
      </c>
      <c r="D5139" s="97" t="s">
        <v>18</v>
      </c>
      <c r="E5139" s="103"/>
      <c r="F5139" s="103">
        <v>1000</v>
      </c>
      <c r="G5139" s="19">
        <f t="shared" si="80"/>
        <v>7104929.0812999997</v>
      </c>
      <c r="H5139" s="105" t="s">
        <v>3421</v>
      </c>
      <c r="I5139" s="107" t="s">
        <v>3688</v>
      </c>
      <c r="J5139" s="102" t="s">
        <v>1823</v>
      </c>
      <c r="K5139" s="97" t="s">
        <v>377</v>
      </c>
      <c r="L5139" s="97" t="s">
        <v>2600</v>
      </c>
      <c r="M5139" s="26">
        <v>5129</v>
      </c>
    </row>
    <row r="5140" spans="1:13" ht="14.45" customHeight="1" x14ac:dyDescent="0.3">
      <c r="A5140" s="109">
        <v>42720</v>
      </c>
      <c r="B5140" s="97" t="s">
        <v>3693</v>
      </c>
      <c r="C5140" s="97"/>
      <c r="D5140" s="97" t="s">
        <v>10</v>
      </c>
      <c r="E5140" s="99">
        <v>8966715</v>
      </c>
      <c r="F5140" s="99"/>
      <c r="G5140" s="19">
        <f t="shared" si="80"/>
        <v>16071644.0813</v>
      </c>
      <c r="H5140" s="99" t="s">
        <v>1744</v>
      </c>
      <c r="I5140" s="97" t="s">
        <v>1865</v>
      </c>
      <c r="J5140" s="26" t="s">
        <v>3033</v>
      </c>
      <c r="K5140" s="97" t="s">
        <v>377</v>
      </c>
      <c r="L5140" s="97" t="s">
        <v>1824</v>
      </c>
      <c r="M5140" s="26">
        <v>5130</v>
      </c>
    </row>
    <row r="5141" spans="1:13" ht="14.45" customHeight="1" x14ac:dyDescent="0.3">
      <c r="A5141" s="109">
        <v>42720</v>
      </c>
      <c r="B5141" s="97" t="s">
        <v>3694</v>
      </c>
      <c r="C5141" s="97" t="s">
        <v>12</v>
      </c>
      <c r="D5141" s="97" t="s">
        <v>18</v>
      </c>
      <c r="E5141" s="99"/>
      <c r="F5141" s="99">
        <v>1000</v>
      </c>
      <c r="G5141" s="19">
        <f t="shared" si="80"/>
        <v>16070644.0813</v>
      </c>
      <c r="H5141" s="97" t="s">
        <v>795</v>
      </c>
      <c r="I5141" s="97" t="s">
        <v>774</v>
      </c>
      <c r="J5141" s="97" t="s">
        <v>2611</v>
      </c>
      <c r="K5141" s="97" t="s">
        <v>377</v>
      </c>
      <c r="L5141" s="97" t="s">
        <v>2193</v>
      </c>
      <c r="M5141" s="26">
        <v>5131</v>
      </c>
    </row>
    <row r="5142" spans="1:13" ht="14.45" customHeight="1" x14ac:dyDescent="0.3">
      <c r="A5142" s="109">
        <v>42720</v>
      </c>
      <c r="B5142" s="97" t="s">
        <v>3695</v>
      </c>
      <c r="C5142" s="97" t="s">
        <v>12</v>
      </c>
      <c r="D5142" s="97" t="s">
        <v>18</v>
      </c>
      <c r="E5142" s="99"/>
      <c r="F5142" s="99">
        <v>700</v>
      </c>
      <c r="G5142" s="19">
        <f t="shared" si="80"/>
        <v>16069944.0813</v>
      </c>
      <c r="H5142" s="97" t="s">
        <v>795</v>
      </c>
      <c r="I5142" s="97" t="s">
        <v>774</v>
      </c>
      <c r="J5142" s="97" t="s">
        <v>2611</v>
      </c>
      <c r="K5142" s="97" t="s">
        <v>377</v>
      </c>
      <c r="L5142" s="97" t="s">
        <v>2193</v>
      </c>
      <c r="M5142" s="26">
        <v>5132</v>
      </c>
    </row>
    <row r="5143" spans="1:13" ht="14.45" customHeight="1" x14ac:dyDescent="0.3">
      <c r="A5143" s="109">
        <v>42720</v>
      </c>
      <c r="B5143" s="104" t="s">
        <v>3696</v>
      </c>
      <c r="C5143" s="97" t="s">
        <v>12</v>
      </c>
      <c r="D5143" s="97" t="s">
        <v>20</v>
      </c>
      <c r="E5143" s="99"/>
      <c r="F5143" s="99">
        <v>2000</v>
      </c>
      <c r="G5143" s="19">
        <f t="shared" si="80"/>
        <v>16067944.0813</v>
      </c>
      <c r="H5143" s="97" t="s">
        <v>933</v>
      </c>
      <c r="I5143" s="97" t="s">
        <v>531</v>
      </c>
      <c r="J5143" s="102" t="s">
        <v>1823</v>
      </c>
      <c r="K5143" s="97" t="s">
        <v>377</v>
      </c>
      <c r="L5143" s="97" t="s">
        <v>2600</v>
      </c>
      <c r="M5143" s="26">
        <v>5133</v>
      </c>
    </row>
    <row r="5144" spans="1:13" ht="14.45" customHeight="1" x14ac:dyDescent="0.3">
      <c r="A5144" s="109">
        <v>42720</v>
      </c>
      <c r="B5144" s="104" t="s">
        <v>3697</v>
      </c>
      <c r="C5144" s="97" t="s">
        <v>35</v>
      </c>
      <c r="D5144" s="97" t="s">
        <v>20</v>
      </c>
      <c r="E5144" s="99"/>
      <c r="F5144" s="99">
        <v>7000</v>
      </c>
      <c r="G5144" s="19">
        <f t="shared" si="80"/>
        <v>16060944.0813</v>
      </c>
      <c r="H5144" s="97" t="s">
        <v>933</v>
      </c>
      <c r="I5144" s="97" t="s">
        <v>531</v>
      </c>
      <c r="J5144" s="26" t="s">
        <v>1099</v>
      </c>
      <c r="K5144" s="97" t="s">
        <v>377</v>
      </c>
      <c r="L5144" s="97" t="s">
        <v>2600</v>
      </c>
      <c r="M5144" s="26">
        <v>5134</v>
      </c>
    </row>
    <row r="5145" spans="1:13" ht="14.45" customHeight="1" x14ac:dyDescent="0.3">
      <c r="A5145" s="109">
        <v>42720</v>
      </c>
      <c r="B5145" s="104" t="s">
        <v>3698</v>
      </c>
      <c r="C5145" s="104" t="s">
        <v>1153</v>
      </c>
      <c r="D5145" s="97" t="s">
        <v>20</v>
      </c>
      <c r="E5145" s="99"/>
      <c r="F5145" s="99">
        <v>3000</v>
      </c>
      <c r="G5145" s="19">
        <f t="shared" si="80"/>
        <v>16057944.0813</v>
      </c>
      <c r="H5145" s="97" t="s">
        <v>933</v>
      </c>
      <c r="I5145" s="97" t="s">
        <v>531</v>
      </c>
      <c r="J5145" s="97" t="s">
        <v>2611</v>
      </c>
      <c r="K5145" s="97" t="s">
        <v>377</v>
      </c>
      <c r="L5145" s="97" t="s">
        <v>2600</v>
      </c>
      <c r="M5145" s="31">
        <v>5135</v>
      </c>
    </row>
    <row r="5146" spans="1:13" ht="14.45" customHeight="1" x14ac:dyDescent="0.3">
      <c r="A5146" s="109">
        <v>42720</v>
      </c>
      <c r="B5146" s="97" t="s">
        <v>3699</v>
      </c>
      <c r="C5146" s="97" t="s">
        <v>12</v>
      </c>
      <c r="D5146" s="97" t="s">
        <v>18</v>
      </c>
      <c r="E5146" s="99"/>
      <c r="F5146" s="99">
        <v>1000</v>
      </c>
      <c r="G5146" s="19">
        <f t="shared" si="80"/>
        <v>16056944.0813</v>
      </c>
      <c r="H5146" s="97" t="s">
        <v>1772</v>
      </c>
      <c r="I5146" s="97" t="s">
        <v>531</v>
      </c>
      <c r="J5146" s="102" t="s">
        <v>1823</v>
      </c>
      <c r="K5146" s="97" t="s">
        <v>377</v>
      </c>
      <c r="L5146" s="97" t="s">
        <v>2193</v>
      </c>
      <c r="M5146" s="31">
        <v>5136</v>
      </c>
    </row>
    <row r="5147" spans="1:13" ht="14.45" customHeight="1" x14ac:dyDescent="0.3">
      <c r="A5147" s="109">
        <v>42720</v>
      </c>
      <c r="B5147" s="97" t="s">
        <v>3700</v>
      </c>
      <c r="C5147" s="97" t="s">
        <v>12</v>
      </c>
      <c r="D5147" s="97" t="s">
        <v>18</v>
      </c>
      <c r="E5147" s="99"/>
      <c r="F5147" s="99">
        <v>2000</v>
      </c>
      <c r="G5147" s="19">
        <f t="shared" si="80"/>
        <v>16054944.0813</v>
      </c>
      <c r="H5147" s="97" t="s">
        <v>1772</v>
      </c>
      <c r="I5147" s="97" t="s">
        <v>531</v>
      </c>
      <c r="J5147" s="102" t="s">
        <v>1823</v>
      </c>
      <c r="K5147" s="97" t="s">
        <v>377</v>
      </c>
      <c r="L5147" s="97" t="s">
        <v>2193</v>
      </c>
      <c r="M5147" s="26">
        <v>5137</v>
      </c>
    </row>
    <row r="5148" spans="1:13" ht="14.45" customHeight="1" x14ac:dyDescent="0.3">
      <c r="A5148" s="109">
        <v>42720</v>
      </c>
      <c r="B5148" s="97" t="s">
        <v>3701</v>
      </c>
      <c r="C5148" s="97" t="s">
        <v>24</v>
      </c>
      <c r="D5148" s="97" t="s">
        <v>10</v>
      </c>
      <c r="E5148" s="99"/>
      <c r="F5148" s="99">
        <v>1200</v>
      </c>
      <c r="G5148" s="19">
        <f t="shared" si="80"/>
        <v>16053744.0813</v>
      </c>
      <c r="H5148" s="97" t="s">
        <v>1772</v>
      </c>
      <c r="I5148" s="97" t="s">
        <v>531</v>
      </c>
      <c r="J5148" s="26" t="s">
        <v>3033</v>
      </c>
      <c r="K5148" s="97" t="s">
        <v>377</v>
      </c>
      <c r="L5148" s="97" t="s">
        <v>2193</v>
      </c>
      <c r="M5148" s="26">
        <v>5138</v>
      </c>
    </row>
    <row r="5149" spans="1:13" ht="14.45" customHeight="1" x14ac:dyDescent="0.3">
      <c r="A5149" s="109">
        <v>42720</v>
      </c>
      <c r="B5149" s="97" t="s">
        <v>3702</v>
      </c>
      <c r="C5149" s="97" t="s">
        <v>12</v>
      </c>
      <c r="D5149" s="97" t="s">
        <v>18</v>
      </c>
      <c r="E5149" s="99"/>
      <c r="F5149" s="99">
        <v>1000</v>
      </c>
      <c r="G5149" s="19">
        <f t="shared" si="80"/>
        <v>16052744.0813</v>
      </c>
      <c r="H5149" s="97" t="s">
        <v>1772</v>
      </c>
      <c r="I5149" s="97" t="s">
        <v>531</v>
      </c>
      <c r="J5149" s="102" t="s">
        <v>1823</v>
      </c>
      <c r="K5149" s="97" t="s">
        <v>377</v>
      </c>
      <c r="L5149" s="97" t="s">
        <v>2193</v>
      </c>
      <c r="M5149" s="26">
        <v>5139</v>
      </c>
    </row>
    <row r="5150" spans="1:13" ht="14.45" customHeight="1" x14ac:dyDescent="0.3">
      <c r="A5150" s="109">
        <v>42720</v>
      </c>
      <c r="B5150" s="97" t="s">
        <v>3703</v>
      </c>
      <c r="C5150" s="97" t="s">
        <v>17</v>
      </c>
      <c r="D5150" s="97" t="s">
        <v>18</v>
      </c>
      <c r="E5150" s="99"/>
      <c r="F5150" s="99">
        <v>15000</v>
      </c>
      <c r="G5150" s="19">
        <f t="shared" si="80"/>
        <v>16037744.0813</v>
      </c>
      <c r="H5150" s="97" t="s">
        <v>1772</v>
      </c>
      <c r="I5150" s="97">
        <v>521</v>
      </c>
      <c r="J5150" s="97" t="s">
        <v>2611</v>
      </c>
      <c r="K5150" s="97" t="s">
        <v>377</v>
      </c>
      <c r="L5150" s="97" t="s">
        <v>1824</v>
      </c>
      <c r="M5150" s="26">
        <v>5140</v>
      </c>
    </row>
    <row r="5151" spans="1:13" ht="14.45" customHeight="1" x14ac:dyDescent="0.3">
      <c r="A5151" s="109">
        <v>42720</v>
      </c>
      <c r="B5151" s="97" t="s">
        <v>3094</v>
      </c>
      <c r="C5151" s="97" t="s">
        <v>12</v>
      </c>
      <c r="D5151" s="97" t="s">
        <v>13</v>
      </c>
      <c r="E5151" s="99"/>
      <c r="F5151" s="99">
        <v>2500</v>
      </c>
      <c r="G5151" s="19">
        <f t="shared" si="80"/>
        <v>16035244.0813</v>
      </c>
      <c r="H5151" s="97" t="s">
        <v>3095</v>
      </c>
      <c r="I5151" s="97" t="s">
        <v>531</v>
      </c>
      <c r="J5151" s="26" t="s">
        <v>3033</v>
      </c>
      <c r="K5151" s="97" t="s">
        <v>377</v>
      </c>
      <c r="L5151" s="97" t="s">
        <v>2600</v>
      </c>
      <c r="M5151" s="26">
        <v>5141</v>
      </c>
    </row>
    <row r="5152" spans="1:13" ht="14.45" customHeight="1" x14ac:dyDescent="0.3">
      <c r="A5152" s="109">
        <v>42720</v>
      </c>
      <c r="B5152" s="97" t="s">
        <v>3426</v>
      </c>
      <c r="C5152" s="97" t="s">
        <v>35</v>
      </c>
      <c r="D5152" s="97" t="s">
        <v>13</v>
      </c>
      <c r="E5152" s="99"/>
      <c r="F5152" s="99">
        <v>1500</v>
      </c>
      <c r="G5152" s="19">
        <f t="shared" si="80"/>
        <v>16033744.0813</v>
      </c>
      <c r="H5152" s="97" t="s">
        <v>3095</v>
      </c>
      <c r="I5152" s="97" t="s">
        <v>531</v>
      </c>
      <c r="J5152" s="26" t="s">
        <v>3033</v>
      </c>
      <c r="K5152" s="97" t="s">
        <v>377</v>
      </c>
      <c r="L5152" s="97" t="s">
        <v>2600</v>
      </c>
      <c r="M5152" s="26">
        <v>5142</v>
      </c>
    </row>
    <row r="5153" spans="1:13" ht="14.45" customHeight="1" x14ac:dyDescent="0.3">
      <c r="A5153" s="109">
        <v>42721</v>
      </c>
      <c r="B5153" s="104" t="s">
        <v>3704</v>
      </c>
      <c r="C5153" s="97" t="s">
        <v>12</v>
      </c>
      <c r="D5153" s="97" t="s">
        <v>20</v>
      </c>
      <c r="E5153" s="99"/>
      <c r="F5153" s="99">
        <v>2000</v>
      </c>
      <c r="G5153" s="19">
        <f t="shared" si="80"/>
        <v>16031744.0813</v>
      </c>
      <c r="H5153" s="97" t="s">
        <v>933</v>
      </c>
      <c r="I5153" s="97" t="s">
        <v>531</v>
      </c>
      <c r="J5153" s="102" t="s">
        <v>1823</v>
      </c>
      <c r="K5153" s="97" t="s">
        <v>377</v>
      </c>
      <c r="L5153" s="97" t="s">
        <v>2600</v>
      </c>
      <c r="M5153" s="31">
        <v>5143</v>
      </c>
    </row>
    <row r="5154" spans="1:13" ht="14.45" customHeight="1" x14ac:dyDescent="0.3">
      <c r="A5154" s="109">
        <v>42721</v>
      </c>
      <c r="B5154" s="97" t="s">
        <v>3705</v>
      </c>
      <c r="C5154" s="97" t="s">
        <v>35</v>
      </c>
      <c r="D5154" s="97" t="s">
        <v>20</v>
      </c>
      <c r="E5154" s="99"/>
      <c r="F5154" s="99">
        <v>3500</v>
      </c>
      <c r="G5154" s="19">
        <f t="shared" si="80"/>
        <v>16028244.0813</v>
      </c>
      <c r="H5154" s="97" t="s">
        <v>933</v>
      </c>
      <c r="I5154" s="97" t="s">
        <v>531</v>
      </c>
      <c r="J5154" s="97" t="s">
        <v>2611</v>
      </c>
      <c r="K5154" s="97" t="s">
        <v>377</v>
      </c>
      <c r="L5154" s="97" t="s">
        <v>2600</v>
      </c>
      <c r="M5154" s="31">
        <v>5144</v>
      </c>
    </row>
    <row r="5155" spans="1:13" ht="14.45" customHeight="1" x14ac:dyDescent="0.3">
      <c r="A5155" s="109">
        <v>42721</v>
      </c>
      <c r="B5155" s="97" t="s">
        <v>3706</v>
      </c>
      <c r="C5155" s="97" t="s">
        <v>12</v>
      </c>
      <c r="D5155" s="97" t="s">
        <v>18</v>
      </c>
      <c r="E5155" s="99"/>
      <c r="F5155" s="99">
        <v>2000</v>
      </c>
      <c r="G5155" s="19">
        <f t="shared" si="80"/>
        <v>16026244.0813</v>
      </c>
      <c r="H5155" s="97" t="s">
        <v>1772</v>
      </c>
      <c r="I5155" s="97" t="s">
        <v>531</v>
      </c>
      <c r="J5155" s="102" t="s">
        <v>1823</v>
      </c>
      <c r="K5155" s="97" t="s">
        <v>377</v>
      </c>
      <c r="L5155" s="97" t="s">
        <v>2193</v>
      </c>
      <c r="M5155" s="26">
        <v>5145</v>
      </c>
    </row>
    <row r="5156" spans="1:13" ht="14.45" customHeight="1" x14ac:dyDescent="0.3">
      <c r="A5156" s="109">
        <v>42721</v>
      </c>
      <c r="B5156" s="97" t="s">
        <v>3707</v>
      </c>
      <c r="C5156" s="33" t="s">
        <v>3871</v>
      </c>
      <c r="D5156" s="97" t="s">
        <v>18</v>
      </c>
      <c r="E5156" s="99"/>
      <c r="F5156" s="99">
        <v>2500</v>
      </c>
      <c r="G5156" s="19">
        <f t="shared" si="80"/>
        <v>16023744.0813</v>
      </c>
      <c r="H5156" s="97" t="s">
        <v>1772</v>
      </c>
      <c r="I5156" s="97" t="s">
        <v>531</v>
      </c>
      <c r="J5156" s="26" t="s">
        <v>3033</v>
      </c>
      <c r="K5156" s="97" t="s">
        <v>377</v>
      </c>
      <c r="L5156" s="97" t="s">
        <v>2193</v>
      </c>
      <c r="M5156" s="26">
        <v>5146</v>
      </c>
    </row>
    <row r="5157" spans="1:13" ht="14.45" customHeight="1" x14ac:dyDescent="0.3">
      <c r="A5157" s="109">
        <v>42722</v>
      </c>
      <c r="B5157" s="97" t="s">
        <v>3706</v>
      </c>
      <c r="C5157" s="97" t="s">
        <v>12</v>
      </c>
      <c r="D5157" s="97" t="s">
        <v>18</v>
      </c>
      <c r="E5157" s="99"/>
      <c r="F5157" s="99">
        <v>2000</v>
      </c>
      <c r="G5157" s="19">
        <f t="shared" si="80"/>
        <v>16021744.0813</v>
      </c>
      <c r="H5157" s="97" t="s">
        <v>1772</v>
      </c>
      <c r="I5157" s="97" t="s">
        <v>531</v>
      </c>
      <c r="J5157" s="102" t="s">
        <v>1823</v>
      </c>
      <c r="K5157" s="97" t="s">
        <v>377</v>
      </c>
      <c r="L5157" s="97" t="s">
        <v>2193</v>
      </c>
      <c r="M5157" s="26">
        <v>5147</v>
      </c>
    </row>
    <row r="5158" spans="1:13" ht="14.45" customHeight="1" x14ac:dyDescent="0.3">
      <c r="A5158" s="109">
        <v>42722</v>
      </c>
      <c r="B5158" s="97" t="s">
        <v>3708</v>
      </c>
      <c r="C5158" s="97" t="s">
        <v>35</v>
      </c>
      <c r="D5158" s="97" t="s">
        <v>525</v>
      </c>
      <c r="E5158" s="99"/>
      <c r="F5158" s="99">
        <v>4435</v>
      </c>
      <c r="G5158" s="19">
        <f t="shared" si="80"/>
        <v>16017309.0813</v>
      </c>
      <c r="H5158" s="97" t="s">
        <v>1772</v>
      </c>
      <c r="I5158" s="97">
        <v>389063</v>
      </c>
      <c r="J5158" s="26" t="s">
        <v>3033</v>
      </c>
      <c r="K5158" s="97" t="s">
        <v>377</v>
      </c>
      <c r="L5158" s="97" t="s">
        <v>1824</v>
      </c>
      <c r="M5158" s="26">
        <v>5148</v>
      </c>
    </row>
    <row r="5159" spans="1:13" ht="14.45" customHeight="1" x14ac:dyDescent="0.3">
      <c r="A5159" s="109">
        <v>42722</v>
      </c>
      <c r="B5159" s="97" t="s">
        <v>3709</v>
      </c>
      <c r="C5159" s="33" t="s">
        <v>3871</v>
      </c>
      <c r="D5159" s="97" t="s">
        <v>18</v>
      </c>
      <c r="E5159" s="99"/>
      <c r="F5159" s="99">
        <v>4800</v>
      </c>
      <c r="G5159" s="19">
        <f t="shared" si="80"/>
        <v>16012509.0813</v>
      </c>
      <c r="H5159" s="97" t="s">
        <v>1772</v>
      </c>
      <c r="I5159" s="97" t="s">
        <v>531</v>
      </c>
      <c r="J5159" s="26" t="s">
        <v>3033</v>
      </c>
      <c r="K5159" s="97" t="s">
        <v>377</v>
      </c>
      <c r="L5159" s="97" t="s">
        <v>2193</v>
      </c>
      <c r="M5159" s="26">
        <v>5149</v>
      </c>
    </row>
    <row r="5160" spans="1:13" ht="14.45" customHeight="1" x14ac:dyDescent="0.3">
      <c r="A5160" s="109">
        <v>42723</v>
      </c>
      <c r="B5160" s="97" t="s">
        <v>3862</v>
      </c>
      <c r="C5160" s="97" t="s">
        <v>17</v>
      </c>
      <c r="D5160" s="97" t="s">
        <v>18</v>
      </c>
      <c r="E5160" s="99"/>
      <c r="F5160" s="99">
        <v>30000</v>
      </c>
      <c r="G5160" s="19">
        <f t="shared" si="80"/>
        <v>15982509.0813</v>
      </c>
      <c r="H5160" s="97" t="s">
        <v>1772</v>
      </c>
      <c r="I5160" s="97">
        <v>524</v>
      </c>
      <c r="J5160" s="97" t="s">
        <v>2611</v>
      </c>
      <c r="K5160" s="97" t="s">
        <v>377</v>
      </c>
      <c r="L5160" s="97" t="s">
        <v>1824</v>
      </c>
      <c r="M5160" s="26">
        <v>5150</v>
      </c>
    </row>
    <row r="5161" spans="1:13" ht="14.45" customHeight="1" x14ac:dyDescent="0.3">
      <c r="A5161" s="109">
        <v>42723</v>
      </c>
      <c r="B5161" s="97" t="s">
        <v>2664</v>
      </c>
      <c r="C5161" s="97" t="s">
        <v>12</v>
      </c>
      <c r="D5161" s="97" t="s">
        <v>20</v>
      </c>
      <c r="E5161" s="99"/>
      <c r="F5161" s="99">
        <v>1000</v>
      </c>
      <c r="G5161" s="19">
        <f t="shared" si="80"/>
        <v>15981509.0813</v>
      </c>
      <c r="H5161" s="97" t="s">
        <v>3054</v>
      </c>
      <c r="I5161" s="97" t="s">
        <v>531</v>
      </c>
      <c r="J5161" s="97" t="s">
        <v>2611</v>
      </c>
      <c r="K5161" s="97" t="s">
        <v>377</v>
      </c>
      <c r="L5161" s="97" t="s">
        <v>2600</v>
      </c>
      <c r="M5161" s="31">
        <v>5151</v>
      </c>
    </row>
    <row r="5162" spans="1:13" ht="14.45" customHeight="1" x14ac:dyDescent="0.3">
      <c r="A5162" s="109">
        <v>42723</v>
      </c>
      <c r="B5162" s="97" t="s">
        <v>3710</v>
      </c>
      <c r="C5162" s="97" t="s">
        <v>24</v>
      </c>
      <c r="D5162" s="97" t="s">
        <v>3111</v>
      </c>
      <c r="E5162" s="99"/>
      <c r="F5162" s="99">
        <v>8500</v>
      </c>
      <c r="G5162" s="19">
        <f t="shared" si="80"/>
        <v>15973009.0813</v>
      </c>
      <c r="H5162" s="97" t="s">
        <v>3054</v>
      </c>
      <c r="I5162" s="97">
        <v>77</v>
      </c>
      <c r="J5162" s="97" t="s">
        <v>2611</v>
      </c>
      <c r="K5162" s="97" t="s">
        <v>377</v>
      </c>
      <c r="L5162" s="97" t="s">
        <v>1824</v>
      </c>
      <c r="M5162" s="31">
        <v>5152</v>
      </c>
    </row>
    <row r="5163" spans="1:13" ht="14.45" customHeight="1" x14ac:dyDescent="0.3">
      <c r="A5163" s="109">
        <v>42723</v>
      </c>
      <c r="B5163" s="97" t="s">
        <v>3711</v>
      </c>
      <c r="C5163" s="97" t="s">
        <v>12</v>
      </c>
      <c r="D5163" s="97" t="s">
        <v>20</v>
      </c>
      <c r="E5163" s="99"/>
      <c r="F5163" s="99">
        <v>1000</v>
      </c>
      <c r="G5163" s="19">
        <f t="shared" si="80"/>
        <v>15972009.0813</v>
      </c>
      <c r="H5163" s="97" t="s">
        <v>3054</v>
      </c>
      <c r="I5163" s="97" t="s">
        <v>531</v>
      </c>
      <c r="J5163" s="97" t="s">
        <v>2611</v>
      </c>
      <c r="K5163" s="97" t="s">
        <v>377</v>
      </c>
      <c r="L5163" s="97" t="s">
        <v>2600</v>
      </c>
      <c r="M5163" s="26">
        <v>5153</v>
      </c>
    </row>
    <row r="5164" spans="1:13" ht="14.45" customHeight="1" x14ac:dyDescent="0.3">
      <c r="A5164" s="109">
        <v>42723</v>
      </c>
      <c r="B5164" s="97" t="s">
        <v>3712</v>
      </c>
      <c r="C5164" s="97" t="s">
        <v>24</v>
      </c>
      <c r="D5164" s="97" t="s">
        <v>3111</v>
      </c>
      <c r="E5164" s="99"/>
      <c r="F5164" s="99">
        <v>8400</v>
      </c>
      <c r="G5164" s="19">
        <f t="shared" si="80"/>
        <v>15963609.0813</v>
      </c>
      <c r="H5164" s="97" t="s">
        <v>3054</v>
      </c>
      <c r="I5164" s="97">
        <v>9</v>
      </c>
      <c r="J5164" s="26" t="s">
        <v>3033</v>
      </c>
      <c r="K5164" s="97" t="s">
        <v>377</v>
      </c>
      <c r="L5164" s="97" t="s">
        <v>1824</v>
      </c>
      <c r="M5164" s="26">
        <v>5154</v>
      </c>
    </row>
    <row r="5165" spans="1:13" ht="14.45" customHeight="1" x14ac:dyDescent="0.3">
      <c r="A5165" s="109">
        <v>42723</v>
      </c>
      <c r="B5165" s="97" t="s">
        <v>3694</v>
      </c>
      <c r="C5165" s="97" t="s">
        <v>12</v>
      </c>
      <c r="D5165" s="97" t="s">
        <v>18</v>
      </c>
      <c r="E5165" s="99"/>
      <c r="F5165" s="99">
        <v>1000</v>
      </c>
      <c r="G5165" s="19">
        <f t="shared" si="80"/>
        <v>15962609.0813</v>
      </c>
      <c r="H5165" s="97" t="s">
        <v>795</v>
      </c>
      <c r="I5165" s="97" t="s">
        <v>774</v>
      </c>
      <c r="J5165" s="97" t="s">
        <v>2611</v>
      </c>
      <c r="K5165" s="97" t="s">
        <v>377</v>
      </c>
      <c r="L5165" s="97" t="s">
        <v>2193</v>
      </c>
      <c r="M5165" s="26">
        <v>5155</v>
      </c>
    </row>
    <row r="5166" spans="1:13" ht="14.45" customHeight="1" x14ac:dyDescent="0.3">
      <c r="A5166" s="109">
        <v>42723</v>
      </c>
      <c r="B5166" s="97" t="s">
        <v>3713</v>
      </c>
      <c r="C5166" s="97" t="s">
        <v>12</v>
      </c>
      <c r="D5166" s="97" t="s">
        <v>18</v>
      </c>
      <c r="E5166" s="99"/>
      <c r="F5166" s="99">
        <v>1000</v>
      </c>
      <c r="G5166" s="19">
        <f t="shared" si="80"/>
        <v>15961609.0813</v>
      </c>
      <c r="H5166" s="97" t="s">
        <v>795</v>
      </c>
      <c r="I5166" s="97" t="s">
        <v>774</v>
      </c>
      <c r="J5166" s="97" t="s">
        <v>2611</v>
      </c>
      <c r="K5166" s="97" t="s">
        <v>377</v>
      </c>
      <c r="L5166" s="97" t="s">
        <v>2193</v>
      </c>
      <c r="M5166" s="26">
        <v>5156</v>
      </c>
    </row>
    <row r="5167" spans="1:13" ht="14.45" customHeight="1" x14ac:dyDescent="0.3">
      <c r="A5167" s="109">
        <v>42723</v>
      </c>
      <c r="B5167" s="97" t="s">
        <v>3714</v>
      </c>
      <c r="C5167" s="97" t="s">
        <v>12</v>
      </c>
      <c r="D5167" s="97" t="s">
        <v>821</v>
      </c>
      <c r="E5167" s="99"/>
      <c r="F5167" s="99">
        <v>1000</v>
      </c>
      <c r="G5167" s="19">
        <f t="shared" si="80"/>
        <v>15960609.0813</v>
      </c>
      <c r="H5167" s="97" t="s">
        <v>1697</v>
      </c>
      <c r="I5167" s="97" t="s">
        <v>531</v>
      </c>
      <c r="J5167" s="102" t="s">
        <v>1823</v>
      </c>
      <c r="K5167" s="97" t="s">
        <v>377</v>
      </c>
      <c r="L5167" s="97" t="s">
        <v>2193</v>
      </c>
      <c r="M5167" s="26">
        <v>5157</v>
      </c>
    </row>
    <row r="5168" spans="1:13" ht="14.45" customHeight="1" x14ac:dyDescent="0.3">
      <c r="A5168" s="109">
        <v>42723</v>
      </c>
      <c r="B5168" s="97" t="s">
        <v>3715</v>
      </c>
      <c r="C5168" s="97" t="s">
        <v>12</v>
      </c>
      <c r="D5168" s="97" t="s">
        <v>821</v>
      </c>
      <c r="E5168" s="99"/>
      <c r="F5168" s="99">
        <v>1000</v>
      </c>
      <c r="G5168" s="19">
        <f t="shared" si="80"/>
        <v>15959609.0813</v>
      </c>
      <c r="H5168" s="97" t="s">
        <v>1697</v>
      </c>
      <c r="I5168" s="97" t="s">
        <v>531</v>
      </c>
      <c r="J5168" s="102" t="s">
        <v>1823</v>
      </c>
      <c r="K5168" s="97" t="s">
        <v>377</v>
      </c>
      <c r="L5168" s="97" t="s">
        <v>2193</v>
      </c>
      <c r="M5168" s="26">
        <v>5158</v>
      </c>
    </row>
    <row r="5169" spans="1:13" ht="14.45" customHeight="1" x14ac:dyDescent="0.3">
      <c r="A5169" s="109">
        <v>42723</v>
      </c>
      <c r="B5169" s="97" t="s">
        <v>3716</v>
      </c>
      <c r="C5169" s="97" t="s">
        <v>12</v>
      </c>
      <c r="D5169" s="97" t="s">
        <v>18</v>
      </c>
      <c r="E5169" s="99"/>
      <c r="F5169" s="99">
        <v>2000</v>
      </c>
      <c r="G5169" s="19">
        <f t="shared" si="80"/>
        <v>15957609.0813</v>
      </c>
      <c r="H5169" s="97" t="s">
        <v>1772</v>
      </c>
      <c r="I5169" s="97" t="s">
        <v>531</v>
      </c>
      <c r="J5169" s="102" t="s">
        <v>1823</v>
      </c>
      <c r="K5169" s="97" t="s">
        <v>377</v>
      </c>
      <c r="L5169" s="97" t="s">
        <v>2193</v>
      </c>
      <c r="M5169" s="31">
        <v>5159</v>
      </c>
    </row>
    <row r="5170" spans="1:13" ht="14.45" customHeight="1" x14ac:dyDescent="0.3">
      <c r="A5170" s="109">
        <v>42723</v>
      </c>
      <c r="B5170" s="97" t="s">
        <v>3717</v>
      </c>
      <c r="C5170" s="97" t="s">
        <v>12</v>
      </c>
      <c r="D5170" s="97" t="s">
        <v>18</v>
      </c>
      <c r="E5170" s="99"/>
      <c r="F5170" s="99">
        <v>1000</v>
      </c>
      <c r="G5170" s="19">
        <f t="shared" si="80"/>
        <v>15956609.0813</v>
      </c>
      <c r="H5170" s="97" t="s">
        <v>1772</v>
      </c>
      <c r="I5170" s="97" t="s">
        <v>531</v>
      </c>
      <c r="J5170" s="102" t="s">
        <v>1823</v>
      </c>
      <c r="K5170" s="97" t="s">
        <v>377</v>
      </c>
      <c r="L5170" s="97" t="s">
        <v>2193</v>
      </c>
      <c r="M5170" s="31">
        <v>5160</v>
      </c>
    </row>
    <row r="5171" spans="1:13" ht="14.45" customHeight="1" x14ac:dyDescent="0.3">
      <c r="A5171" s="109">
        <v>42723</v>
      </c>
      <c r="B5171" s="97" t="s">
        <v>3718</v>
      </c>
      <c r="C5171" s="97" t="s">
        <v>12</v>
      </c>
      <c r="D5171" s="97" t="s">
        <v>18</v>
      </c>
      <c r="E5171" s="99"/>
      <c r="F5171" s="99">
        <v>2000</v>
      </c>
      <c r="G5171" s="19">
        <f t="shared" si="80"/>
        <v>15954609.0813</v>
      </c>
      <c r="H5171" s="97" t="s">
        <v>1772</v>
      </c>
      <c r="I5171" s="97" t="s">
        <v>531</v>
      </c>
      <c r="J5171" s="102" t="s">
        <v>1823</v>
      </c>
      <c r="K5171" s="97" t="s">
        <v>377</v>
      </c>
      <c r="L5171" s="97" t="s">
        <v>2193</v>
      </c>
      <c r="M5171" s="26">
        <v>5161</v>
      </c>
    </row>
    <row r="5172" spans="1:13" ht="14.45" customHeight="1" x14ac:dyDescent="0.3">
      <c r="A5172" s="109">
        <v>42723</v>
      </c>
      <c r="B5172" s="97" t="s">
        <v>3501</v>
      </c>
      <c r="C5172" s="97" t="s">
        <v>16</v>
      </c>
      <c r="D5172" s="97" t="s">
        <v>10</v>
      </c>
      <c r="E5172" s="99"/>
      <c r="F5172" s="99">
        <v>4800</v>
      </c>
      <c r="G5172" s="19">
        <f t="shared" si="80"/>
        <v>15949809.0813</v>
      </c>
      <c r="H5172" s="97" t="s">
        <v>3095</v>
      </c>
      <c r="I5172" s="97" t="s">
        <v>3720</v>
      </c>
      <c r="J5172" s="26" t="s">
        <v>3033</v>
      </c>
      <c r="K5172" s="97" t="s">
        <v>377</v>
      </c>
      <c r="L5172" s="97" t="s">
        <v>1824</v>
      </c>
      <c r="M5172" s="26">
        <v>5162</v>
      </c>
    </row>
    <row r="5173" spans="1:13" ht="14.45" customHeight="1" x14ac:dyDescent="0.3">
      <c r="A5173" s="109">
        <v>42723</v>
      </c>
      <c r="B5173" s="97" t="s">
        <v>3501</v>
      </c>
      <c r="C5173" s="97" t="s">
        <v>16</v>
      </c>
      <c r="D5173" s="97" t="s">
        <v>10</v>
      </c>
      <c r="E5173" s="99"/>
      <c r="F5173" s="99">
        <v>5000</v>
      </c>
      <c r="G5173" s="19">
        <f t="shared" si="80"/>
        <v>15944809.0813</v>
      </c>
      <c r="H5173" s="97" t="s">
        <v>3095</v>
      </c>
      <c r="I5173" s="97" t="s">
        <v>3721</v>
      </c>
      <c r="J5173" s="26" t="s">
        <v>3033</v>
      </c>
      <c r="K5173" s="97" t="s">
        <v>377</v>
      </c>
      <c r="L5173" s="97" t="s">
        <v>1824</v>
      </c>
      <c r="M5173" s="26">
        <v>5163</v>
      </c>
    </row>
    <row r="5174" spans="1:13" ht="14.45" customHeight="1" x14ac:dyDescent="0.3">
      <c r="A5174" s="109">
        <v>42723</v>
      </c>
      <c r="B5174" s="97" t="s">
        <v>3094</v>
      </c>
      <c r="C5174" s="97" t="s">
        <v>12</v>
      </c>
      <c r="D5174" s="97" t="s">
        <v>13</v>
      </c>
      <c r="E5174" s="99"/>
      <c r="F5174" s="99">
        <v>2500</v>
      </c>
      <c r="G5174" s="19">
        <f t="shared" si="80"/>
        <v>15942309.0813</v>
      </c>
      <c r="H5174" s="97" t="s">
        <v>3095</v>
      </c>
      <c r="I5174" s="97" t="s">
        <v>531</v>
      </c>
      <c r="J5174" s="26" t="s">
        <v>3033</v>
      </c>
      <c r="K5174" s="97" t="s">
        <v>377</v>
      </c>
      <c r="L5174" s="97" t="s">
        <v>2600</v>
      </c>
      <c r="M5174" s="26">
        <v>5164</v>
      </c>
    </row>
    <row r="5175" spans="1:13" ht="14.45" customHeight="1" x14ac:dyDescent="0.3">
      <c r="A5175" s="109">
        <v>42723</v>
      </c>
      <c r="B5175" s="97" t="s">
        <v>3426</v>
      </c>
      <c r="C5175" s="97" t="s">
        <v>35</v>
      </c>
      <c r="D5175" s="97" t="s">
        <v>13</v>
      </c>
      <c r="E5175" s="99"/>
      <c r="F5175" s="99">
        <v>1500</v>
      </c>
      <c r="G5175" s="19">
        <f t="shared" si="80"/>
        <v>15940809.0813</v>
      </c>
      <c r="H5175" s="97" t="s">
        <v>3095</v>
      </c>
      <c r="I5175" s="97" t="s">
        <v>531</v>
      </c>
      <c r="J5175" s="26" t="s">
        <v>3033</v>
      </c>
      <c r="K5175" s="97" t="s">
        <v>377</v>
      </c>
      <c r="L5175" s="97" t="s">
        <v>2600</v>
      </c>
      <c r="M5175" s="26">
        <v>5165</v>
      </c>
    </row>
    <row r="5176" spans="1:13" ht="14.45" customHeight="1" x14ac:dyDescent="0.3">
      <c r="A5176" s="109">
        <v>42723</v>
      </c>
      <c r="B5176" s="97" t="s">
        <v>3722</v>
      </c>
      <c r="C5176" s="97" t="s">
        <v>27</v>
      </c>
      <c r="D5176" s="97" t="s">
        <v>10</v>
      </c>
      <c r="E5176" s="99"/>
      <c r="F5176" s="99">
        <v>500</v>
      </c>
      <c r="G5176" s="19">
        <f t="shared" si="80"/>
        <v>15940309.0813</v>
      </c>
      <c r="H5176" s="97" t="s">
        <v>3095</v>
      </c>
      <c r="I5176" s="97" t="s">
        <v>531</v>
      </c>
      <c r="J5176" s="26" t="s">
        <v>1099</v>
      </c>
      <c r="K5176" s="97" t="s">
        <v>1835</v>
      </c>
      <c r="L5176" s="97" t="s">
        <v>2600</v>
      </c>
      <c r="M5176" s="26">
        <v>5166</v>
      </c>
    </row>
    <row r="5177" spans="1:13" ht="14.45" customHeight="1" x14ac:dyDescent="0.3">
      <c r="A5177" s="109">
        <v>42723</v>
      </c>
      <c r="B5177" s="108" t="s">
        <v>3723</v>
      </c>
      <c r="C5177" s="97" t="s">
        <v>12</v>
      </c>
      <c r="D5177" s="108" t="s">
        <v>13</v>
      </c>
      <c r="E5177" s="100"/>
      <c r="F5177" s="100">
        <v>2000</v>
      </c>
      <c r="G5177" s="19">
        <f t="shared" si="80"/>
        <v>15938309.0813</v>
      </c>
      <c r="H5177" s="97" t="s">
        <v>267</v>
      </c>
      <c r="I5177" s="97" t="s">
        <v>531</v>
      </c>
      <c r="J5177" s="97" t="s">
        <v>2611</v>
      </c>
      <c r="K5177" s="97" t="s">
        <v>377</v>
      </c>
      <c r="L5177" s="97" t="s">
        <v>2600</v>
      </c>
      <c r="M5177" s="31">
        <v>5167</v>
      </c>
    </row>
    <row r="5178" spans="1:13" ht="14.45" customHeight="1" x14ac:dyDescent="0.3">
      <c r="A5178" s="109">
        <v>42723</v>
      </c>
      <c r="B5178" s="107" t="s">
        <v>3724</v>
      </c>
      <c r="C5178" s="97" t="s">
        <v>12</v>
      </c>
      <c r="D5178" s="97" t="s">
        <v>18</v>
      </c>
      <c r="E5178" s="103"/>
      <c r="F5178" s="103">
        <v>1000</v>
      </c>
      <c r="G5178" s="19">
        <f t="shared" si="80"/>
        <v>15937309.0813</v>
      </c>
      <c r="H5178" s="105" t="s">
        <v>3421</v>
      </c>
      <c r="I5178" s="107" t="s">
        <v>3688</v>
      </c>
      <c r="J5178" s="102" t="s">
        <v>1823</v>
      </c>
      <c r="K5178" s="97" t="s">
        <v>377</v>
      </c>
      <c r="L5178" s="97" t="s">
        <v>2600</v>
      </c>
      <c r="M5178" s="31">
        <v>5168</v>
      </c>
    </row>
    <row r="5179" spans="1:13" ht="14.45" customHeight="1" x14ac:dyDescent="0.3">
      <c r="A5179" s="109">
        <v>42723</v>
      </c>
      <c r="B5179" s="107" t="s">
        <v>3687</v>
      </c>
      <c r="C5179" s="97" t="s">
        <v>12</v>
      </c>
      <c r="D5179" s="97" t="s">
        <v>18</v>
      </c>
      <c r="E5179" s="103"/>
      <c r="F5179" s="103">
        <v>1000</v>
      </c>
      <c r="G5179" s="19">
        <f t="shared" si="80"/>
        <v>15936309.0813</v>
      </c>
      <c r="H5179" s="105" t="s">
        <v>3421</v>
      </c>
      <c r="I5179" s="107" t="s">
        <v>3688</v>
      </c>
      <c r="J5179" s="102" t="s">
        <v>1823</v>
      </c>
      <c r="K5179" s="97" t="s">
        <v>377</v>
      </c>
      <c r="L5179" s="97" t="s">
        <v>2600</v>
      </c>
      <c r="M5179" s="26">
        <v>5169</v>
      </c>
    </row>
    <row r="5180" spans="1:13" ht="14.45" customHeight="1" x14ac:dyDescent="0.3">
      <c r="A5180" s="109">
        <v>42724</v>
      </c>
      <c r="B5180" s="97" t="s">
        <v>3719</v>
      </c>
      <c r="C5180" s="97" t="s">
        <v>17</v>
      </c>
      <c r="D5180" s="97" t="s">
        <v>18</v>
      </c>
      <c r="E5180" s="99"/>
      <c r="F5180" s="99">
        <v>15000</v>
      </c>
      <c r="G5180" s="19">
        <f t="shared" si="80"/>
        <v>15921309.0813</v>
      </c>
      <c r="H5180" s="97" t="s">
        <v>1772</v>
      </c>
      <c r="I5180" s="97">
        <v>525</v>
      </c>
      <c r="J5180" s="97" t="s">
        <v>2611</v>
      </c>
      <c r="K5180" s="97" t="s">
        <v>377</v>
      </c>
      <c r="L5180" s="97" t="s">
        <v>1824</v>
      </c>
      <c r="M5180" s="26">
        <v>5170</v>
      </c>
    </row>
    <row r="5181" spans="1:13" ht="14.45" customHeight="1" x14ac:dyDescent="0.3">
      <c r="A5181" s="109">
        <v>42724</v>
      </c>
      <c r="B5181" s="97" t="s">
        <v>3725</v>
      </c>
      <c r="C5181" s="97" t="s">
        <v>24</v>
      </c>
      <c r="D5181" s="97" t="s">
        <v>3111</v>
      </c>
      <c r="E5181" s="99"/>
      <c r="F5181" s="99">
        <v>1500</v>
      </c>
      <c r="G5181" s="19">
        <f t="shared" si="80"/>
        <v>15919809.0813</v>
      </c>
      <c r="H5181" s="97" t="s">
        <v>3054</v>
      </c>
      <c r="I5181" s="97" t="s">
        <v>268</v>
      </c>
      <c r="J5181" s="26" t="s">
        <v>3033</v>
      </c>
      <c r="K5181" s="97" t="s">
        <v>377</v>
      </c>
      <c r="L5181" s="97" t="s">
        <v>1824</v>
      </c>
      <c r="M5181" s="26">
        <v>5171</v>
      </c>
    </row>
    <row r="5182" spans="1:13" ht="14.45" customHeight="1" x14ac:dyDescent="0.3">
      <c r="A5182" s="109">
        <v>42724</v>
      </c>
      <c r="B5182" s="97" t="s">
        <v>3650</v>
      </c>
      <c r="C5182" s="97" t="s">
        <v>12</v>
      </c>
      <c r="D5182" s="97" t="s">
        <v>18</v>
      </c>
      <c r="E5182" s="99"/>
      <c r="F5182" s="99">
        <v>1000</v>
      </c>
      <c r="G5182" s="19">
        <f t="shared" si="80"/>
        <v>15918809.0813</v>
      </c>
      <c r="H5182" s="97" t="s">
        <v>1772</v>
      </c>
      <c r="I5182" s="97" t="s">
        <v>531</v>
      </c>
      <c r="J5182" s="102" t="s">
        <v>1823</v>
      </c>
      <c r="K5182" s="97" t="s">
        <v>377</v>
      </c>
      <c r="L5182" s="97" t="s">
        <v>2193</v>
      </c>
      <c r="M5182" s="26">
        <v>5172</v>
      </c>
    </row>
    <row r="5183" spans="1:13" ht="14.45" customHeight="1" x14ac:dyDescent="0.3">
      <c r="A5183" s="109">
        <v>42724</v>
      </c>
      <c r="B5183" s="97" t="s">
        <v>3726</v>
      </c>
      <c r="C5183" s="97" t="s">
        <v>12</v>
      </c>
      <c r="D5183" s="97" t="s">
        <v>18</v>
      </c>
      <c r="E5183" s="99"/>
      <c r="F5183" s="99">
        <v>1000</v>
      </c>
      <c r="G5183" s="19">
        <f t="shared" si="80"/>
        <v>15917809.0813</v>
      </c>
      <c r="H5183" s="97" t="s">
        <v>1772</v>
      </c>
      <c r="I5183" s="97" t="s">
        <v>531</v>
      </c>
      <c r="J5183" s="102" t="s">
        <v>1823</v>
      </c>
      <c r="K5183" s="97" t="s">
        <v>377</v>
      </c>
      <c r="L5183" s="97" t="s">
        <v>2193</v>
      </c>
      <c r="M5183" s="26">
        <v>5173</v>
      </c>
    </row>
    <row r="5184" spans="1:13" ht="14.45" customHeight="1" x14ac:dyDescent="0.3">
      <c r="A5184" s="109">
        <v>42724</v>
      </c>
      <c r="B5184" s="97" t="s">
        <v>3727</v>
      </c>
      <c r="C5184" s="97" t="s">
        <v>12</v>
      </c>
      <c r="D5184" s="97" t="s">
        <v>18</v>
      </c>
      <c r="E5184" s="99"/>
      <c r="F5184" s="99">
        <v>2000</v>
      </c>
      <c r="G5184" s="19">
        <f t="shared" si="80"/>
        <v>15915809.0813</v>
      </c>
      <c r="H5184" s="97" t="s">
        <v>1772</v>
      </c>
      <c r="I5184" s="97" t="s">
        <v>531</v>
      </c>
      <c r="J5184" s="102" t="s">
        <v>1823</v>
      </c>
      <c r="K5184" s="97" t="s">
        <v>377</v>
      </c>
      <c r="L5184" s="97" t="s">
        <v>2193</v>
      </c>
      <c r="M5184" s="26">
        <v>5174</v>
      </c>
    </row>
    <row r="5185" spans="1:13" ht="14.45" customHeight="1" x14ac:dyDescent="0.3">
      <c r="A5185" s="109">
        <v>42724</v>
      </c>
      <c r="B5185" s="97" t="s">
        <v>3728</v>
      </c>
      <c r="C5185" s="97" t="s">
        <v>12</v>
      </c>
      <c r="D5185" s="97" t="s">
        <v>20</v>
      </c>
      <c r="E5185" s="99"/>
      <c r="F5185" s="103">
        <v>600</v>
      </c>
      <c r="G5185" s="19">
        <f t="shared" si="80"/>
        <v>15915209.0813</v>
      </c>
      <c r="H5185" s="97" t="s">
        <v>3419</v>
      </c>
      <c r="I5185" s="97" t="s">
        <v>531</v>
      </c>
      <c r="J5185" s="102" t="s">
        <v>1823</v>
      </c>
      <c r="K5185" s="97" t="s">
        <v>377</v>
      </c>
      <c r="L5185" s="97" t="s">
        <v>2600</v>
      </c>
      <c r="M5185" s="31">
        <v>5175</v>
      </c>
    </row>
    <row r="5186" spans="1:13" ht="14.45" customHeight="1" x14ac:dyDescent="0.3">
      <c r="A5186" s="109">
        <v>42724</v>
      </c>
      <c r="B5186" s="97" t="s">
        <v>3094</v>
      </c>
      <c r="C5186" s="97" t="s">
        <v>12</v>
      </c>
      <c r="D5186" s="97" t="s">
        <v>13</v>
      </c>
      <c r="E5186" s="99"/>
      <c r="F5186" s="99">
        <v>2500</v>
      </c>
      <c r="G5186" s="19">
        <f t="shared" si="80"/>
        <v>15912709.0813</v>
      </c>
      <c r="H5186" s="97" t="s">
        <v>3095</v>
      </c>
      <c r="I5186" s="97" t="s">
        <v>531</v>
      </c>
      <c r="J5186" s="26" t="s">
        <v>3033</v>
      </c>
      <c r="K5186" s="97" t="s">
        <v>377</v>
      </c>
      <c r="L5186" s="97" t="s">
        <v>2600</v>
      </c>
      <c r="M5186" s="31">
        <v>5176</v>
      </c>
    </row>
    <row r="5187" spans="1:13" ht="14.45" customHeight="1" x14ac:dyDescent="0.3">
      <c r="A5187" s="109">
        <v>42724</v>
      </c>
      <c r="B5187" s="97" t="s">
        <v>3426</v>
      </c>
      <c r="C5187" s="97" t="s">
        <v>35</v>
      </c>
      <c r="D5187" s="97" t="s">
        <v>13</v>
      </c>
      <c r="E5187" s="99"/>
      <c r="F5187" s="99">
        <v>1500</v>
      </c>
      <c r="G5187" s="19">
        <f t="shared" si="80"/>
        <v>15911209.0813</v>
      </c>
      <c r="H5187" s="97" t="s">
        <v>3095</v>
      </c>
      <c r="I5187" s="97" t="s">
        <v>531</v>
      </c>
      <c r="J5187" s="26" t="s">
        <v>3033</v>
      </c>
      <c r="K5187" s="97" t="s">
        <v>377</v>
      </c>
      <c r="L5187" s="97" t="s">
        <v>2600</v>
      </c>
      <c r="M5187" s="26">
        <v>5177</v>
      </c>
    </row>
    <row r="5188" spans="1:13" ht="14.45" customHeight="1" x14ac:dyDescent="0.3">
      <c r="A5188" s="109">
        <v>42724</v>
      </c>
      <c r="B5188" s="97" t="s">
        <v>3729</v>
      </c>
      <c r="C5188" s="97" t="s">
        <v>34</v>
      </c>
      <c r="D5188" s="97" t="s">
        <v>821</v>
      </c>
      <c r="E5188" s="99"/>
      <c r="F5188" s="99">
        <v>20000</v>
      </c>
      <c r="G5188" s="19">
        <f t="shared" si="80"/>
        <v>15891209.0813</v>
      </c>
      <c r="H5188" s="97" t="s">
        <v>3095</v>
      </c>
      <c r="I5188" s="97">
        <v>11</v>
      </c>
      <c r="J5188" s="26" t="s">
        <v>3033</v>
      </c>
      <c r="K5188" s="97" t="s">
        <v>1835</v>
      </c>
      <c r="L5188" s="97" t="s">
        <v>1824</v>
      </c>
      <c r="M5188" s="26">
        <v>5178</v>
      </c>
    </row>
    <row r="5189" spans="1:13" ht="14.45" customHeight="1" x14ac:dyDescent="0.3">
      <c r="A5189" s="109">
        <v>42724</v>
      </c>
      <c r="B5189" s="107" t="s">
        <v>584</v>
      </c>
      <c r="C5189" s="97" t="s">
        <v>12</v>
      </c>
      <c r="D5189" s="97" t="s">
        <v>18</v>
      </c>
      <c r="E5189" s="103"/>
      <c r="F5189" s="103">
        <v>1000</v>
      </c>
      <c r="G5189" s="19">
        <f t="shared" si="80"/>
        <v>15890209.0813</v>
      </c>
      <c r="H5189" s="105" t="s">
        <v>3421</v>
      </c>
      <c r="I5189" s="107" t="s">
        <v>3688</v>
      </c>
      <c r="J5189" s="102" t="s">
        <v>1823</v>
      </c>
      <c r="K5189" s="97" t="s">
        <v>377</v>
      </c>
      <c r="L5189" s="97" t="s">
        <v>2600</v>
      </c>
      <c r="M5189" s="26">
        <v>5179</v>
      </c>
    </row>
    <row r="5190" spans="1:13" ht="14.45" customHeight="1" x14ac:dyDescent="0.3">
      <c r="A5190" s="109">
        <v>42724</v>
      </c>
      <c r="B5190" s="107" t="s">
        <v>3730</v>
      </c>
      <c r="C5190" s="97" t="s">
        <v>12</v>
      </c>
      <c r="D5190" s="97" t="s">
        <v>18</v>
      </c>
      <c r="E5190" s="103"/>
      <c r="F5190" s="103">
        <v>1000</v>
      </c>
      <c r="G5190" s="19">
        <f t="shared" si="80"/>
        <v>15889209.0813</v>
      </c>
      <c r="H5190" s="105" t="s">
        <v>3421</v>
      </c>
      <c r="I5190" s="107" t="s">
        <v>531</v>
      </c>
      <c r="J5190" s="102" t="s">
        <v>1823</v>
      </c>
      <c r="K5190" s="97" t="s">
        <v>377</v>
      </c>
      <c r="L5190" s="97" t="s">
        <v>2600</v>
      </c>
      <c r="M5190" s="26">
        <v>5180</v>
      </c>
    </row>
    <row r="5191" spans="1:13" ht="14.45" customHeight="1" x14ac:dyDescent="0.3">
      <c r="A5191" s="109">
        <v>42725</v>
      </c>
      <c r="B5191" s="97" t="s">
        <v>3863</v>
      </c>
      <c r="C5191" s="97" t="s">
        <v>24</v>
      </c>
      <c r="D5191" s="97" t="s">
        <v>3111</v>
      </c>
      <c r="E5191" s="99"/>
      <c r="F5191" s="99">
        <v>23250</v>
      </c>
      <c r="G5191" s="19">
        <f t="shared" si="80"/>
        <v>15865959.0813</v>
      </c>
      <c r="H5191" s="97" t="s">
        <v>3054</v>
      </c>
      <c r="I5191" s="97" t="s">
        <v>787</v>
      </c>
      <c r="J5191" s="26" t="s">
        <v>3033</v>
      </c>
      <c r="K5191" s="97" t="s">
        <v>377</v>
      </c>
      <c r="L5191" s="97" t="s">
        <v>1824</v>
      </c>
      <c r="M5191" s="26">
        <v>5181</v>
      </c>
    </row>
    <row r="5192" spans="1:13" ht="14.45" customHeight="1" x14ac:dyDescent="0.3">
      <c r="A5192" s="109">
        <v>42725</v>
      </c>
      <c r="B5192" s="97" t="s">
        <v>3731</v>
      </c>
      <c r="C5192" s="97" t="s">
        <v>12</v>
      </c>
      <c r="D5192" s="97" t="s">
        <v>18</v>
      </c>
      <c r="E5192" s="99"/>
      <c r="F5192" s="99">
        <v>2000</v>
      </c>
      <c r="G5192" s="19">
        <f t="shared" si="80"/>
        <v>15863959.0813</v>
      </c>
      <c r="H5192" s="97" t="s">
        <v>3732</v>
      </c>
      <c r="I5192" s="97" t="s">
        <v>774</v>
      </c>
      <c r="J5192" s="102" t="s">
        <v>1823</v>
      </c>
      <c r="K5192" s="97" t="s">
        <v>377</v>
      </c>
      <c r="L5192" s="97" t="s">
        <v>2193</v>
      </c>
      <c r="M5192" s="26">
        <v>5182</v>
      </c>
    </row>
    <row r="5193" spans="1:13" ht="14.45" customHeight="1" x14ac:dyDescent="0.3">
      <c r="A5193" s="109">
        <v>42725</v>
      </c>
      <c r="B5193" s="97" t="s">
        <v>3829</v>
      </c>
      <c r="C5193" s="97" t="s">
        <v>35</v>
      </c>
      <c r="D5193" s="97" t="s">
        <v>18</v>
      </c>
      <c r="E5193" s="99"/>
      <c r="F5193" s="99">
        <v>1000</v>
      </c>
      <c r="G5193" s="19">
        <f t="shared" si="80"/>
        <v>15862959.0813</v>
      </c>
      <c r="H5193" s="97" t="s">
        <v>3732</v>
      </c>
      <c r="I5193" s="97" t="s">
        <v>774</v>
      </c>
      <c r="J5193" s="97" t="s">
        <v>2611</v>
      </c>
      <c r="K5193" s="97" t="s">
        <v>377</v>
      </c>
      <c r="L5193" s="97" t="s">
        <v>1824</v>
      </c>
      <c r="M5193" s="31">
        <v>5183</v>
      </c>
    </row>
    <row r="5194" spans="1:13" ht="14.45" customHeight="1" x14ac:dyDescent="0.3">
      <c r="A5194" s="109">
        <v>42725</v>
      </c>
      <c r="B5194" s="97" t="s">
        <v>3830</v>
      </c>
      <c r="C5194" s="97" t="s">
        <v>35</v>
      </c>
      <c r="D5194" s="97" t="s">
        <v>18</v>
      </c>
      <c r="E5194" s="99"/>
      <c r="F5194" s="99">
        <v>1000</v>
      </c>
      <c r="G5194" s="19">
        <f t="shared" si="80"/>
        <v>15861959.0813</v>
      </c>
      <c r="H5194" s="116" t="s">
        <v>3733</v>
      </c>
      <c r="I5194" s="117" t="s">
        <v>531</v>
      </c>
      <c r="J5194" s="97" t="s">
        <v>2611</v>
      </c>
      <c r="K5194" s="97" t="s">
        <v>377</v>
      </c>
      <c r="L5194" s="97" t="s">
        <v>2600</v>
      </c>
      <c r="M5194" s="31">
        <v>5184</v>
      </c>
    </row>
    <row r="5195" spans="1:13" ht="14.45" customHeight="1" x14ac:dyDescent="0.3">
      <c r="A5195" s="109">
        <v>42725</v>
      </c>
      <c r="B5195" s="97" t="s">
        <v>3734</v>
      </c>
      <c r="C5195" s="97" t="s">
        <v>12</v>
      </c>
      <c r="D5195" s="97" t="s">
        <v>18</v>
      </c>
      <c r="E5195" s="99"/>
      <c r="F5195" s="99">
        <v>1000</v>
      </c>
      <c r="G5195" s="19">
        <f t="shared" si="80"/>
        <v>15860959.0813</v>
      </c>
      <c r="H5195" s="116" t="s">
        <v>3733</v>
      </c>
      <c r="I5195" s="117" t="s">
        <v>531</v>
      </c>
      <c r="J5195" s="102" t="s">
        <v>1823</v>
      </c>
      <c r="K5195" s="97" t="s">
        <v>377</v>
      </c>
      <c r="L5195" s="97" t="s">
        <v>2600</v>
      </c>
      <c r="M5195" s="26">
        <v>5185</v>
      </c>
    </row>
    <row r="5196" spans="1:13" ht="14.45" customHeight="1" x14ac:dyDescent="0.3">
      <c r="A5196" s="109">
        <v>42725</v>
      </c>
      <c r="B5196" s="97" t="s">
        <v>3735</v>
      </c>
      <c r="C5196" s="97" t="s">
        <v>24</v>
      </c>
      <c r="D5196" s="97" t="s">
        <v>10</v>
      </c>
      <c r="E5196" s="99"/>
      <c r="F5196" s="99">
        <v>1600</v>
      </c>
      <c r="G5196" s="19">
        <f t="shared" si="80"/>
        <v>15859359.0813</v>
      </c>
      <c r="H5196" s="116" t="s">
        <v>3733</v>
      </c>
      <c r="I5196" s="117" t="s">
        <v>787</v>
      </c>
      <c r="J5196" s="26" t="s">
        <v>3033</v>
      </c>
      <c r="K5196" s="97" t="s">
        <v>377</v>
      </c>
      <c r="L5196" s="115" t="s">
        <v>1824</v>
      </c>
      <c r="M5196" s="26">
        <v>5186</v>
      </c>
    </row>
    <row r="5197" spans="1:13" ht="14.45" customHeight="1" x14ac:dyDescent="0.3">
      <c r="A5197" s="109">
        <v>42725</v>
      </c>
      <c r="B5197" s="97" t="s">
        <v>3736</v>
      </c>
      <c r="C5197" s="97" t="s">
        <v>12</v>
      </c>
      <c r="D5197" s="97" t="s">
        <v>18</v>
      </c>
      <c r="E5197" s="99"/>
      <c r="F5197" s="99">
        <v>1000</v>
      </c>
      <c r="G5197" s="19">
        <f t="shared" ref="G5197:G5260" si="81">+G5196+E5197-F5197</f>
        <v>15858359.0813</v>
      </c>
      <c r="H5197" s="97" t="s">
        <v>1772</v>
      </c>
      <c r="I5197" s="97" t="s">
        <v>531</v>
      </c>
      <c r="J5197" s="102" t="s">
        <v>1823</v>
      </c>
      <c r="K5197" s="97" t="s">
        <v>377</v>
      </c>
      <c r="L5197" s="97" t="s">
        <v>2193</v>
      </c>
      <c r="M5197" s="26">
        <v>5187</v>
      </c>
    </row>
    <row r="5198" spans="1:13" ht="14.45" customHeight="1" x14ac:dyDescent="0.3">
      <c r="A5198" s="109">
        <v>42725</v>
      </c>
      <c r="B5198" s="97" t="s">
        <v>3737</v>
      </c>
      <c r="C5198" s="97" t="s">
        <v>24</v>
      </c>
      <c r="D5198" s="97" t="s">
        <v>10</v>
      </c>
      <c r="E5198" s="99"/>
      <c r="F5198" s="99">
        <v>500</v>
      </c>
      <c r="G5198" s="19">
        <f t="shared" si="81"/>
        <v>15857859.0813</v>
      </c>
      <c r="H5198" s="97" t="s">
        <v>1772</v>
      </c>
      <c r="I5198" s="97" t="s">
        <v>531</v>
      </c>
      <c r="J5198" s="26" t="s">
        <v>3033</v>
      </c>
      <c r="K5198" s="97" t="s">
        <v>377</v>
      </c>
      <c r="L5198" s="97" t="s">
        <v>2193</v>
      </c>
      <c r="M5198" s="26">
        <v>5188</v>
      </c>
    </row>
    <row r="5199" spans="1:13" ht="14.45" customHeight="1" x14ac:dyDescent="0.3">
      <c r="A5199" s="109">
        <v>42725</v>
      </c>
      <c r="B5199" s="97" t="s">
        <v>3738</v>
      </c>
      <c r="C5199" s="97" t="s">
        <v>12</v>
      </c>
      <c r="D5199" s="97" t="s">
        <v>18</v>
      </c>
      <c r="E5199" s="99"/>
      <c r="F5199" s="99">
        <v>2000</v>
      </c>
      <c r="G5199" s="19">
        <f t="shared" si="81"/>
        <v>15855859.0813</v>
      </c>
      <c r="H5199" s="97" t="s">
        <v>1772</v>
      </c>
      <c r="I5199" s="97" t="s">
        <v>531</v>
      </c>
      <c r="J5199" s="102" t="s">
        <v>1823</v>
      </c>
      <c r="K5199" s="97" t="s">
        <v>377</v>
      </c>
      <c r="L5199" s="97" t="s">
        <v>2193</v>
      </c>
      <c r="M5199" s="26">
        <v>5189</v>
      </c>
    </row>
    <row r="5200" spans="1:13" ht="14.45" customHeight="1" x14ac:dyDescent="0.3">
      <c r="A5200" s="109">
        <v>42725</v>
      </c>
      <c r="B5200" s="97" t="s">
        <v>3739</v>
      </c>
      <c r="C5200" s="97" t="s">
        <v>12</v>
      </c>
      <c r="D5200" s="97" t="s">
        <v>20</v>
      </c>
      <c r="E5200" s="99"/>
      <c r="F5200" s="103">
        <v>450</v>
      </c>
      <c r="G5200" s="19">
        <f t="shared" si="81"/>
        <v>15855409.0813</v>
      </c>
      <c r="H5200" s="97" t="s">
        <v>3419</v>
      </c>
      <c r="I5200" s="97" t="s">
        <v>531</v>
      </c>
      <c r="J5200" s="102" t="s">
        <v>1823</v>
      </c>
      <c r="K5200" s="97" t="s">
        <v>377</v>
      </c>
      <c r="L5200" s="97" t="s">
        <v>2600</v>
      </c>
      <c r="M5200" s="26">
        <v>5190</v>
      </c>
    </row>
    <row r="5201" spans="1:13" ht="14.45" customHeight="1" x14ac:dyDescent="0.3">
      <c r="A5201" s="109">
        <v>42725</v>
      </c>
      <c r="B5201" s="97" t="s">
        <v>3740</v>
      </c>
      <c r="C5201" s="97" t="s">
        <v>24</v>
      </c>
      <c r="D5201" s="97" t="s">
        <v>10</v>
      </c>
      <c r="E5201" s="99"/>
      <c r="F5201" s="103">
        <v>35000</v>
      </c>
      <c r="G5201" s="19">
        <f t="shared" si="81"/>
        <v>15820409.0813</v>
      </c>
      <c r="H5201" s="97" t="s">
        <v>3419</v>
      </c>
      <c r="I5201" s="97">
        <v>660</v>
      </c>
      <c r="J5201" s="97" t="s">
        <v>2611</v>
      </c>
      <c r="K5201" s="97" t="s">
        <v>377</v>
      </c>
      <c r="L5201" s="97" t="s">
        <v>1824</v>
      </c>
      <c r="M5201" s="31">
        <v>5191</v>
      </c>
    </row>
    <row r="5202" spans="1:13" ht="14.45" customHeight="1" x14ac:dyDescent="0.3">
      <c r="A5202" s="109">
        <v>42725</v>
      </c>
      <c r="B5202" s="97" t="s">
        <v>3864</v>
      </c>
      <c r="C5202" s="97" t="s">
        <v>24</v>
      </c>
      <c r="D5202" s="97" t="s">
        <v>10</v>
      </c>
      <c r="E5202" s="99"/>
      <c r="F5202" s="103">
        <v>15000</v>
      </c>
      <c r="G5202" s="19">
        <f t="shared" si="81"/>
        <v>15805409.0813</v>
      </c>
      <c r="H5202" s="97" t="s">
        <v>3419</v>
      </c>
      <c r="I5202" s="97">
        <v>660</v>
      </c>
      <c r="J5202" s="97" t="s">
        <v>2611</v>
      </c>
      <c r="K5202" s="97" t="s">
        <v>377</v>
      </c>
      <c r="L5202" s="97" t="s">
        <v>1824</v>
      </c>
      <c r="M5202" s="31">
        <v>5192</v>
      </c>
    </row>
    <row r="5203" spans="1:13" ht="14.45" customHeight="1" x14ac:dyDescent="0.3">
      <c r="A5203" s="109">
        <v>42725</v>
      </c>
      <c r="B5203" s="97" t="s">
        <v>3741</v>
      </c>
      <c r="C5203" s="97" t="s">
        <v>34</v>
      </c>
      <c r="D5203" s="97" t="s">
        <v>13</v>
      </c>
      <c r="E5203" s="99"/>
      <c r="F5203" s="99">
        <v>10000</v>
      </c>
      <c r="G5203" s="19">
        <f t="shared" si="81"/>
        <v>15795409.0813</v>
      </c>
      <c r="H5203" s="97" t="s">
        <v>3095</v>
      </c>
      <c r="I5203" s="97">
        <v>12</v>
      </c>
      <c r="J5203" s="26" t="s">
        <v>3033</v>
      </c>
      <c r="K5203" s="97" t="s">
        <v>1835</v>
      </c>
      <c r="L5203" s="97" t="s">
        <v>1824</v>
      </c>
      <c r="M5203" s="26">
        <v>5193</v>
      </c>
    </row>
    <row r="5204" spans="1:13" ht="14.45" customHeight="1" x14ac:dyDescent="0.3">
      <c r="A5204" s="109">
        <v>42725</v>
      </c>
      <c r="B5204" s="97" t="s">
        <v>3094</v>
      </c>
      <c r="C5204" s="97" t="s">
        <v>12</v>
      </c>
      <c r="D5204" s="97" t="s">
        <v>13</v>
      </c>
      <c r="E5204" s="99"/>
      <c r="F5204" s="99">
        <v>2500</v>
      </c>
      <c r="G5204" s="19">
        <f t="shared" si="81"/>
        <v>15792909.0813</v>
      </c>
      <c r="H5204" s="97" t="s">
        <v>3095</v>
      </c>
      <c r="I5204" s="97" t="s">
        <v>531</v>
      </c>
      <c r="J5204" s="26" t="s">
        <v>3033</v>
      </c>
      <c r="K5204" s="97" t="s">
        <v>377</v>
      </c>
      <c r="L5204" s="97" t="s">
        <v>2600</v>
      </c>
      <c r="M5204" s="26">
        <v>5194</v>
      </c>
    </row>
    <row r="5205" spans="1:13" ht="14.45" customHeight="1" x14ac:dyDescent="0.3">
      <c r="A5205" s="109">
        <v>42725</v>
      </c>
      <c r="B5205" s="97" t="s">
        <v>3426</v>
      </c>
      <c r="C5205" s="97" t="s">
        <v>35</v>
      </c>
      <c r="D5205" s="97" t="s">
        <v>13</v>
      </c>
      <c r="E5205" s="99"/>
      <c r="F5205" s="99">
        <v>1500</v>
      </c>
      <c r="G5205" s="19">
        <f t="shared" si="81"/>
        <v>15791409.0813</v>
      </c>
      <c r="H5205" s="97" t="s">
        <v>3095</v>
      </c>
      <c r="I5205" s="97" t="s">
        <v>531</v>
      </c>
      <c r="J5205" s="26" t="s">
        <v>3033</v>
      </c>
      <c r="K5205" s="97" t="s">
        <v>377</v>
      </c>
      <c r="L5205" s="97" t="s">
        <v>2600</v>
      </c>
      <c r="M5205" s="26">
        <v>5195</v>
      </c>
    </row>
    <row r="5206" spans="1:13" ht="14.45" customHeight="1" x14ac:dyDescent="0.3">
      <c r="A5206" s="109">
        <v>42725</v>
      </c>
      <c r="B5206" s="97" t="s">
        <v>3742</v>
      </c>
      <c r="C5206" s="97" t="s">
        <v>35</v>
      </c>
      <c r="D5206" s="97" t="s">
        <v>13</v>
      </c>
      <c r="E5206" s="99"/>
      <c r="F5206" s="99">
        <v>80000</v>
      </c>
      <c r="G5206" s="19">
        <f t="shared" si="81"/>
        <v>15711409.0813</v>
      </c>
      <c r="H5206" s="97" t="s">
        <v>3095</v>
      </c>
      <c r="I5206" s="97">
        <v>14</v>
      </c>
      <c r="J5206" s="96" t="s">
        <v>1823</v>
      </c>
      <c r="K5206" s="97" t="s">
        <v>1835</v>
      </c>
      <c r="L5206" s="97" t="s">
        <v>1824</v>
      </c>
      <c r="M5206" s="26">
        <v>5196</v>
      </c>
    </row>
    <row r="5207" spans="1:13" ht="14.45" customHeight="1" x14ac:dyDescent="0.3">
      <c r="A5207" s="109">
        <v>42725</v>
      </c>
      <c r="B5207" s="108" t="s">
        <v>3743</v>
      </c>
      <c r="C5207" s="108" t="s">
        <v>34</v>
      </c>
      <c r="D5207" s="108" t="s">
        <v>20</v>
      </c>
      <c r="E5207" s="100"/>
      <c r="F5207" s="100">
        <v>5000</v>
      </c>
      <c r="G5207" s="19">
        <f t="shared" si="81"/>
        <v>15706409.0813</v>
      </c>
      <c r="H5207" s="97" t="s">
        <v>267</v>
      </c>
      <c r="I5207" s="97">
        <v>9</v>
      </c>
      <c r="J5207" s="26" t="s">
        <v>1099</v>
      </c>
      <c r="K5207" s="97"/>
      <c r="L5207" s="97" t="s">
        <v>1824</v>
      </c>
      <c r="M5207" s="26">
        <v>5197</v>
      </c>
    </row>
    <row r="5208" spans="1:13" ht="14.45" customHeight="1" x14ac:dyDescent="0.3">
      <c r="A5208" s="109">
        <v>42725</v>
      </c>
      <c r="B5208" s="107" t="s">
        <v>3744</v>
      </c>
      <c r="C5208" s="97" t="s">
        <v>12</v>
      </c>
      <c r="D5208" s="97" t="s">
        <v>18</v>
      </c>
      <c r="E5208" s="103"/>
      <c r="F5208" s="103">
        <v>1000</v>
      </c>
      <c r="G5208" s="19">
        <f t="shared" si="81"/>
        <v>15705409.0813</v>
      </c>
      <c r="H5208" s="105" t="s">
        <v>3421</v>
      </c>
      <c r="I5208" s="107" t="s">
        <v>3745</v>
      </c>
      <c r="J5208" s="102" t="s">
        <v>1823</v>
      </c>
      <c r="K5208" s="97" t="s">
        <v>377</v>
      </c>
      <c r="L5208" s="97" t="s">
        <v>2600</v>
      </c>
      <c r="M5208" s="26">
        <v>5198</v>
      </c>
    </row>
    <row r="5209" spans="1:13" ht="14.45" customHeight="1" x14ac:dyDescent="0.3">
      <c r="A5209" s="109">
        <v>42725</v>
      </c>
      <c r="B5209" s="107" t="s">
        <v>3746</v>
      </c>
      <c r="C5209" s="97" t="s">
        <v>12</v>
      </c>
      <c r="D5209" s="97" t="s">
        <v>18</v>
      </c>
      <c r="E5209" s="103"/>
      <c r="F5209" s="103">
        <v>1000</v>
      </c>
      <c r="G5209" s="19">
        <f t="shared" si="81"/>
        <v>15704409.0813</v>
      </c>
      <c r="H5209" s="105" t="s">
        <v>3421</v>
      </c>
      <c r="I5209" s="107" t="s">
        <v>531</v>
      </c>
      <c r="J5209" s="102" t="s">
        <v>1823</v>
      </c>
      <c r="K5209" s="97" t="s">
        <v>377</v>
      </c>
      <c r="L5209" s="97" t="s">
        <v>2600</v>
      </c>
      <c r="M5209" s="31">
        <v>5199</v>
      </c>
    </row>
    <row r="5210" spans="1:13" ht="14.45" customHeight="1" x14ac:dyDescent="0.3">
      <c r="A5210" s="109">
        <v>42725</v>
      </c>
      <c r="B5210" s="107" t="s">
        <v>3747</v>
      </c>
      <c r="C5210" s="107" t="s">
        <v>24</v>
      </c>
      <c r="D5210" s="107" t="s">
        <v>10</v>
      </c>
      <c r="E5210" s="103"/>
      <c r="F5210" s="103">
        <v>1000</v>
      </c>
      <c r="G5210" s="19">
        <f t="shared" si="81"/>
        <v>15703409.0813</v>
      </c>
      <c r="H5210" s="105" t="s">
        <v>3421</v>
      </c>
      <c r="I5210" s="107" t="s">
        <v>531</v>
      </c>
      <c r="J5210" s="97" t="s">
        <v>1823</v>
      </c>
      <c r="K5210" s="107" t="s">
        <v>3748</v>
      </c>
      <c r="L5210" s="97" t="s">
        <v>2600</v>
      </c>
      <c r="M5210" s="31">
        <v>5200</v>
      </c>
    </row>
    <row r="5211" spans="1:13" ht="14.45" customHeight="1" x14ac:dyDescent="0.3">
      <c r="A5211" s="109">
        <v>42726</v>
      </c>
      <c r="B5211" s="97" t="s">
        <v>3749</v>
      </c>
      <c r="C5211" s="97" t="s">
        <v>24</v>
      </c>
      <c r="D5211" s="97" t="s">
        <v>3111</v>
      </c>
      <c r="E5211" s="99"/>
      <c r="F5211" s="99">
        <v>100</v>
      </c>
      <c r="G5211" s="19">
        <f t="shared" si="81"/>
        <v>15703309.0813</v>
      </c>
      <c r="H5211" s="97" t="s">
        <v>3054</v>
      </c>
      <c r="I5211" s="97" t="s">
        <v>531</v>
      </c>
      <c r="J5211" s="26" t="s">
        <v>3033</v>
      </c>
      <c r="K5211" s="97" t="s">
        <v>377</v>
      </c>
      <c r="L5211" s="97" t="s">
        <v>2600</v>
      </c>
      <c r="M5211" s="26">
        <v>5201</v>
      </c>
    </row>
    <row r="5212" spans="1:13" ht="14.45" customHeight="1" x14ac:dyDescent="0.3">
      <c r="A5212" s="109">
        <v>42726</v>
      </c>
      <c r="B5212" s="97" t="s">
        <v>3750</v>
      </c>
      <c r="C5212" s="97" t="s">
        <v>24</v>
      </c>
      <c r="D5212" s="97" t="s">
        <v>3111</v>
      </c>
      <c r="E5212" s="99"/>
      <c r="F5212" s="99">
        <v>10000</v>
      </c>
      <c r="G5212" s="19">
        <f t="shared" si="81"/>
        <v>15693309.0813</v>
      </c>
      <c r="H5212" s="97" t="s">
        <v>3054</v>
      </c>
      <c r="I5212" s="97" t="s">
        <v>268</v>
      </c>
      <c r="J5212" s="26" t="s">
        <v>3033</v>
      </c>
      <c r="K5212" s="97" t="s">
        <v>377</v>
      </c>
      <c r="L5212" s="97" t="s">
        <v>1824</v>
      </c>
      <c r="M5212" s="26">
        <v>5202</v>
      </c>
    </row>
    <row r="5213" spans="1:13" ht="14.45" customHeight="1" x14ac:dyDescent="0.3">
      <c r="A5213" s="109">
        <v>42726</v>
      </c>
      <c r="B5213" s="97" t="s">
        <v>3751</v>
      </c>
      <c r="C5213" s="97" t="s">
        <v>12</v>
      </c>
      <c r="D5213" s="97" t="s">
        <v>18</v>
      </c>
      <c r="E5213" s="99"/>
      <c r="F5213" s="99">
        <v>1000</v>
      </c>
      <c r="G5213" s="19">
        <f t="shared" si="81"/>
        <v>15692309.0813</v>
      </c>
      <c r="H5213" s="97" t="s">
        <v>795</v>
      </c>
      <c r="I5213" s="97" t="s">
        <v>774</v>
      </c>
      <c r="J5213" s="97" t="s">
        <v>2611</v>
      </c>
      <c r="K5213" s="97" t="s">
        <v>377</v>
      </c>
      <c r="L5213" s="97" t="s">
        <v>2193</v>
      </c>
      <c r="M5213" s="26">
        <v>5203</v>
      </c>
    </row>
    <row r="5214" spans="1:13" ht="14.45" customHeight="1" x14ac:dyDescent="0.3">
      <c r="A5214" s="109">
        <v>42726</v>
      </c>
      <c r="B5214" s="97" t="s">
        <v>3752</v>
      </c>
      <c r="C5214" s="97" t="s">
        <v>17</v>
      </c>
      <c r="D5214" s="97" t="s">
        <v>18</v>
      </c>
      <c r="E5214" s="99"/>
      <c r="F5214" s="99">
        <v>1000</v>
      </c>
      <c r="G5214" s="19">
        <f t="shared" si="81"/>
        <v>15691309.0813</v>
      </c>
      <c r="H5214" s="97" t="s">
        <v>795</v>
      </c>
      <c r="I5214" s="97" t="s">
        <v>531</v>
      </c>
      <c r="J5214" s="26" t="s">
        <v>1099</v>
      </c>
      <c r="K5214" s="97" t="s">
        <v>377</v>
      </c>
      <c r="L5214" s="97" t="s">
        <v>2193</v>
      </c>
      <c r="M5214" s="26">
        <v>5204</v>
      </c>
    </row>
    <row r="5215" spans="1:13" ht="14.45" customHeight="1" x14ac:dyDescent="0.3">
      <c r="A5215" s="109">
        <v>42726</v>
      </c>
      <c r="B5215" s="97" t="s">
        <v>3731</v>
      </c>
      <c r="C5215" s="97" t="s">
        <v>12</v>
      </c>
      <c r="D5215" s="97" t="s">
        <v>18</v>
      </c>
      <c r="E5215" s="99"/>
      <c r="F5215" s="99">
        <v>2000</v>
      </c>
      <c r="G5215" s="19">
        <f t="shared" si="81"/>
        <v>15689309.0813</v>
      </c>
      <c r="H5215" s="97" t="s">
        <v>3732</v>
      </c>
      <c r="I5215" s="97" t="s">
        <v>774</v>
      </c>
      <c r="J5215" s="102" t="s">
        <v>1823</v>
      </c>
      <c r="K5215" s="97" t="s">
        <v>377</v>
      </c>
      <c r="L5215" s="97" t="s">
        <v>2193</v>
      </c>
      <c r="M5215" s="26">
        <v>5205</v>
      </c>
    </row>
    <row r="5216" spans="1:13" ht="14.45" customHeight="1" x14ac:dyDescent="0.3">
      <c r="A5216" s="109">
        <v>42726</v>
      </c>
      <c r="B5216" s="97" t="s">
        <v>3829</v>
      </c>
      <c r="C5216" s="97" t="s">
        <v>35</v>
      </c>
      <c r="D5216" s="97" t="s">
        <v>18</v>
      </c>
      <c r="E5216" s="99"/>
      <c r="F5216" s="99">
        <v>1000</v>
      </c>
      <c r="G5216" s="19">
        <f t="shared" si="81"/>
        <v>15688309.0813</v>
      </c>
      <c r="H5216" s="97" t="s">
        <v>3732</v>
      </c>
      <c r="I5216" s="97" t="s">
        <v>774</v>
      </c>
      <c r="J5216" s="97" t="s">
        <v>2611</v>
      </c>
      <c r="K5216" s="97" t="s">
        <v>377</v>
      </c>
      <c r="L5216" s="97" t="s">
        <v>2193</v>
      </c>
      <c r="M5216" s="26">
        <v>5206</v>
      </c>
    </row>
    <row r="5217" spans="1:13" ht="14.45" customHeight="1" x14ac:dyDescent="0.3">
      <c r="A5217" s="109">
        <v>42726</v>
      </c>
      <c r="B5217" s="97" t="s">
        <v>3734</v>
      </c>
      <c r="C5217" s="97" t="s">
        <v>12</v>
      </c>
      <c r="D5217" s="97" t="s">
        <v>18</v>
      </c>
      <c r="E5217" s="99"/>
      <c r="F5217" s="99">
        <v>1000</v>
      </c>
      <c r="G5217" s="19">
        <f t="shared" si="81"/>
        <v>15687309.0813</v>
      </c>
      <c r="H5217" s="116" t="s">
        <v>3733</v>
      </c>
      <c r="I5217" s="117" t="s">
        <v>531</v>
      </c>
      <c r="J5217" s="102" t="s">
        <v>1823</v>
      </c>
      <c r="K5217" s="97" t="s">
        <v>377</v>
      </c>
      <c r="L5217" s="97" t="s">
        <v>2600</v>
      </c>
      <c r="M5217" s="31">
        <v>5207</v>
      </c>
    </row>
    <row r="5218" spans="1:13" ht="14.45" customHeight="1" x14ac:dyDescent="0.3">
      <c r="A5218" s="109">
        <v>42726</v>
      </c>
      <c r="B5218" s="97" t="s">
        <v>3753</v>
      </c>
      <c r="C5218" s="97" t="s">
        <v>17</v>
      </c>
      <c r="D5218" s="97" t="s">
        <v>18</v>
      </c>
      <c r="E5218" s="99"/>
      <c r="F5218" s="99">
        <v>45000</v>
      </c>
      <c r="G5218" s="19">
        <f t="shared" si="81"/>
        <v>15642309.0813</v>
      </c>
      <c r="H5218" s="97" t="s">
        <v>1772</v>
      </c>
      <c r="I5218" s="97">
        <v>527</v>
      </c>
      <c r="J5218" s="97" t="s">
        <v>2611</v>
      </c>
      <c r="K5218" s="97" t="s">
        <v>377</v>
      </c>
      <c r="L5218" s="97" t="s">
        <v>1824</v>
      </c>
      <c r="M5218" s="31">
        <v>5208</v>
      </c>
    </row>
    <row r="5219" spans="1:13" ht="14.45" customHeight="1" x14ac:dyDescent="0.3">
      <c r="A5219" s="109">
        <v>42726</v>
      </c>
      <c r="B5219" s="97" t="s">
        <v>3650</v>
      </c>
      <c r="C5219" s="97" t="s">
        <v>12</v>
      </c>
      <c r="D5219" s="97" t="s">
        <v>18</v>
      </c>
      <c r="E5219" s="99"/>
      <c r="F5219" s="99">
        <v>1000</v>
      </c>
      <c r="G5219" s="19">
        <f t="shared" si="81"/>
        <v>15641309.0813</v>
      </c>
      <c r="H5219" s="97" t="s">
        <v>1772</v>
      </c>
      <c r="I5219" s="97" t="s">
        <v>531</v>
      </c>
      <c r="J5219" s="102" t="s">
        <v>1823</v>
      </c>
      <c r="K5219" s="97" t="s">
        <v>377</v>
      </c>
      <c r="L5219" s="97" t="s">
        <v>2193</v>
      </c>
      <c r="M5219" s="26">
        <v>5209</v>
      </c>
    </row>
    <row r="5220" spans="1:13" ht="14.45" customHeight="1" x14ac:dyDescent="0.3">
      <c r="A5220" s="109">
        <v>42726</v>
      </c>
      <c r="B5220" s="97" t="s">
        <v>3754</v>
      </c>
      <c r="C5220" s="97" t="s">
        <v>12</v>
      </c>
      <c r="D5220" s="97" t="s">
        <v>18</v>
      </c>
      <c r="E5220" s="99"/>
      <c r="F5220" s="99">
        <v>1000</v>
      </c>
      <c r="G5220" s="19">
        <f t="shared" si="81"/>
        <v>15640309.0813</v>
      </c>
      <c r="H5220" s="97" t="s">
        <v>1772</v>
      </c>
      <c r="I5220" s="97" t="s">
        <v>531</v>
      </c>
      <c r="J5220" s="102" t="s">
        <v>1823</v>
      </c>
      <c r="K5220" s="97" t="s">
        <v>377</v>
      </c>
      <c r="L5220" s="97" t="s">
        <v>2193</v>
      </c>
      <c r="M5220" s="26">
        <v>5210</v>
      </c>
    </row>
    <row r="5221" spans="1:13" ht="14.45" customHeight="1" x14ac:dyDescent="0.3">
      <c r="A5221" s="109">
        <v>42726</v>
      </c>
      <c r="B5221" s="97" t="s">
        <v>3755</v>
      </c>
      <c r="C5221" s="97" t="s">
        <v>12</v>
      </c>
      <c r="D5221" s="97" t="s">
        <v>18</v>
      </c>
      <c r="E5221" s="99"/>
      <c r="F5221" s="99">
        <v>2000</v>
      </c>
      <c r="G5221" s="19">
        <f t="shared" si="81"/>
        <v>15638309.0813</v>
      </c>
      <c r="H5221" s="97" t="s">
        <v>1772</v>
      </c>
      <c r="I5221" s="97" t="s">
        <v>531</v>
      </c>
      <c r="J5221" s="102" t="s">
        <v>1823</v>
      </c>
      <c r="K5221" s="97" t="s">
        <v>377</v>
      </c>
      <c r="L5221" s="97" t="s">
        <v>2193</v>
      </c>
      <c r="M5221" s="26">
        <v>5211</v>
      </c>
    </row>
    <row r="5222" spans="1:13" ht="14.45" customHeight="1" x14ac:dyDescent="0.3">
      <c r="A5222" s="109">
        <v>42726</v>
      </c>
      <c r="B5222" s="97" t="s">
        <v>3756</v>
      </c>
      <c r="C5222" s="97" t="s">
        <v>12</v>
      </c>
      <c r="D5222" s="97" t="s">
        <v>18</v>
      </c>
      <c r="E5222" s="99"/>
      <c r="F5222" s="99">
        <v>2000</v>
      </c>
      <c r="G5222" s="19">
        <f t="shared" si="81"/>
        <v>15636309.0813</v>
      </c>
      <c r="H5222" s="97" t="s">
        <v>1772</v>
      </c>
      <c r="I5222" s="97" t="s">
        <v>531</v>
      </c>
      <c r="J5222" s="102" t="s">
        <v>1823</v>
      </c>
      <c r="K5222" s="97" t="s">
        <v>377</v>
      </c>
      <c r="L5222" s="97" t="s">
        <v>2193</v>
      </c>
      <c r="M5222" s="26">
        <v>5212</v>
      </c>
    </row>
    <row r="5223" spans="1:13" ht="14.45" customHeight="1" x14ac:dyDescent="0.3">
      <c r="A5223" s="109">
        <v>42726</v>
      </c>
      <c r="B5223" s="97" t="s">
        <v>3757</v>
      </c>
      <c r="C5223" s="97" t="s">
        <v>12</v>
      </c>
      <c r="D5223" s="97" t="s">
        <v>20</v>
      </c>
      <c r="E5223" s="99"/>
      <c r="F5223" s="103">
        <v>2000</v>
      </c>
      <c r="G5223" s="19">
        <f t="shared" si="81"/>
        <v>15634309.0813</v>
      </c>
      <c r="H5223" s="97" t="s">
        <v>3419</v>
      </c>
      <c r="I5223" s="97" t="s">
        <v>531</v>
      </c>
      <c r="J5223" s="102" t="s">
        <v>1823</v>
      </c>
      <c r="K5223" s="97" t="s">
        <v>377</v>
      </c>
      <c r="L5223" s="97" t="s">
        <v>2600</v>
      </c>
      <c r="M5223" s="26">
        <v>5213</v>
      </c>
    </row>
    <row r="5224" spans="1:13" ht="14.45" customHeight="1" x14ac:dyDescent="0.3">
      <c r="A5224" s="109">
        <v>42726</v>
      </c>
      <c r="B5224" s="97" t="s">
        <v>3758</v>
      </c>
      <c r="C5224" s="97" t="s">
        <v>12</v>
      </c>
      <c r="D5224" s="97" t="s">
        <v>20</v>
      </c>
      <c r="E5224" s="99"/>
      <c r="F5224" s="103">
        <v>450</v>
      </c>
      <c r="G5224" s="19">
        <f t="shared" si="81"/>
        <v>15633859.0813</v>
      </c>
      <c r="H5224" s="97" t="s">
        <v>3419</v>
      </c>
      <c r="I5224" s="97" t="s">
        <v>531</v>
      </c>
      <c r="J5224" s="102" t="s">
        <v>1823</v>
      </c>
      <c r="K5224" s="97" t="s">
        <v>377</v>
      </c>
      <c r="L5224" s="97" t="s">
        <v>2600</v>
      </c>
      <c r="M5224" s="26">
        <v>5214</v>
      </c>
    </row>
    <row r="5225" spans="1:13" ht="14.45" customHeight="1" x14ac:dyDescent="0.3">
      <c r="A5225" s="109">
        <v>42726</v>
      </c>
      <c r="B5225" s="97" t="s">
        <v>3094</v>
      </c>
      <c r="C5225" s="97" t="s">
        <v>12</v>
      </c>
      <c r="D5225" s="97" t="s">
        <v>13</v>
      </c>
      <c r="E5225" s="99"/>
      <c r="F5225" s="99">
        <v>2500</v>
      </c>
      <c r="G5225" s="19">
        <f t="shared" si="81"/>
        <v>15631359.0813</v>
      </c>
      <c r="H5225" s="97" t="s">
        <v>3095</v>
      </c>
      <c r="I5225" s="97" t="s">
        <v>531</v>
      </c>
      <c r="J5225" s="26" t="s">
        <v>3033</v>
      </c>
      <c r="K5225" s="97" t="s">
        <v>377</v>
      </c>
      <c r="L5225" s="97" t="s">
        <v>2600</v>
      </c>
      <c r="M5225" s="31">
        <v>5215</v>
      </c>
    </row>
    <row r="5226" spans="1:13" ht="14.45" customHeight="1" x14ac:dyDescent="0.3">
      <c r="A5226" s="109">
        <v>42726</v>
      </c>
      <c r="B5226" s="97" t="s">
        <v>3426</v>
      </c>
      <c r="C5226" s="97" t="s">
        <v>35</v>
      </c>
      <c r="D5226" s="97" t="s">
        <v>13</v>
      </c>
      <c r="E5226" s="99"/>
      <c r="F5226" s="99">
        <v>1500</v>
      </c>
      <c r="G5226" s="19">
        <f t="shared" si="81"/>
        <v>15629859.0813</v>
      </c>
      <c r="H5226" s="97" t="s">
        <v>3095</v>
      </c>
      <c r="I5226" s="97" t="s">
        <v>531</v>
      </c>
      <c r="J5226" s="26" t="s">
        <v>3033</v>
      </c>
      <c r="K5226" s="97" t="s">
        <v>377</v>
      </c>
      <c r="L5226" s="97" t="s">
        <v>2600</v>
      </c>
      <c r="M5226" s="31">
        <v>5216</v>
      </c>
    </row>
    <row r="5227" spans="1:13" ht="14.45" customHeight="1" x14ac:dyDescent="0.3">
      <c r="A5227" s="109">
        <v>42726</v>
      </c>
      <c r="B5227" s="97" t="s">
        <v>3685</v>
      </c>
      <c r="C5227" s="97" t="s">
        <v>22</v>
      </c>
      <c r="D5227" s="97" t="s">
        <v>10</v>
      </c>
      <c r="E5227" s="99"/>
      <c r="F5227" s="99">
        <v>80000</v>
      </c>
      <c r="G5227" s="19">
        <f t="shared" si="81"/>
        <v>15549859.0813</v>
      </c>
      <c r="H5227" s="97" t="s">
        <v>3095</v>
      </c>
      <c r="I5227" s="97" t="s">
        <v>787</v>
      </c>
      <c r="J5227" s="97" t="s">
        <v>2611</v>
      </c>
      <c r="K5227" s="97"/>
      <c r="L5227" s="97" t="s">
        <v>1824</v>
      </c>
      <c r="M5227" s="26">
        <v>5217</v>
      </c>
    </row>
    <row r="5228" spans="1:13" ht="14.45" customHeight="1" x14ac:dyDescent="0.3">
      <c r="A5228" s="109">
        <v>42726</v>
      </c>
      <c r="B5228" s="108" t="s">
        <v>3723</v>
      </c>
      <c r="C5228" s="97" t="s">
        <v>12</v>
      </c>
      <c r="D5228" s="108" t="s">
        <v>13</v>
      </c>
      <c r="E5228" s="100"/>
      <c r="F5228" s="100">
        <v>2000</v>
      </c>
      <c r="G5228" s="19">
        <f t="shared" si="81"/>
        <v>15547859.0813</v>
      </c>
      <c r="H5228" s="97" t="s">
        <v>267</v>
      </c>
      <c r="I5228" s="97" t="s">
        <v>531</v>
      </c>
      <c r="J5228" s="97" t="s">
        <v>2611</v>
      </c>
      <c r="K5228" s="97" t="s">
        <v>377</v>
      </c>
      <c r="L5228" s="97" t="s">
        <v>2600</v>
      </c>
      <c r="M5228" s="26">
        <v>5218</v>
      </c>
    </row>
    <row r="5229" spans="1:13" ht="14.45" customHeight="1" x14ac:dyDescent="0.3">
      <c r="A5229" s="109">
        <v>42726</v>
      </c>
      <c r="B5229" s="107" t="s">
        <v>3724</v>
      </c>
      <c r="C5229" s="97" t="s">
        <v>12</v>
      </c>
      <c r="D5229" s="97" t="s">
        <v>18</v>
      </c>
      <c r="E5229" s="103"/>
      <c r="F5229" s="103">
        <v>1000</v>
      </c>
      <c r="G5229" s="19">
        <f t="shared" si="81"/>
        <v>15546859.0813</v>
      </c>
      <c r="H5229" s="105" t="s">
        <v>3421</v>
      </c>
      <c r="I5229" s="107" t="s">
        <v>3759</v>
      </c>
      <c r="J5229" s="26" t="s">
        <v>3033</v>
      </c>
      <c r="K5229" s="97" t="s">
        <v>377</v>
      </c>
      <c r="L5229" s="97" t="s">
        <v>2600</v>
      </c>
      <c r="M5229" s="26">
        <v>5219</v>
      </c>
    </row>
    <row r="5230" spans="1:13" ht="14.45" customHeight="1" x14ac:dyDescent="0.3">
      <c r="A5230" s="109">
        <v>42726</v>
      </c>
      <c r="B5230" s="107" t="s">
        <v>3760</v>
      </c>
      <c r="C5230" s="97" t="s">
        <v>12</v>
      </c>
      <c r="D5230" s="97" t="s">
        <v>18</v>
      </c>
      <c r="E5230" s="103"/>
      <c r="F5230" s="103">
        <v>1000</v>
      </c>
      <c r="G5230" s="19">
        <f t="shared" si="81"/>
        <v>15545859.0813</v>
      </c>
      <c r="H5230" s="105" t="s">
        <v>3421</v>
      </c>
      <c r="I5230" s="107" t="s">
        <v>531</v>
      </c>
      <c r="J5230" s="26" t="s">
        <v>3033</v>
      </c>
      <c r="K5230" s="97" t="s">
        <v>377</v>
      </c>
      <c r="L5230" s="97" t="s">
        <v>2600</v>
      </c>
      <c r="M5230" s="26">
        <v>5220</v>
      </c>
    </row>
    <row r="5231" spans="1:13" ht="14.45" customHeight="1" x14ac:dyDescent="0.3">
      <c r="A5231" s="109">
        <v>42726</v>
      </c>
      <c r="B5231" s="107" t="s">
        <v>3761</v>
      </c>
      <c r="C5231" s="97" t="s">
        <v>12</v>
      </c>
      <c r="D5231" s="97" t="s">
        <v>18</v>
      </c>
      <c r="E5231" s="103"/>
      <c r="F5231" s="103">
        <v>1000</v>
      </c>
      <c r="G5231" s="19">
        <f t="shared" si="81"/>
        <v>15544859.0813</v>
      </c>
      <c r="H5231" s="105" t="s">
        <v>3421</v>
      </c>
      <c r="I5231" s="107" t="s">
        <v>531</v>
      </c>
      <c r="J5231" s="26" t="s">
        <v>3033</v>
      </c>
      <c r="K5231" s="97" t="s">
        <v>377</v>
      </c>
      <c r="L5231" s="97" t="s">
        <v>2600</v>
      </c>
      <c r="M5231" s="26">
        <v>5221</v>
      </c>
    </row>
    <row r="5232" spans="1:13" ht="14.45" customHeight="1" x14ac:dyDescent="0.3">
      <c r="A5232" s="109">
        <v>42726</v>
      </c>
      <c r="B5232" s="107" t="s">
        <v>3762</v>
      </c>
      <c r="C5232" s="97" t="s">
        <v>12</v>
      </c>
      <c r="D5232" s="97" t="s">
        <v>18</v>
      </c>
      <c r="E5232" s="103"/>
      <c r="F5232" s="103">
        <v>1000</v>
      </c>
      <c r="G5232" s="19">
        <f t="shared" si="81"/>
        <v>15543859.0813</v>
      </c>
      <c r="H5232" s="105" t="s">
        <v>3421</v>
      </c>
      <c r="I5232" s="107" t="s">
        <v>3688</v>
      </c>
      <c r="J5232" s="26" t="s">
        <v>3033</v>
      </c>
      <c r="K5232" s="97" t="s">
        <v>377</v>
      </c>
      <c r="L5232" s="97" t="s">
        <v>2600</v>
      </c>
      <c r="M5232" s="26">
        <v>5222</v>
      </c>
    </row>
    <row r="5233" spans="1:13" ht="14.45" customHeight="1" x14ac:dyDescent="0.3">
      <c r="A5233" s="109">
        <v>42726</v>
      </c>
      <c r="B5233" s="107" t="s">
        <v>3763</v>
      </c>
      <c r="C5233" s="97" t="s">
        <v>12</v>
      </c>
      <c r="D5233" s="97" t="s">
        <v>18</v>
      </c>
      <c r="E5233" s="103"/>
      <c r="F5233" s="103">
        <v>1000</v>
      </c>
      <c r="G5233" s="19">
        <f t="shared" si="81"/>
        <v>15542859.0813</v>
      </c>
      <c r="H5233" s="105" t="s">
        <v>3421</v>
      </c>
      <c r="I5233" s="107" t="s">
        <v>531</v>
      </c>
      <c r="J5233" s="26" t="s">
        <v>3033</v>
      </c>
      <c r="K5233" s="97" t="s">
        <v>377</v>
      </c>
      <c r="L5233" s="97" t="s">
        <v>2600</v>
      </c>
      <c r="M5233" s="31">
        <v>5223</v>
      </c>
    </row>
    <row r="5234" spans="1:13" ht="14.45" customHeight="1" x14ac:dyDescent="0.3">
      <c r="A5234" s="109">
        <v>42726</v>
      </c>
      <c r="B5234" s="107" t="s">
        <v>3764</v>
      </c>
      <c r="C5234" s="97" t="s">
        <v>12</v>
      </c>
      <c r="D5234" s="97" t="s">
        <v>18</v>
      </c>
      <c r="E5234" s="103"/>
      <c r="F5234" s="103">
        <v>1000</v>
      </c>
      <c r="G5234" s="19">
        <f t="shared" si="81"/>
        <v>15541859.0813</v>
      </c>
      <c r="H5234" s="105" t="s">
        <v>3421</v>
      </c>
      <c r="I5234" s="107" t="s">
        <v>531</v>
      </c>
      <c r="J5234" s="26" t="s">
        <v>3033</v>
      </c>
      <c r="K5234" s="97" t="s">
        <v>377</v>
      </c>
      <c r="L5234" s="97" t="s">
        <v>2600</v>
      </c>
      <c r="M5234" s="31">
        <v>5224</v>
      </c>
    </row>
    <row r="5235" spans="1:13" ht="14.45" customHeight="1" x14ac:dyDescent="0.3">
      <c r="A5235" s="109">
        <v>42726</v>
      </c>
      <c r="B5235" s="107" t="s">
        <v>3765</v>
      </c>
      <c r="C5235" s="97" t="s">
        <v>12</v>
      </c>
      <c r="D5235" s="97" t="s">
        <v>18</v>
      </c>
      <c r="E5235" s="103"/>
      <c r="F5235" s="103">
        <v>1000</v>
      </c>
      <c r="G5235" s="19">
        <f t="shared" si="81"/>
        <v>15540859.0813</v>
      </c>
      <c r="H5235" s="105" t="s">
        <v>3421</v>
      </c>
      <c r="I5235" s="107" t="s">
        <v>3865</v>
      </c>
      <c r="J5235" s="26" t="s">
        <v>3033</v>
      </c>
      <c r="K5235" s="97" t="s">
        <v>377</v>
      </c>
      <c r="L5235" s="97" t="s">
        <v>2600</v>
      </c>
      <c r="M5235" s="26">
        <v>5225</v>
      </c>
    </row>
    <row r="5236" spans="1:13" ht="14.45" customHeight="1" x14ac:dyDescent="0.3">
      <c r="A5236" s="109">
        <v>42726</v>
      </c>
      <c r="B5236" s="107" t="s">
        <v>3851</v>
      </c>
      <c r="C5236" s="97" t="s">
        <v>24</v>
      </c>
      <c r="D5236" s="97" t="s">
        <v>3111</v>
      </c>
      <c r="E5236" s="103"/>
      <c r="F5236" s="103">
        <f>77.89*655.957</f>
        <v>51092.490729999998</v>
      </c>
      <c r="G5236" s="19">
        <f t="shared" si="81"/>
        <v>15489766.590569999</v>
      </c>
      <c r="H5236" s="105" t="s">
        <v>267</v>
      </c>
      <c r="I5236" s="107" t="s">
        <v>3852</v>
      </c>
      <c r="J5236" s="97" t="s">
        <v>2611</v>
      </c>
      <c r="K5236" s="97" t="s">
        <v>377</v>
      </c>
      <c r="L5236" s="97" t="s">
        <v>1824</v>
      </c>
      <c r="M5236" s="26">
        <v>5226</v>
      </c>
    </row>
    <row r="5237" spans="1:13" ht="14.45" customHeight="1" x14ac:dyDescent="0.3">
      <c r="A5237" s="109">
        <v>42727</v>
      </c>
      <c r="B5237" s="97" t="s">
        <v>3831</v>
      </c>
      <c r="C5237" s="97" t="s">
        <v>35</v>
      </c>
      <c r="D5237" s="97" t="s">
        <v>18</v>
      </c>
      <c r="E5237" s="99"/>
      <c r="F5237" s="99">
        <v>306358</v>
      </c>
      <c r="G5237" s="19">
        <f t="shared" si="81"/>
        <v>15183408.590569999</v>
      </c>
      <c r="H5237" s="99" t="s">
        <v>1744</v>
      </c>
      <c r="I5237" s="97" t="s">
        <v>2684</v>
      </c>
      <c r="J5237" s="97" t="s">
        <v>2611</v>
      </c>
      <c r="K5237" s="97" t="s">
        <v>377</v>
      </c>
      <c r="L5237" s="97" t="s">
        <v>1824</v>
      </c>
      <c r="M5237" s="26">
        <v>5227</v>
      </c>
    </row>
    <row r="5238" spans="1:13" ht="14.45" customHeight="1" x14ac:dyDescent="0.3">
      <c r="A5238" s="109">
        <v>42727</v>
      </c>
      <c r="B5238" s="97" t="s">
        <v>3832</v>
      </c>
      <c r="C5238" s="97" t="s">
        <v>35</v>
      </c>
      <c r="D5238" s="97" t="s">
        <v>821</v>
      </c>
      <c r="E5238" s="99"/>
      <c r="F5238" s="99">
        <v>140000</v>
      </c>
      <c r="G5238" s="19">
        <f t="shared" si="81"/>
        <v>15043408.590569999</v>
      </c>
      <c r="H5238" s="99" t="s">
        <v>1744</v>
      </c>
      <c r="I5238" s="97" t="s">
        <v>2684</v>
      </c>
      <c r="J5238" s="97" t="s">
        <v>2611</v>
      </c>
      <c r="K5238" s="97" t="s">
        <v>377</v>
      </c>
      <c r="L5238" s="97" t="s">
        <v>1824</v>
      </c>
      <c r="M5238" s="26">
        <v>5228</v>
      </c>
    </row>
    <row r="5239" spans="1:13" ht="14.45" customHeight="1" x14ac:dyDescent="0.3">
      <c r="A5239" s="109">
        <v>42727</v>
      </c>
      <c r="B5239" s="97" t="s">
        <v>3833</v>
      </c>
      <c r="C5239" s="97" t="s">
        <v>35</v>
      </c>
      <c r="D5239" s="97" t="s">
        <v>13</v>
      </c>
      <c r="E5239" s="99"/>
      <c r="F5239" s="99">
        <v>370000</v>
      </c>
      <c r="G5239" s="19">
        <f t="shared" si="81"/>
        <v>14673408.590569999</v>
      </c>
      <c r="H5239" s="99" t="s">
        <v>1744</v>
      </c>
      <c r="I5239" s="97" t="s">
        <v>2684</v>
      </c>
      <c r="J5239" s="97" t="s">
        <v>2611</v>
      </c>
      <c r="K5239" s="97" t="s">
        <v>377</v>
      </c>
      <c r="L5239" s="97" t="s">
        <v>1824</v>
      </c>
      <c r="M5239" s="26">
        <v>5229</v>
      </c>
    </row>
    <row r="5240" spans="1:13" ht="14.45" customHeight="1" x14ac:dyDescent="0.3">
      <c r="A5240" s="109">
        <v>42727</v>
      </c>
      <c r="B5240" s="97" t="s">
        <v>3834</v>
      </c>
      <c r="C5240" s="97" t="s">
        <v>35</v>
      </c>
      <c r="D5240" s="97" t="s">
        <v>20</v>
      </c>
      <c r="E5240" s="99"/>
      <c r="F5240" s="99">
        <v>160000</v>
      </c>
      <c r="G5240" s="19">
        <f t="shared" si="81"/>
        <v>14513408.590569999</v>
      </c>
      <c r="H5240" s="99" t="s">
        <v>1744</v>
      </c>
      <c r="I5240" s="97" t="s">
        <v>2684</v>
      </c>
      <c r="J5240" s="26" t="s">
        <v>1099</v>
      </c>
      <c r="K5240" s="97" t="s">
        <v>377</v>
      </c>
      <c r="L5240" s="97" t="s">
        <v>1824</v>
      </c>
      <c r="M5240" s="26">
        <v>5230</v>
      </c>
    </row>
    <row r="5241" spans="1:13" ht="14.45" customHeight="1" x14ac:dyDescent="0.3">
      <c r="A5241" s="109">
        <v>42727</v>
      </c>
      <c r="B5241" s="96" t="s">
        <v>3408</v>
      </c>
      <c r="C5241" s="97" t="s">
        <v>9</v>
      </c>
      <c r="D5241" s="97" t="s">
        <v>10</v>
      </c>
      <c r="E5241" s="99"/>
      <c r="F5241" s="99">
        <v>8347</v>
      </c>
      <c r="G5241" s="19">
        <f t="shared" si="81"/>
        <v>14505061.590569999</v>
      </c>
      <c r="H5241" s="99" t="s">
        <v>1744</v>
      </c>
      <c r="I5241" s="97" t="s">
        <v>1865</v>
      </c>
      <c r="J5241" s="26" t="s">
        <v>1099</v>
      </c>
      <c r="K5241" s="97" t="s">
        <v>377</v>
      </c>
      <c r="L5241" s="97" t="s">
        <v>1824</v>
      </c>
      <c r="M5241" s="31">
        <v>5231</v>
      </c>
    </row>
    <row r="5242" spans="1:13" ht="14.45" customHeight="1" x14ac:dyDescent="0.3">
      <c r="A5242" s="109">
        <v>42727</v>
      </c>
      <c r="B5242" s="97" t="s">
        <v>3766</v>
      </c>
      <c r="C5242" s="97" t="s">
        <v>9</v>
      </c>
      <c r="D5242" s="97" t="s">
        <v>10</v>
      </c>
      <c r="E5242" s="99"/>
      <c r="F5242" s="99">
        <v>3139</v>
      </c>
      <c r="G5242" s="19">
        <f t="shared" si="81"/>
        <v>14501922.590569999</v>
      </c>
      <c r="H5242" s="99" t="s">
        <v>1744</v>
      </c>
      <c r="I5242" s="97" t="s">
        <v>1865</v>
      </c>
      <c r="J5242" s="26" t="s">
        <v>1099</v>
      </c>
      <c r="K5242" s="97" t="s">
        <v>377</v>
      </c>
      <c r="L5242" s="97" t="s">
        <v>1824</v>
      </c>
      <c r="M5242" s="31">
        <v>5232</v>
      </c>
    </row>
    <row r="5243" spans="1:13" ht="14.45" customHeight="1" x14ac:dyDescent="0.3">
      <c r="A5243" s="109">
        <v>42727</v>
      </c>
      <c r="B5243" s="97" t="s">
        <v>3767</v>
      </c>
      <c r="C5243" s="97" t="s">
        <v>17</v>
      </c>
      <c r="D5243" s="97" t="s">
        <v>18</v>
      </c>
      <c r="E5243" s="99"/>
      <c r="F5243" s="99">
        <v>5000</v>
      </c>
      <c r="G5243" s="19">
        <f t="shared" si="81"/>
        <v>14496922.590569999</v>
      </c>
      <c r="H5243" s="97" t="s">
        <v>795</v>
      </c>
      <c r="I5243" s="97" t="s">
        <v>531</v>
      </c>
      <c r="J5243" s="26" t="s">
        <v>1099</v>
      </c>
      <c r="K5243" s="97" t="s">
        <v>377</v>
      </c>
      <c r="L5243" s="97" t="s">
        <v>2600</v>
      </c>
      <c r="M5243" s="26">
        <v>5233</v>
      </c>
    </row>
    <row r="5244" spans="1:13" ht="14.45" customHeight="1" x14ac:dyDescent="0.3">
      <c r="A5244" s="109">
        <v>42727</v>
      </c>
      <c r="B5244" s="97" t="s">
        <v>3768</v>
      </c>
      <c r="C5244" s="97" t="s">
        <v>12</v>
      </c>
      <c r="D5244" s="97" t="s">
        <v>18</v>
      </c>
      <c r="E5244" s="99"/>
      <c r="F5244" s="99">
        <v>3000</v>
      </c>
      <c r="G5244" s="19">
        <f t="shared" si="81"/>
        <v>14493922.590569999</v>
      </c>
      <c r="H5244" s="97" t="s">
        <v>795</v>
      </c>
      <c r="I5244" s="97" t="s">
        <v>774</v>
      </c>
      <c r="J5244" s="97" t="s">
        <v>2611</v>
      </c>
      <c r="K5244" s="97" t="s">
        <v>377</v>
      </c>
      <c r="L5244" s="97" t="s">
        <v>2193</v>
      </c>
      <c r="M5244" s="26">
        <v>5234</v>
      </c>
    </row>
    <row r="5245" spans="1:13" ht="14.45" customHeight="1" x14ac:dyDescent="0.3">
      <c r="A5245" s="109">
        <v>42727</v>
      </c>
      <c r="B5245" s="97" t="s">
        <v>3769</v>
      </c>
      <c r="C5245" s="97" t="s">
        <v>12</v>
      </c>
      <c r="D5245" s="97" t="s">
        <v>18</v>
      </c>
      <c r="E5245" s="99"/>
      <c r="F5245" s="99">
        <v>2000</v>
      </c>
      <c r="G5245" s="19">
        <f t="shared" si="81"/>
        <v>14491922.590569999</v>
      </c>
      <c r="H5245" s="97" t="s">
        <v>795</v>
      </c>
      <c r="I5245" s="97" t="s">
        <v>774</v>
      </c>
      <c r="J5245" s="97" t="s">
        <v>2611</v>
      </c>
      <c r="K5245" s="97" t="s">
        <v>377</v>
      </c>
      <c r="L5245" s="97" t="s">
        <v>2193</v>
      </c>
      <c r="M5245" s="26">
        <v>5235</v>
      </c>
    </row>
    <row r="5246" spans="1:13" ht="14.45" customHeight="1" x14ac:dyDescent="0.3">
      <c r="A5246" s="109">
        <v>42727</v>
      </c>
      <c r="B5246" s="97" t="s">
        <v>3770</v>
      </c>
      <c r="C5246" s="97" t="s">
        <v>12</v>
      </c>
      <c r="D5246" s="97" t="s">
        <v>821</v>
      </c>
      <c r="E5246" s="99"/>
      <c r="F5246" s="99">
        <v>1000</v>
      </c>
      <c r="G5246" s="19">
        <f t="shared" si="81"/>
        <v>14490922.590569999</v>
      </c>
      <c r="H5246" s="97" t="s">
        <v>1697</v>
      </c>
      <c r="I5246" s="97" t="s">
        <v>531</v>
      </c>
      <c r="J5246" s="102" t="s">
        <v>1823</v>
      </c>
      <c r="K5246" s="97" t="s">
        <v>377</v>
      </c>
      <c r="L5246" s="97" t="s">
        <v>2193</v>
      </c>
      <c r="M5246" s="26">
        <v>5236</v>
      </c>
    </row>
    <row r="5247" spans="1:13" ht="14.45" customHeight="1" x14ac:dyDescent="0.3">
      <c r="A5247" s="109">
        <v>42727</v>
      </c>
      <c r="B5247" s="97" t="s">
        <v>3771</v>
      </c>
      <c r="C5247" s="97" t="s">
        <v>12</v>
      </c>
      <c r="D5247" s="97" t="s">
        <v>821</v>
      </c>
      <c r="E5247" s="99"/>
      <c r="F5247" s="99">
        <v>1000</v>
      </c>
      <c r="G5247" s="19">
        <f t="shared" si="81"/>
        <v>14489922.590569999</v>
      </c>
      <c r="H5247" s="97" t="s">
        <v>1697</v>
      </c>
      <c r="I5247" s="97" t="s">
        <v>531</v>
      </c>
      <c r="J5247" s="102" t="s">
        <v>1823</v>
      </c>
      <c r="K5247" s="97" t="s">
        <v>377</v>
      </c>
      <c r="L5247" s="97" t="s">
        <v>2193</v>
      </c>
      <c r="M5247" s="26">
        <v>5237</v>
      </c>
    </row>
    <row r="5248" spans="1:13" ht="14.45" customHeight="1" x14ac:dyDescent="0.3">
      <c r="A5248" s="109">
        <v>42727</v>
      </c>
      <c r="B5248" s="97" t="s">
        <v>3731</v>
      </c>
      <c r="C5248" s="97" t="s">
        <v>12</v>
      </c>
      <c r="D5248" s="97" t="s">
        <v>18</v>
      </c>
      <c r="E5248" s="99"/>
      <c r="F5248" s="99">
        <v>2000</v>
      </c>
      <c r="G5248" s="19">
        <f t="shared" si="81"/>
        <v>14487922.590569999</v>
      </c>
      <c r="H5248" s="97" t="s">
        <v>3732</v>
      </c>
      <c r="I5248" s="97" t="s">
        <v>774</v>
      </c>
      <c r="J5248" s="102" t="s">
        <v>1823</v>
      </c>
      <c r="K5248" s="97" t="s">
        <v>377</v>
      </c>
      <c r="L5248" s="97" t="s">
        <v>2193</v>
      </c>
      <c r="M5248" s="26">
        <v>5238</v>
      </c>
    </row>
    <row r="5249" spans="1:13" ht="14.45" customHeight="1" x14ac:dyDescent="0.3">
      <c r="A5249" s="109">
        <v>42727</v>
      </c>
      <c r="B5249" s="97" t="s">
        <v>3829</v>
      </c>
      <c r="C5249" s="97" t="s">
        <v>35</v>
      </c>
      <c r="D5249" s="97" t="s">
        <v>18</v>
      </c>
      <c r="E5249" s="99"/>
      <c r="F5249" s="99">
        <v>1000</v>
      </c>
      <c r="G5249" s="19">
        <f t="shared" si="81"/>
        <v>14486922.590569999</v>
      </c>
      <c r="H5249" s="97" t="s">
        <v>3732</v>
      </c>
      <c r="I5249" s="97" t="s">
        <v>774</v>
      </c>
      <c r="J5249" s="97" t="s">
        <v>2611</v>
      </c>
      <c r="K5249" s="97" t="s">
        <v>377</v>
      </c>
      <c r="L5249" s="97" t="s">
        <v>2193</v>
      </c>
      <c r="M5249" s="31">
        <v>5239</v>
      </c>
    </row>
    <row r="5250" spans="1:13" ht="14.45" customHeight="1" x14ac:dyDescent="0.3">
      <c r="A5250" s="109">
        <v>42727</v>
      </c>
      <c r="B5250" s="97" t="s">
        <v>3866</v>
      </c>
      <c r="C5250" s="97" t="s">
        <v>17</v>
      </c>
      <c r="D5250" s="97" t="s">
        <v>18</v>
      </c>
      <c r="E5250" s="99"/>
      <c r="F5250" s="99">
        <v>5000</v>
      </c>
      <c r="G5250" s="19">
        <f t="shared" si="81"/>
        <v>14481922.590569999</v>
      </c>
      <c r="H5250" s="116" t="s">
        <v>3733</v>
      </c>
      <c r="I5250" s="117" t="s">
        <v>531</v>
      </c>
      <c r="J5250" s="97" t="s">
        <v>2611</v>
      </c>
      <c r="K5250" s="97" t="s">
        <v>377</v>
      </c>
      <c r="L5250" s="97" t="s">
        <v>2600</v>
      </c>
      <c r="M5250" s="31">
        <v>5240</v>
      </c>
    </row>
    <row r="5251" spans="1:13" ht="14.45" customHeight="1" x14ac:dyDescent="0.3">
      <c r="A5251" s="109">
        <v>42727</v>
      </c>
      <c r="B5251" s="97" t="s">
        <v>3772</v>
      </c>
      <c r="C5251" s="97" t="s">
        <v>12</v>
      </c>
      <c r="D5251" s="97" t="s">
        <v>18</v>
      </c>
      <c r="E5251" s="99"/>
      <c r="F5251" s="99">
        <v>5000</v>
      </c>
      <c r="G5251" s="19">
        <f t="shared" si="81"/>
        <v>14476922.590569999</v>
      </c>
      <c r="H5251" s="116" t="s">
        <v>3733</v>
      </c>
      <c r="I5251" s="117" t="s">
        <v>531</v>
      </c>
      <c r="J5251" s="102" t="s">
        <v>1823</v>
      </c>
      <c r="K5251" s="97" t="s">
        <v>377</v>
      </c>
      <c r="L5251" s="97" t="s">
        <v>2600</v>
      </c>
      <c r="M5251" s="26">
        <v>5241</v>
      </c>
    </row>
    <row r="5252" spans="1:13" ht="14.45" customHeight="1" x14ac:dyDescent="0.3">
      <c r="A5252" s="109">
        <v>42727</v>
      </c>
      <c r="B5252" s="97" t="s">
        <v>3773</v>
      </c>
      <c r="C5252" s="97" t="s">
        <v>12</v>
      </c>
      <c r="D5252" s="97" t="s">
        <v>18</v>
      </c>
      <c r="E5252" s="99"/>
      <c r="F5252" s="99">
        <v>1000</v>
      </c>
      <c r="G5252" s="19">
        <f t="shared" si="81"/>
        <v>14475922.590569999</v>
      </c>
      <c r="H5252" s="116" t="s">
        <v>3733</v>
      </c>
      <c r="I5252" s="117" t="s">
        <v>531</v>
      </c>
      <c r="J5252" s="102" t="s">
        <v>1823</v>
      </c>
      <c r="K5252" s="97" t="s">
        <v>377</v>
      </c>
      <c r="L5252" s="97" t="s">
        <v>2600</v>
      </c>
      <c r="M5252" s="26">
        <v>5242</v>
      </c>
    </row>
    <row r="5253" spans="1:13" ht="14.45" customHeight="1" x14ac:dyDescent="0.3">
      <c r="A5253" s="109">
        <v>42727</v>
      </c>
      <c r="B5253" s="97" t="s">
        <v>3774</v>
      </c>
      <c r="C5253" s="97" t="s">
        <v>12</v>
      </c>
      <c r="D5253" s="97" t="s">
        <v>18</v>
      </c>
      <c r="E5253" s="99"/>
      <c r="F5253" s="99">
        <v>2000</v>
      </c>
      <c r="G5253" s="19">
        <f t="shared" si="81"/>
        <v>14473922.590569999</v>
      </c>
      <c r="H5253" s="97" t="s">
        <v>1772</v>
      </c>
      <c r="I5253" s="97" t="s">
        <v>531</v>
      </c>
      <c r="J5253" s="102" t="s">
        <v>1823</v>
      </c>
      <c r="K5253" s="97" t="s">
        <v>377</v>
      </c>
      <c r="L5253" s="97" t="s">
        <v>2193</v>
      </c>
      <c r="M5253" s="26">
        <v>5243</v>
      </c>
    </row>
    <row r="5254" spans="1:13" ht="14.45" customHeight="1" x14ac:dyDescent="0.3">
      <c r="A5254" s="109">
        <v>42727</v>
      </c>
      <c r="B5254" s="97" t="s">
        <v>3775</v>
      </c>
      <c r="C5254" s="97" t="s">
        <v>12</v>
      </c>
      <c r="D5254" s="97" t="s">
        <v>18</v>
      </c>
      <c r="E5254" s="99"/>
      <c r="F5254" s="99">
        <v>2000</v>
      </c>
      <c r="G5254" s="19">
        <f t="shared" si="81"/>
        <v>14471922.590569999</v>
      </c>
      <c r="H5254" s="97" t="s">
        <v>1772</v>
      </c>
      <c r="I5254" s="97" t="s">
        <v>531</v>
      </c>
      <c r="J5254" s="102" t="s">
        <v>1823</v>
      </c>
      <c r="K5254" s="97" t="s">
        <v>377</v>
      </c>
      <c r="L5254" s="97" t="s">
        <v>2193</v>
      </c>
      <c r="M5254" s="26">
        <v>5244</v>
      </c>
    </row>
    <row r="5255" spans="1:13" ht="14.45" customHeight="1" x14ac:dyDescent="0.3">
      <c r="A5255" s="109">
        <v>42727</v>
      </c>
      <c r="B5255" s="97" t="s">
        <v>3867</v>
      </c>
      <c r="C5255" s="97" t="s">
        <v>1509</v>
      </c>
      <c r="D5255" s="97" t="s">
        <v>18</v>
      </c>
      <c r="E5255" s="99"/>
      <c r="F5255" s="99">
        <v>34000</v>
      </c>
      <c r="G5255" s="19">
        <f t="shared" si="81"/>
        <v>14437922.590569999</v>
      </c>
      <c r="H5255" s="97" t="s">
        <v>1772</v>
      </c>
      <c r="I5255" s="97">
        <v>262957</v>
      </c>
      <c r="J5255" s="97" t="s">
        <v>2611</v>
      </c>
      <c r="K5255" s="97" t="s">
        <v>377</v>
      </c>
      <c r="L5255" s="97" t="s">
        <v>1824</v>
      </c>
      <c r="M5255" s="26">
        <v>5245</v>
      </c>
    </row>
    <row r="5256" spans="1:13" ht="14.45" customHeight="1" x14ac:dyDescent="0.3">
      <c r="A5256" s="109">
        <v>42713</v>
      </c>
      <c r="B5256" s="97" t="s">
        <v>3868</v>
      </c>
      <c r="C5256" s="27" t="s">
        <v>1786</v>
      </c>
      <c r="D5256" s="97" t="s">
        <v>20</v>
      </c>
      <c r="E5256" s="99"/>
      <c r="F5256" s="103">
        <v>1000</v>
      </c>
      <c r="G5256" s="19">
        <f t="shared" si="81"/>
        <v>14436922.590569999</v>
      </c>
      <c r="H5256" s="97" t="s">
        <v>267</v>
      </c>
      <c r="I5256" s="97" t="s">
        <v>787</v>
      </c>
      <c r="J5256" s="97" t="s">
        <v>2611</v>
      </c>
      <c r="K5256" s="97" t="s">
        <v>377</v>
      </c>
      <c r="L5256" s="97" t="s">
        <v>1824</v>
      </c>
      <c r="M5256" s="26">
        <v>5246</v>
      </c>
    </row>
    <row r="5257" spans="1:13" ht="14.45" customHeight="1" x14ac:dyDescent="0.3">
      <c r="A5257" s="109">
        <v>42727</v>
      </c>
      <c r="B5257" s="97" t="s">
        <v>3869</v>
      </c>
      <c r="C5257" s="27" t="s">
        <v>1786</v>
      </c>
      <c r="D5257" s="97" t="s">
        <v>18</v>
      </c>
      <c r="E5257" s="99"/>
      <c r="F5257" s="99">
        <v>1000</v>
      </c>
      <c r="G5257" s="19">
        <f t="shared" si="81"/>
        <v>14435922.590569999</v>
      </c>
      <c r="H5257" s="97" t="s">
        <v>1772</v>
      </c>
      <c r="I5257" s="97" t="s">
        <v>787</v>
      </c>
      <c r="J5257" s="26" t="s">
        <v>3033</v>
      </c>
      <c r="K5257" s="97" t="s">
        <v>377</v>
      </c>
      <c r="L5257" s="97" t="s">
        <v>1824</v>
      </c>
      <c r="M5257" s="31">
        <v>5247</v>
      </c>
    </row>
    <row r="5258" spans="1:13" ht="14.45" customHeight="1" x14ac:dyDescent="0.3">
      <c r="A5258" s="109">
        <v>42727</v>
      </c>
      <c r="B5258" s="97" t="s">
        <v>3776</v>
      </c>
      <c r="C5258" s="97" t="s">
        <v>17</v>
      </c>
      <c r="D5258" s="97" t="s">
        <v>18</v>
      </c>
      <c r="E5258" s="99"/>
      <c r="F5258" s="99">
        <v>30000</v>
      </c>
      <c r="G5258" s="19">
        <f t="shared" si="81"/>
        <v>14405922.590569999</v>
      </c>
      <c r="H5258" s="97" t="s">
        <v>1772</v>
      </c>
      <c r="I5258" s="97">
        <v>528</v>
      </c>
      <c r="J5258" s="97" t="s">
        <v>2611</v>
      </c>
      <c r="K5258" s="97" t="s">
        <v>377</v>
      </c>
      <c r="L5258" s="97" t="s">
        <v>1824</v>
      </c>
      <c r="M5258" s="31">
        <v>5248</v>
      </c>
    </row>
    <row r="5259" spans="1:13" ht="14.45" customHeight="1" x14ac:dyDescent="0.3">
      <c r="A5259" s="109">
        <v>42727</v>
      </c>
      <c r="B5259" s="97" t="s">
        <v>3094</v>
      </c>
      <c r="C5259" s="97" t="s">
        <v>12</v>
      </c>
      <c r="D5259" s="97" t="s">
        <v>13</v>
      </c>
      <c r="E5259" s="99"/>
      <c r="F5259" s="99">
        <v>2500</v>
      </c>
      <c r="G5259" s="19">
        <f t="shared" si="81"/>
        <v>14403422.590569999</v>
      </c>
      <c r="H5259" s="97" t="s">
        <v>3095</v>
      </c>
      <c r="I5259" s="97" t="s">
        <v>531</v>
      </c>
      <c r="J5259" s="26" t="s">
        <v>3033</v>
      </c>
      <c r="K5259" s="97" t="s">
        <v>377</v>
      </c>
      <c r="L5259" s="97" t="s">
        <v>2600</v>
      </c>
      <c r="M5259" s="26">
        <v>5249</v>
      </c>
    </row>
    <row r="5260" spans="1:13" ht="14.45" customHeight="1" x14ac:dyDescent="0.3">
      <c r="A5260" s="109">
        <v>42727</v>
      </c>
      <c r="B5260" s="97" t="s">
        <v>3426</v>
      </c>
      <c r="C5260" s="97" t="s">
        <v>35</v>
      </c>
      <c r="D5260" s="97" t="s">
        <v>13</v>
      </c>
      <c r="E5260" s="99"/>
      <c r="F5260" s="99">
        <v>1500</v>
      </c>
      <c r="G5260" s="19">
        <f t="shared" si="81"/>
        <v>14401922.590569999</v>
      </c>
      <c r="H5260" s="97" t="s">
        <v>3095</v>
      </c>
      <c r="I5260" s="97" t="s">
        <v>531</v>
      </c>
      <c r="J5260" s="26" t="s">
        <v>3033</v>
      </c>
      <c r="K5260" s="97" t="s">
        <v>377</v>
      </c>
      <c r="L5260" s="97" t="s">
        <v>2600</v>
      </c>
      <c r="M5260" s="26">
        <v>5250</v>
      </c>
    </row>
    <row r="5261" spans="1:13" ht="14.45" customHeight="1" x14ac:dyDescent="0.3">
      <c r="A5261" s="109">
        <v>42727</v>
      </c>
      <c r="B5261" s="97" t="s">
        <v>3777</v>
      </c>
      <c r="C5261" s="97" t="s">
        <v>12</v>
      </c>
      <c r="D5261" s="97" t="s">
        <v>13</v>
      </c>
      <c r="E5261" s="99"/>
      <c r="F5261" s="99">
        <v>2500</v>
      </c>
      <c r="G5261" s="19">
        <f t="shared" ref="G5261:G5323" si="82">+G5260+E5261-F5261</f>
        <v>14399422.590569999</v>
      </c>
      <c r="H5261" s="97" t="s">
        <v>3095</v>
      </c>
      <c r="I5261" s="97" t="s">
        <v>531</v>
      </c>
      <c r="J5261" s="26" t="s">
        <v>3033</v>
      </c>
      <c r="K5261" s="97" t="s">
        <v>377</v>
      </c>
      <c r="L5261" s="97" t="s">
        <v>2600</v>
      </c>
      <c r="M5261" s="26">
        <v>5251</v>
      </c>
    </row>
    <row r="5262" spans="1:13" ht="14.45" customHeight="1" x14ac:dyDescent="0.3">
      <c r="A5262" s="109">
        <v>42727</v>
      </c>
      <c r="B5262" s="97" t="s">
        <v>3616</v>
      </c>
      <c r="C5262" s="97" t="s">
        <v>12</v>
      </c>
      <c r="D5262" s="97" t="s">
        <v>13</v>
      </c>
      <c r="E5262" s="99"/>
      <c r="F5262" s="99">
        <v>1000</v>
      </c>
      <c r="G5262" s="19">
        <f t="shared" si="82"/>
        <v>14398422.590569999</v>
      </c>
      <c r="H5262" s="97" t="s">
        <v>3095</v>
      </c>
      <c r="I5262" s="97" t="s">
        <v>531</v>
      </c>
      <c r="J5262" s="26" t="s">
        <v>3033</v>
      </c>
      <c r="K5262" s="97" t="s">
        <v>377</v>
      </c>
      <c r="L5262" s="97" t="s">
        <v>2600</v>
      </c>
      <c r="M5262" s="26">
        <v>5252</v>
      </c>
    </row>
    <row r="5263" spans="1:13" ht="14.45" customHeight="1" x14ac:dyDescent="0.3">
      <c r="A5263" s="109">
        <v>42727</v>
      </c>
      <c r="B5263" s="97" t="s">
        <v>3617</v>
      </c>
      <c r="C5263" s="97" t="s">
        <v>12</v>
      </c>
      <c r="D5263" s="97" t="s">
        <v>13</v>
      </c>
      <c r="E5263" s="99"/>
      <c r="F5263" s="99">
        <v>1500</v>
      </c>
      <c r="G5263" s="19">
        <f t="shared" si="82"/>
        <v>14396922.590569999</v>
      </c>
      <c r="H5263" s="97" t="s">
        <v>3095</v>
      </c>
      <c r="I5263" s="97" t="s">
        <v>531</v>
      </c>
      <c r="J5263" s="26" t="s">
        <v>3033</v>
      </c>
      <c r="K5263" s="97" t="s">
        <v>377</v>
      </c>
      <c r="L5263" s="97" t="s">
        <v>2600</v>
      </c>
      <c r="M5263" s="26">
        <v>5253</v>
      </c>
    </row>
    <row r="5264" spans="1:13" ht="14.45" customHeight="1" x14ac:dyDescent="0.3">
      <c r="A5264" s="109">
        <v>42727</v>
      </c>
      <c r="B5264" s="97" t="s">
        <v>3778</v>
      </c>
      <c r="C5264" s="97" t="s">
        <v>34</v>
      </c>
      <c r="D5264" s="97" t="s">
        <v>18</v>
      </c>
      <c r="E5264" s="99"/>
      <c r="F5264" s="99">
        <v>50000</v>
      </c>
      <c r="G5264" s="19">
        <f t="shared" si="82"/>
        <v>14346922.590569999</v>
      </c>
      <c r="H5264" s="97" t="s">
        <v>3095</v>
      </c>
      <c r="I5264" s="97" t="s">
        <v>3779</v>
      </c>
      <c r="J5264" s="26" t="s">
        <v>1099</v>
      </c>
      <c r="K5264" s="97" t="s">
        <v>1835</v>
      </c>
      <c r="L5264" s="97" t="s">
        <v>1824</v>
      </c>
      <c r="M5264" s="26">
        <v>5254</v>
      </c>
    </row>
    <row r="5265" spans="1:13" ht="14.45" customHeight="1" x14ac:dyDescent="0.3">
      <c r="A5265" s="109">
        <v>42727</v>
      </c>
      <c r="B5265" s="97" t="s">
        <v>3780</v>
      </c>
      <c r="C5265" s="97" t="s">
        <v>16</v>
      </c>
      <c r="D5265" s="97" t="s">
        <v>10</v>
      </c>
      <c r="E5265" s="99"/>
      <c r="F5265" s="99">
        <v>2000</v>
      </c>
      <c r="G5265" s="19">
        <f t="shared" si="82"/>
        <v>14344922.590569999</v>
      </c>
      <c r="H5265" s="97" t="s">
        <v>3095</v>
      </c>
      <c r="I5265" s="97" t="s">
        <v>3781</v>
      </c>
      <c r="J5265" s="26" t="s">
        <v>3033</v>
      </c>
      <c r="K5265" s="97" t="s">
        <v>377</v>
      </c>
      <c r="L5265" s="97" t="s">
        <v>1824</v>
      </c>
      <c r="M5265" s="31">
        <v>5255</v>
      </c>
    </row>
    <row r="5266" spans="1:13" ht="14.45" customHeight="1" x14ac:dyDescent="0.3">
      <c r="A5266" s="109">
        <v>42727</v>
      </c>
      <c r="B5266" s="97" t="s">
        <v>3782</v>
      </c>
      <c r="C5266" s="97" t="s">
        <v>36</v>
      </c>
      <c r="D5266" s="97" t="s">
        <v>10</v>
      </c>
      <c r="E5266" s="99"/>
      <c r="F5266" s="99">
        <v>180000</v>
      </c>
      <c r="G5266" s="19">
        <f t="shared" si="82"/>
        <v>14164922.590569999</v>
      </c>
      <c r="H5266" s="97" t="s">
        <v>3095</v>
      </c>
      <c r="I5266" s="97" t="s">
        <v>787</v>
      </c>
      <c r="J5266" s="97" t="s">
        <v>2611</v>
      </c>
      <c r="K5266" s="97" t="s">
        <v>1835</v>
      </c>
      <c r="L5266" s="97" t="s">
        <v>1824</v>
      </c>
      <c r="M5266" s="31">
        <v>5256</v>
      </c>
    </row>
    <row r="5267" spans="1:13" ht="14.45" customHeight="1" x14ac:dyDescent="0.3">
      <c r="A5267" s="109">
        <v>42727</v>
      </c>
      <c r="B5267" s="97" t="s">
        <v>3783</v>
      </c>
      <c r="C5267" s="97" t="s">
        <v>36</v>
      </c>
      <c r="D5267" s="97" t="s">
        <v>10</v>
      </c>
      <c r="E5267" s="99"/>
      <c r="F5267" s="99">
        <v>50000</v>
      </c>
      <c r="G5267" s="19">
        <f t="shared" si="82"/>
        <v>14114922.590569999</v>
      </c>
      <c r="H5267" s="97" t="s">
        <v>3095</v>
      </c>
      <c r="I5267" s="97">
        <v>21</v>
      </c>
      <c r="J5267" s="96" t="s">
        <v>1823</v>
      </c>
      <c r="K5267" s="97" t="s">
        <v>1835</v>
      </c>
      <c r="L5267" s="97" t="s">
        <v>1824</v>
      </c>
      <c r="M5267" s="26">
        <v>5257</v>
      </c>
    </row>
    <row r="5268" spans="1:13" ht="14.45" customHeight="1" x14ac:dyDescent="0.3">
      <c r="A5268" s="109">
        <v>42727</v>
      </c>
      <c r="B5268" s="97" t="s">
        <v>3784</v>
      </c>
      <c r="C5268" s="97" t="s">
        <v>36</v>
      </c>
      <c r="D5268" s="97" t="s">
        <v>10</v>
      </c>
      <c r="E5268" s="99"/>
      <c r="F5268" s="99">
        <v>97000</v>
      </c>
      <c r="G5268" s="19">
        <f t="shared" si="82"/>
        <v>14017922.590569999</v>
      </c>
      <c r="H5268" s="97" t="s">
        <v>3095</v>
      </c>
      <c r="I5268" s="97" t="s">
        <v>787</v>
      </c>
      <c r="J5268" s="96" t="s">
        <v>1823</v>
      </c>
      <c r="K5268" s="97" t="s">
        <v>1835</v>
      </c>
      <c r="L5268" s="97" t="s">
        <v>1824</v>
      </c>
      <c r="M5268" s="26">
        <v>5258</v>
      </c>
    </row>
    <row r="5269" spans="1:13" ht="14.45" customHeight="1" x14ac:dyDescent="0.3">
      <c r="A5269" s="109">
        <v>42727</v>
      </c>
      <c r="B5269" s="107" t="s">
        <v>3689</v>
      </c>
      <c r="C5269" s="97" t="s">
        <v>12</v>
      </c>
      <c r="D5269" s="97" t="s">
        <v>18</v>
      </c>
      <c r="E5269" s="103"/>
      <c r="F5269" s="103">
        <v>1000</v>
      </c>
      <c r="G5269" s="19">
        <f t="shared" si="82"/>
        <v>14016922.590569999</v>
      </c>
      <c r="H5269" s="105" t="s">
        <v>3421</v>
      </c>
      <c r="I5269" s="107" t="s">
        <v>3745</v>
      </c>
      <c r="J5269" s="26" t="s">
        <v>3033</v>
      </c>
      <c r="K5269" s="97" t="s">
        <v>377</v>
      </c>
      <c r="L5269" s="97" t="s">
        <v>2600</v>
      </c>
      <c r="M5269" s="26">
        <v>5259</v>
      </c>
    </row>
    <row r="5270" spans="1:13" ht="14.45" customHeight="1" x14ac:dyDescent="0.3">
      <c r="A5270" s="109">
        <v>42727</v>
      </c>
      <c r="B5270" s="107" t="s">
        <v>3785</v>
      </c>
      <c r="C5270" s="97" t="s">
        <v>12</v>
      </c>
      <c r="D5270" s="97" t="s">
        <v>18</v>
      </c>
      <c r="E5270" s="103"/>
      <c r="F5270" s="103">
        <v>1000</v>
      </c>
      <c r="G5270" s="19">
        <f t="shared" si="82"/>
        <v>14015922.590569999</v>
      </c>
      <c r="H5270" s="105" t="s">
        <v>3421</v>
      </c>
      <c r="I5270" s="107" t="s">
        <v>531</v>
      </c>
      <c r="J5270" s="26" t="s">
        <v>3033</v>
      </c>
      <c r="K5270" s="97" t="s">
        <v>377</v>
      </c>
      <c r="L5270" s="97" t="s">
        <v>2600</v>
      </c>
      <c r="M5270" s="26">
        <v>5260</v>
      </c>
    </row>
    <row r="5271" spans="1:13" ht="14.45" customHeight="1" x14ac:dyDescent="0.3">
      <c r="A5271" s="109">
        <v>42727</v>
      </c>
      <c r="B5271" s="107" t="s">
        <v>3786</v>
      </c>
      <c r="C5271" s="97" t="s">
        <v>12</v>
      </c>
      <c r="D5271" s="97" t="s">
        <v>18</v>
      </c>
      <c r="E5271" s="103"/>
      <c r="F5271" s="103">
        <v>1000</v>
      </c>
      <c r="G5271" s="19">
        <f t="shared" si="82"/>
        <v>14014922.590569999</v>
      </c>
      <c r="H5271" s="105" t="s">
        <v>3421</v>
      </c>
      <c r="I5271" s="107" t="s">
        <v>3745</v>
      </c>
      <c r="J5271" s="26" t="s">
        <v>3033</v>
      </c>
      <c r="K5271" s="97" t="s">
        <v>377</v>
      </c>
      <c r="L5271" s="97" t="s">
        <v>2600</v>
      </c>
      <c r="M5271" s="26">
        <v>5261</v>
      </c>
    </row>
    <row r="5272" spans="1:13" ht="14.45" customHeight="1" x14ac:dyDescent="0.3">
      <c r="A5272" s="109">
        <v>42728</v>
      </c>
      <c r="B5272" s="97" t="s">
        <v>3787</v>
      </c>
      <c r="C5272" s="97" t="s">
        <v>12</v>
      </c>
      <c r="D5272" s="97" t="s">
        <v>18</v>
      </c>
      <c r="E5272" s="99"/>
      <c r="F5272" s="99">
        <v>2000</v>
      </c>
      <c r="G5272" s="19">
        <f t="shared" si="82"/>
        <v>14012922.590569999</v>
      </c>
      <c r="H5272" s="97" t="s">
        <v>1772</v>
      </c>
      <c r="I5272" s="97" t="s">
        <v>531</v>
      </c>
      <c r="J5272" s="102" t="s">
        <v>1823</v>
      </c>
      <c r="K5272" s="97" t="s">
        <v>377</v>
      </c>
      <c r="L5272" s="97" t="s">
        <v>2193</v>
      </c>
      <c r="M5272" s="26">
        <v>5262</v>
      </c>
    </row>
    <row r="5273" spans="1:13" ht="14.45" customHeight="1" x14ac:dyDescent="0.3">
      <c r="A5273" s="109">
        <v>42728</v>
      </c>
      <c r="B5273" s="97" t="s">
        <v>3788</v>
      </c>
      <c r="C5273" s="97" t="s">
        <v>12</v>
      </c>
      <c r="D5273" s="97" t="s">
        <v>18</v>
      </c>
      <c r="E5273" s="99"/>
      <c r="F5273" s="99">
        <v>1000</v>
      </c>
      <c r="G5273" s="19">
        <f t="shared" si="82"/>
        <v>14011922.590569999</v>
      </c>
      <c r="H5273" s="97" t="s">
        <v>1772</v>
      </c>
      <c r="I5273" s="97" t="s">
        <v>531</v>
      </c>
      <c r="J5273" s="102" t="s">
        <v>1823</v>
      </c>
      <c r="K5273" s="97" t="s">
        <v>377</v>
      </c>
      <c r="L5273" s="97" t="s">
        <v>2193</v>
      </c>
      <c r="M5273" s="31">
        <v>5263</v>
      </c>
    </row>
    <row r="5274" spans="1:13" ht="14.45" customHeight="1" x14ac:dyDescent="0.3">
      <c r="A5274" s="109">
        <v>42728</v>
      </c>
      <c r="B5274" s="97" t="s">
        <v>3789</v>
      </c>
      <c r="C5274" s="97" t="s">
        <v>12</v>
      </c>
      <c r="D5274" s="97" t="s">
        <v>18</v>
      </c>
      <c r="E5274" s="99"/>
      <c r="F5274" s="99">
        <v>2000</v>
      </c>
      <c r="G5274" s="19">
        <f t="shared" si="82"/>
        <v>14009922.590569999</v>
      </c>
      <c r="H5274" s="97" t="s">
        <v>1772</v>
      </c>
      <c r="I5274" s="97" t="s">
        <v>531</v>
      </c>
      <c r="J5274" s="102" t="s">
        <v>1823</v>
      </c>
      <c r="K5274" s="97" t="s">
        <v>377</v>
      </c>
      <c r="L5274" s="97" t="s">
        <v>2193</v>
      </c>
      <c r="M5274" s="31">
        <v>5264</v>
      </c>
    </row>
    <row r="5275" spans="1:13" ht="14.45" customHeight="1" x14ac:dyDescent="0.3">
      <c r="A5275" s="109">
        <v>42729</v>
      </c>
      <c r="B5275" s="97" t="s">
        <v>3790</v>
      </c>
      <c r="C5275" s="97" t="s">
        <v>12</v>
      </c>
      <c r="D5275" s="97" t="s">
        <v>13</v>
      </c>
      <c r="E5275" s="99"/>
      <c r="F5275" s="99">
        <v>4000</v>
      </c>
      <c r="G5275" s="19">
        <f t="shared" si="82"/>
        <v>14005922.590569999</v>
      </c>
      <c r="H5275" s="97" t="s">
        <v>3095</v>
      </c>
      <c r="I5275" s="97" t="s">
        <v>531</v>
      </c>
      <c r="J5275" s="26" t="s">
        <v>3033</v>
      </c>
      <c r="K5275" s="97" t="s">
        <v>377</v>
      </c>
      <c r="L5275" s="97" t="s">
        <v>2600</v>
      </c>
      <c r="M5275" s="26">
        <v>5265</v>
      </c>
    </row>
    <row r="5276" spans="1:13" ht="14.45" customHeight="1" x14ac:dyDescent="0.3">
      <c r="A5276" s="109">
        <v>42730</v>
      </c>
      <c r="B5276" s="97" t="s">
        <v>3734</v>
      </c>
      <c r="C5276" s="97" t="s">
        <v>12</v>
      </c>
      <c r="D5276" s="97" t="s">
        <v>18</v>
      </c>
      <c r="E5276" s="99"/>
      <c r="F5276" s="99">
        <v>1000</v>
      </c>
      <c r="G5276" s="19">
        <f t="shared" si="82"/>
        <v>14004922.590569999</v>
      </c>
      <c r="H5276" s="116" t="s">
        <v>3733</v>
      </c>
      <c r="I5276" s="117" t="s">
        <v>531</v>
      </c>
      <c r="J5276" s="102" t="s">
        <v>1823</v>
      </c>
      <c r="K5276" s="97" t="s">
        <v>377</v>
      </c>
      <c r="L5276" s="97" t="s">
        <v>2600</v>
      </c>
      <c r="M5276" s="26">
        <v>5266</v>
      </c>
    </row>
    <row r="5277" spans="1:13" ht="14.45" customHeight="1" x14ac:dyDescent="0.3">
      <c r="A5277" s="109">
        <v>42730</v>
      </c>
      <c r="B5277" s="97" t="s">
        <v>3830</v>
      </c>
      <c r="C5277" s="97" t="s">
        <v>35</v>
      </c>
      <c r="D5277" s="97" t="s">
        <v>18</v>
      </c>
      <c r="E5277" s="98"/>
      <c r="F5277" s="99">
        <v>1000</v>
      </c>
      <c r="G5277" s="19">
        <f t="shared" si="82"/>
        <v>14003922.590569999</v>
      </c>
      <c r="H5277" s="116" t="s">
        <v>3733</v>
      </c>
      <c r="I5277" s="117" t="s">
        <v>531</v>
      </c>
      <c r="J5277" s="97" t="s">
        <v>2611</v>
      </c>
      <c r="K5277" s="97" t="s">
        <v>377</v>
      </c>
      <c r="L5277" s="97" t="s">
        <v>2600</v>
      </c>
      <c r="M5277" s="26">
        <v>5267</v>
      </c>
    </row>
    <row r="5278" spans="1:13" ht="14.45" customHeight="1" x14ac:dyDescent="0.3">
      <c r="A5278" s="109">
        <v>42730</v>
      </c>
      <c r="B5278" s="97" t="s">
        <v>3734</v>
      </c>
      <c r="C5278" s="97" t="s">
        <v>12</v>
      </c>
      <c r="D5278" s="97" t="s">
        <v>18</v>
      </c>
      <c r="E5278" s="99"/>
      <c r="F5278" s="99">
        <v>1000</v>
      </c>
      <c r="G5278" s="19">
        <f t="shared" si="82"/>
        <v>14002922.590569999</v>
      </c>
      <c r="H5278" s="116" t="s">
        <v>3733</v>
      </c>
      <c r="I5278" s="117" t="s">
        <v>531</v>
      </c>
      <c r="J5278" s="102" t="s">
        <v>1823</v>
      </c>
      <c r="K5278" s="97" t="s">
        <v>377</v>
      </c>
      <c r="L5278" s="97" t="s">
        <v>2600</v>
      </c>
      <c r="M5278" s="26">
        <v>5268</v>
      </c>
    </row>
    <row r="5279" spans="1:13" ht="14.45" customHeight="1" x14ac:dyDescent="0.3">
      <c r="A5279" s="109">
        <v>42730</v>
      </c>
      <c r="B5279" s="97" t="s">
        <v>3791</v>
      </c>
      <c r="C5279" s="97" t="s">
        <v>34</v>
      </c>
      <c r="D5279" s="97" t="s">
        <v>18</v>
      </c>
      <c r="E5279" s="99"/>
      <c r="F5279" s="99">
        <v>15000</v>
      </c>
      <c r="G5279" s="19">
        <f t="shared" si="82"/>
        <v>13987922.590569999</v>
      </c>
      <c r="H5279" s="97" t="s">
        <v>3095</v>
      </c>
      <c r="I5279" s="97">
        <v>22</v>
      </c>
      <c r="J5279" s="26" t="s">
        <v>1099</v>
      </c>
      <c r="K5279" s="97" t="s">
        <v>1835</v>
      </c>
      <c r="L5279" s="97" t="s">
        <v>1824</v>
      </c>
      <c r="M5279" s="26">
        <v>5269</v>
      </c>
    </row>
    <row r="5280" spans="1:13" ht="14.45" customHeight="1" x14ac:dyDescent="0.3">
      <c r="A5280" s="109">
        <v>42730</v>
      </c>
      <c r="B5280" s="97" t="s">
        <v>3792</v>
      </c>
      <c r="C5280" s="97" t="s">
        <v>35</v>
      </c>
      <c r="D5280" s="97" t="s">
        <v>18</v>
      </c>
      <c r="E5280" s="99"/>
      <c r="F5280" s="99">
        <v>166755</v>
      </c>
      <c r="G5280" s="19">
        <f t="shared" si="82"/>
        <v>13821167.590569999</v>
      </c>
      <c r="H5280" s="97" t="s">
        <v>3095</v>
      </c>
      <c r="I5280" s="97">
        <v>23</v>
      </c>
      <c r="J5280" s="26" t="s">
        <v>3033</v>
      </c>
      <c r="K5280" s="97" t="s">
        <v>1835</v>
      </c>
      <c r="L5280" s="97" t="s">
        <v>1824</v>
      </c>
      <c r="M5280" s="26">
        <v>5270</v>
      </c>
    </row>
    <row r="5281" spans="1:13" ht="14.45" customHeight="1" x14ac:dyDescent="0.3">
      <c r="A5281" s="109">
        <v>42730</v>
      </c>
      <c r="B5281" s="97" t="s">
        <v>3094</v>
      </c>
      <c r="C5281" s="97" t="s">
        <v>12</v>
      </c>
      <c r="D5281" s="97" t="s">
        <v>13</v>
      </c>
      <c r="E5281" s="99"/>
      <c r="F5281" s="99">
        <v>2500</v>
      </c>
      <c r="G5281" s="19">
        <f t="shared" si="82"/>
        <v>13818667.590569999</v>
      </c>
      <c r="H5281" s="97" t="s">
        <v>3095</v>
      </c>
      <c r="I5281" s="97" t="s">
        <v>531</v>
      </c>
      <c r="J5281" s="26" t="s">
        <v>3033</v>
      </c>
      <c r="K5281" s="97" t="s">
        <v>377</v>
      </c>
      <c r="L5281" s="97" t="s">
        <v>2600</v>
      </c>
      <c r="M5281" s="31">
        <v>5271</v>
      </c>
    </row>
    <row r="5282" spans="1:13" ht="14.45" customHeight="1" x14ac:dyDescent="0.3">
      <c r="A5282" s="109">
        <v>42730</v>
      </c>
      <c r="B5282" s="97" t="s">
        <v>3426</v>
      </c>
      <c r="C5282" s="97" t="s">
        <v>35</v>
      </c>
      <c r="D5282" s="97" t="s">
        <v>13</v>
      </c>
      <c r="E5282" s="99"/>
      <c r="F5282" s="99">
        <v>1500</v>
      </c>
      <c r="G5282" s="19">
        <f t="shared" si="82"/>
        <v>13817167.590569999</v>
      </c>
      <c r="H5282" s="97" t="s">
        <v>3095</v>
      </c>
      <c r="I5282" s="97" t="s">
        <v>531</v>
      </c>
      <c r="J5282" s="26" t="s">
        <v>3033</v>
      </c>
      <c r="K5282" s="97" t="s">
        <v>377</v>
      </c>
      <c r="L5282" s="97" t="s">
        <v>2600</v>
      </c>
      <c r="M5282" s="31">
        <v>5272</v>
      </c>
    </row>
    <row r="5283" spans="1:13" ht="14.45" customHeight="1" x14ac:dyDescent="0.3">
      <c r="A5283" s="109">
        <v>42730</v>
      </c>
      <c r="B5283" s="97" t="s">
        <v>2708</v>
      </c>
      <c r="C5283" s="97" t="s">
        <v>12</v>
      </c>
      <c r="D5283" s="97" t="s">
        <v>13</v>
      </c>
      <c r="E5283" s="99"/>
      <c r="F5283" s="99">
        <v>3000</v>
      </c>
      <c r="G5283" s="19">
        <f t="shared" si="82"/>
        <v>13814167.590569999</v>
      </c>
      <c r="H5283" s="97" t="s">
        <v>3095</v>
      </c>
      <c r="I5283" s="97" t="s">
        <v>531</v>
      </c>
      <c r="J5283" s="26" t="s">
        <v>3033</v>
      </c>
      <c r="K5283" s="97" t="s">
        <v>377</v>
      </c>
      <c r="L5283" s="97" t="s">
        <v>2600</v>
      </c>
      <c r="M5283" s="26">
        <v>5273</v>
      </c>
    </row>
    <row r="5284" spans="1:13" ht="14.45" customHeight="1" x14ac:dyDescent="0.3">
      <c r="A5284" s="109">
        <v>42730</v>
      </c>
      <c r="B5284" s="97" t="s">
        <v>3793</v>
      </c>
      <c r="C5284" s="97" t="s">
        <v>35</v>
      </c>
      <c r="D5284" s="97" t="s">
        <v>525</v>
      </c>
      <c r="E5284" s="99"/>
      <c r="F5284" s="99">
        <v>1500</v>
      </c>
      <c r="G5284" s="19">
        <f t="shared" si="82"/>
        <v>13812667.590569999</v>
      </c>
      <c r="H5284" s="97" t="s">
        <v>3095</v>
      </c>
      <c r="I5284" s="97" t="s">
        <v>531</v>
      </c>
      <c r="J5284" s="26" t="s">
        <v>3033</v>
      </c>
      <c r="K5284" s="97" t="s">
        <v>377</v>
      </c>
      <c r="L5284" s="97" t="s">
        <v>2600</v>
      </c>
      <c r="M5284" s="26">
        <v>5274</v>
      </c>
    </row>
    <row r="5285" spans="1:13" ht="14.45" customHeight="1" x14ac:dyDescent="0.3">
      <c r="A5285" s="109">
        <v>42730</v>
      </c>
      <c r="B5285" s="97" t="s">
        <v>3794</v>
      </c>
      <c r="C5285" s="97" t="s">
        <v>24</v>
      </c>
      <c r="D5285" s="97" t="s">
        <v>10</v>
      </c>
      <c r="E5285" s="99"/>
      <c r="F5285" s="99">
        <v>2050</v>
      </c>
      <c r="G5285" s="19">
        <f t="shared" si="82"/>
        <v>13810617.590569999</v>
      </c>
      <c r="H5285" s="97" t="s">
        <v>3095</v>
      </c>
      <c r="I5285" s="97" t="s">
        <v>531</v>
      </c>
      <c r="J5285" s="97" t="s">
        <v>1823</v>
      </c>
      <c r="K5285" s="97" t="s">
        <v>1835</v>
      </c>
      <c r="L5285" s="97" t="s">
        <v>2600</v>
      </c>
      <c r="M5285" s="26">
        <v>5275</v>
      </c>
    </row>
    <row r="5286" spans="1:13" ht="14.45" customHeight="1" x14ac:dyDescent="0.3">
      <c r="A5286" s="109">
        <v>42730</v>
      </c>
      <c r="B5286" s="97" t="s">
        <v>3795</v>
      </c>
      <c r="C5286" s="97" t="s">
        <v>12</v>
      </c>
      <c r="D5286" s="97" t="s">
        <v>13</v>
      </c>
      <c r="E5286" s="99"/>
      <c r="F5286" s="99">
        <v>2000</v>
      </c>
      <c r="G5286" s="19">
        <f t="shared" si="82"/>
        <v>13808617.590569999</v>
      </c>
      <c r="H5286" s="97" t="s">
        <v>3095</v>
      </c>
      <c r="I5286" s="97"/>
      <c r="J5286" s="26" t="s">
        <v>3033</v>
      </c>
      <c r="K5286" s="97" t="s">
        <v>377</v>
      </c>
      <c r="L5286" s="97" t="s">
        <v>2600</v>
      </c>
      <c r="M5286" s="26">
        <v>5276</v>
      </c>
    </row>
    <row r="5287" spans="1:13" ht="14.45" customHeight="1" x14ac:dyDescent="0.3">
      <c r="A5287" s="109">
        <v>42731</v>
      </c>
      <c r="B5287" s="97" t="s">
        <v>2137</v>
      </c>
      <c r="C5287" s="97" t="s">
        <v>9</v>
      </c>
      <c r="D5287" s="97" t="s">
        <v>10</v>
      </c>
      <c r="E5287" s="99"/>
      <c r="F5287" s="99">
        <v>6016</v>
      </c>
      <c r="G5287" s="19">
        <f t="shared" si="82"/>
        <v>13802601.590569999</v>
      </c>
      <c r="H5287" s="99" t="s">
        <v>1744</v>
      </c>
      <c r="I5287" s="97" t="s">
        <v>1865</v>
      </c>
      <c r="J5287" s="26" t="s">
        <v>1099</v>
      </c>
      <c r="K5287" s="97" t="s">
        <v>377</v>
      </c>
      <c r="L5287" s="97" t="s">
        <v>1824</v>
      </c>
      <c r="M5287" s="26">
        <v>5277</v>
      </c>
    </row>
    <row r="5288" spans="1:13" ht="14.45" customHeight="1" x14ac:dyDescent="0.3">
      <c r="A5288" s="109">
        <v>42731</v>
      </c>
      <c r="B5288" s="97" t="s">
        <v>3734</v>
      </c>
      <c r="C5288" s="97" t="s">
        <v>12</v>
      </c>
      <c r="D5288" s="97" t="s">
        <v>18</v>
      </c>
      <c r="E5288" s="99"/>
      <c r="F5288" s="99">
        <v>1000</v>
      </c>
      <c r="G5288" s="19">
        <f t="shared" si="82"/>
        <v>13801601.590569999</v>
      </c>
      <c r="H5288" s="116" t="s">
        <v>3733</v>
      </c>
      <c r="I5288" s="117" t="s">
        <v>531</v>
      </c>
      <c r="J5288" s="102" t="s">
        <v>1823</v>
      </c>
      <c r="K5288" s="97" t="s">
        <v>377</v>
      </c>
      <c r="L5288" s="97" t="s">
        <v>2600</v>
      </c>
      <c r="M5288" s="26">
        <v>5278</v>
      </c>
    </row>
    <row r="5289" spans="1:13" ht="14.45" customHeight="1" x14ac:dyDescent="0.3">
      <c r="A5289" s="109">
        <v>42731</v>
      </c>
      <c r="B5289" s="97" t="s">
        <v>3830</v>
      </c>
      <c r="C5289" s="97" t="s">
        <v>35</v>
      </c>
      <c r="D5289" s="97" t="s">
        <v>18</v>
      </c>
      <c r="E5289" s="99"/>
      <c r="F5289" s="99">
        <v>1000</v>
      </c>
      <c r="G5289" s="19">
        <f t="shared" si="82"/>
        <v>13800601.590569999</v>
      </c>
      <c r="H5289" s="116" t="s">
        <v>3733</v>
      </c>
      <c r="I5289" s="117" t="s">
        <v>531</v>
      </c>
      <c r="J5289" s="97" t="s">
        <v>2611</v>
      </c>
      <c r="K5289" s="97" t="s">
        <v>377</v>
      </c>
      <c r="L5289" s="97" t="s">
        <v>2600</v>
      </c>
      <c r="M5289" s="31">
        <v>5279</v>
      </c>
    </row>
    <row r="5290" spans="1:13" ht="14.45" customHeight="1" x14ac:dyDescent="0.3">
      <c r="A5290" s="109">
        <v>42731</v>
      </c>
      <c r="B5290" s="97" t="s">
        <v>3734</v>
      </c>
      <c r="C5290" s="97" t="s">
        <v>12</v>
      </c>
      <c r="D5290" s="97" t="s">
        <v>18</v>
      </c>
      <c r="E5290" s="99"/>
      <c r="F5290" s="99">
        <v>1000</v>
      </c>
      <c r="G5290" s="19">
        <f t="shared" si="82"/>
        <v>13799601.590569999</v>
      </c>
      <c r="H5290" s="116" t="s">
        <v>3733</v>
      </c>
      <c r="I5290" s="117" t="s">
        <v>531</v>
      </c>
      <c r="J5290" s="102" t="s">
        <v>1823</v>
      </c>
      <c r="K5290" s="97" t="s">
        <v>377</v>
      </c>
      <c r="L5290" s="97" t="s">
        <v>2600</v>
      </c>
      <c r="M5290" s="31">
        <v>5280</v>
      </c>
    </row>
    <row r="5291" spans="1:13" ht="14.45" customHeight="1" x14ac:dyDescent="0.3">
      <c r="A5291" s="109">
        <v>42731</v>
      </c>
      <c r="B5291" s="97" t="s">
        <v>3094</v>
      </c>
      <c r="C5291" s="97" t="s">
        <v>12</v>
      </c>
      <c r="D5291" s="97" t="s">
        <v>13</v>
      </c>
      <c r="E5291" s="99"/>
      <c r="F5291" s="99">
        <v>3000</v>
      </c>
      <c r="G5291" s="19">
        <f t="shared" si="82"/>
        <v>13796601.590569999</v>
      </c>
      <c r="H5291" s="97" t="s">
        <v>3095</v>
      </c>
      <c r="I5291" s="97" t="s">
        <v>531</v>
      </c>
      <c r="J5291" s="26" t="s">
        <v>3033</v>
      </c>
      <c r="K5291" s="97" t="s">
        <v>377</v>
      </c>
      <c r="L5291" s="97" t="s">
        <v>2600</v>
      </c>
      <c r="M5291" s="26">
        <v>5281</v>
      </c>
    </row>
    <row r="5292" spans="1:13" ht="14.45" customHeight="1" x14ac:dyDescent="0.3">
      <c r="A5292" s="109">
        <v>42731</v>
      </c>
      <c r="B5292" s="97" t="s">
        <v>3426</v>
      </c>
      <c r="C5292" s="97" t="s">
        <v>35</v>
      </c>
      <c r="D5292" s="97" t="s">
        <v>13</v>
      </c>
      <c r="E5292" s="99"/>
      <c r="F5292" s="99">
        <v>1500</v>
      </c>
      <c r="G5292" s="19">
        <f t="shared" si="82"/>
        <v>13795101.590569999</v>
      </c>
      <c r="H5292" s="97" t="s">
        <v>3095</v>
      </c>
      <c r="I5292" s="97" t="s">
        <v>531</v>
      </c>
      <c r="J5292" s="26" t="s">
        <v>3033</v>
      </c>
      <c r="K5292" s="97" t="s">
        <v>377</v>
      </c>
      <c r="L5292" s="97" t="s">
        <v>2600</v>
      </c>
      <c r="M5292" s="26">
        <v>5282</v>
      </c>
    </row>
    <row r="5293" spans="1:13" ht="14.45" customHeight="1" x14ac:dyDescent="0.3">
      <c r="A5293" s="109">
        <v>42731</v>
      </c>
      <c r="B5293" s="97" t="s">
        <v>3796</v>
      </c>
      <c r="C5293" s="97" t="s">
        <v>36</v>
      </c>
      <c r="D5293" s="97" t="s">
        <v>10</v>
      </c>
      <c r="E5293" s="99"/>
      <c r="F5293" s="99">
        <v>36000</v>
      </c>
      <c r="G5293" s="19">
        <f t="shared" si="82"/>
        <v>13759101.590569999</v>
      </c>
      <c r="H5293" s="97" t="s">
        <v>3095</v>
      </c>
      <c r="I5293" s="97">
        <v>24</v>
      </c>
      <c r="J5293" s="26" t="s">
        <v>1099</v>
      </c>
      <c r="K5293" s="97" t="s">
        <v>1835</v>
      </c>
      <c r="L5293" s="97" t="s">
        <v>1824</v>
      </c>
      <c r="M5293" s="26">
        <v>5283</v>
      </c>
    </row>
    <row r="5294" spans="1:13" ht="14.45" customHeight="1" x14ac:dyDescent="0.3">
      <c r="A5294" s="109">
        <v>42731</v>
      </c>
      <c r="B5294" s="97" t="s">
        <v>3795</v>
      </c>
      <c r="C5294" s="97" t="s">
        <v>12</v>
      </c>
      <c r="D5294" s="97" t="s">
        <v>13</v>
      </c>
      <c r="E5294" s="99"/>
      <c r="F5294" s="99">
        <v>2000</v>
      </c>
      <c r="G5294" s="19">
        <f t="shared" si="82"/>
        <v>13757101.590569999</v>
      </c>
      <c r="H5294" s="97" t="s">
        <v>3095</v>
      </c>
      <c r="I5294" s="97" t="s">
        <v>531</v>
      </c>
      <c r="J5294" s="26" t="s">
        <v>3033</v>
      </c>
      <c r="K5294" s="97" t="s">
        <v>377</v>
      </c>
      <c r="L5294" s="97" t="s">
        <v>2600</v>
      </c>
      <c r="M5294" s="26">
        <v>5284</v>
      </c>
    </row>
    <row r="5295" spans="1:13" ht="14.45" customHeight="1" x14ac:dyDescent="0.3">
      <c r="A5295" s="109">
        <v>42731</v>
      </c>
      <c r="B5295" s="97" t="s">
        <v>3797</v>
      </c>
      <c r="C5295" s="97" t="s">
        <v>24</v>
      </c>
      <c r="D5295" s="97" t="s">
        <v>10</v>
      </c>
      <c r="E5295" s="99"/>
      <c r="F5295" s="99">
        <v>600</v>
      </c>
      <c r="G5295" s="19">
        <f t="shared" si="82"/>
        <v>13756501.590569999</v>
      </c>
      <c r="H5295" s="97" t="s">
        <v>3095</v>
      </c>
      <c r="I5295" s="97" t="s">
        <v>531</v>
      </c>
      <c r="J5295" s="97" t="s">
        <v>1823</v>
      </c>
      <c r="K5295" s="97" t="s">
        <v>1835</v>
      </c>
      <c r="L5295" s="97" t="s">
        <v>2600</v>
      </c>
      <c r="M5295" s="26">
        <v>5285</v>
      </c>
    </row>
    <row r="5296" spans="1:13" ht="14.45" customHeight="1" x14ac:dyDescent="0.3">
      <c r="A5296" s="109">
        <v>42732</v>
      </c>
      <c r="B5296" s="97" t="s">
        <v>3734</v>
      </c>
      <c r="C5296" s="97" t="s">
        <v>12</v>
      </c>
      <c r="D5296" s="97" t="s">
        <v>18</v>
      </c>
      <c r="E5296" s="99"/>
      <c r="F5296" s="99">
        <v>1000</v>
      </c>
      <c r="G5296" s="19">
        <f t="shared" si="82"/>
        <v>13755501.590569999</v>
      </c>
      <c r="H5296" s="116" t="s">
        <v>3733</v>
      </c>
      <c r="I5296" s="117" t="s">
        <v>531</v>
      </c>
      <c r="J5296" s="102" t="s">
        <v>1823</v>
      </c>
      <c r="K5296" s="97" t="s">
        <v>377</v>
      </c>
      <c r="L5296" s="97" t="s">
        <v>2600</v>
      </c>
      <c r="M5296" s="26">
        <v>5286</v>
      </c>
    </row>
    <row r="5297" spans="1:13" ht="14.45" customHeight="1" x14ac:dyDescent="0.3">
      <c r="A5297" s="109">
        <v>42732</v>
      </c>
      <c r="B5297" s="97" t="s">
        <v>3830</v>
      </c>
      <c r="C5297" s="97" t="s">
        <v>35</v>
      </c>
      <c r="D5297" s="97" t="s">
        <v>18</v>
      </c>
      <c r="E5297" s="99"/>
      <c r="F5297" s="99">
        <v>1000</v>
      </c>
      <c r="G5297" s="19">
        <f t="shared" si="82"/>
        <v>13754501.590569999</v>
      </c>
      <c r="H5297" s="116" t="s">
        <v>3733</v>
      </c>
      <c r="I5297" s="117" t="s">
        <v>531</v>
      </c>
      <c r="J5297" s="97" t="s">
        <v>2611</v>
      </c>
      <c r="K5297" s="97" t="s">
        <v>377</v>
      </c>
      <c r="L5297" s="97" t="s">
        <v>2600</v>
      </c>
      <c r="M5297" s="31">
        <v>5287</v>
      </c>
    </row>
    <row r="5298" spans="1:13" ht="14.45" customHeight="1" x14ac:dyDescent="0.3">
      <c r="A5298" s="109">
        <v>42732</v>
      </c>
      <c r="B5298" s="97" t="s">
        <v>3734</v>
      </c>
      <c r="C5298" s="97" t="s">
        <v>12</v>
      </c>
      <c r="D5298" s="97" t="s">
        <v>18</v>
      </c>
      <c r="E5298" s="99"/>
      <c r="F5298" s="99">
        <v>1000</v>
      </c>
      <c r="G5298" s="19">
        <f t="shared" si="82"/>
        <v>13753501.590569999</v>
      </c>
      <c r="H5298" s="116" t="s">
        <v>3733</v>
      </c>
      <c r="I5298" s="117" t="s">
        <v>531</v>
      </c>
      <c r="J5298" s="102" t="s">
        <v>1823</v>
      </c>
      <c r="K5298" s="97" t="s">
        <v>377</v>
      </c>
      <c r="L5298" s="97" t="s">
        <v>2600</v>
      </c>
      <c r="M5298" s="31">
        <v>5288</v>
      </c>
    </row>
    <row r="5299" spans="1:13" ht="14.45" customHeight="1" x14ac:dyDescent="0.3">
      <c r="A5299" s="109">
        <v>42732</v>
      </c>
      <c r="B5299" s="97" t="s">
        <v>3798</v>
      </c>
      <c r="C5299" s="97" t="s">
        <v>12</v>
      </c>
      <c r="D5299" s="97" t="s">
        <v>18</v>
      </c>
      <c r="E5299" s="99"/>
      <c r="F5299" s="99">
        <v>2000</v>
      </c>
      <c r="G5299" s="19">
        <f t="shared" si="82"/>
        <v>13751501.590569999</v>
      </c>
      <c r="H5299" s="97" t="s">
        <v>1772</v>
      </c>
      <c r="I5299" s="97" t="s">
        <v>531</v>
      </c>
      <c r="J5299" s="102" t="s">
        <v>1823</v>
      </c>
      <c r="K5299" s="97" t="s">
        <v>377</v>
      </c>
      <c r="L5299" s="97" t="s">
        <v>2193</v>
      </c>
      <c r="M5299" s="26">
        <v>5289</v>
      </c>
    </row>
    <row r="5300" spans="1:13" ht="14.45" customHeight="1" x14ac:dyDescent="0.3">
      <c r="A5300" s="109">
        <v>42732</v>
      </c>
      <c r="B5300" s="97" t="s">
        <v>3799</v>
      </c>
      <c r="C5300" s="33" t="s">
        <v>3871</v>
      </c>
      <c r="D5300" s="97" t="s">
        <v>18</v>
      </c>
      <c r="E5300" s="99"/>
      <c r="F5300" s="99">
        <v>5000</v>
      </c>
      <c r="G5300" s="19">
        <f t="shared" si="82"/>
        <v>13746501.590569999</v>
      </c>
      <c r="H5300" s="97" t="s">
        <v>1772</v>
      </c>
      <c r="I5300" s="97" t="s">
        <v>531</v>
      </c>
      <c r="J5300" s="26" t="s">
        <v>3033</v>
      </c>
      <c r="K5300" s="97" t="s">
        <v>377</v>
      </c>
      <c r="L5300" s="97" t="s">
        <v>2193</v>
      </c>
      <c r="M5300" s="26">
        <v>5290</v>
      </c>
    </row>
    <row r="5301" spans="1:13" ht="14.45" customHeight="1" x14ac:dyDescent="0.3">
      <c r="A5301" s="109">
        <v>42732</v>
      </c>
      <c r="B5301" s="97" t="s">
        <v>3094</v>
      </c>
      <c r="C5301" s="97" t="s">
        <v>12</v>
      </c>
      <c r="D5301" s="97" t="s">
        <v>13</v>
      </c>
      <c r="E5301" s="99"/>
      <c r="F5301" s="99">
        <v>2500</v>
      </c>
      <c r="G5301" s="19">
        <f t="shared" si="82"/>
        <v>13744001.590569999</v>
      </c>
      <c r="H5301" s="97" t="s">
        <v>3095</v>
      </c>
      <c r="I5301" s="97" t="s">
        <v>531</v>
      </c>
      <c r="J5301" s="26" t="s">
        <v>3033</v>
      </c>
      <c r="K5301" s="97" t="s">
        <v>377</v>
      </c>
      <c r="L5301" s="97" t="s">
        <v>2600</v>
      </c>
      <c r="M5301" s="26">
        <v>5291</v>
      </c>
    </row>
    <row r="5302" spans="1:13" ht="14.45" customHeight="1" x14ac:dyDescent="0.3">
      <c r="A5302" s="109">
        <v>42732</v>
      </c>
      <c r="B5302" s="97" t="s">
        <v>3426</v>
      </c>
      <c r="C5302" s="97" t="s">
        <v>35</v>
      </c>
      <c r="D5302" s="97" t="s">
        <v>13</v>
      </c>
      <c r="E5302" s="99"/>
      <c r="F5302" s="99">
        <v>1500</v>
      </c>
      <c r="G5302" s="19">
        <f t="shared" si="82"/>
        <v>13742501.590569999</v>
      </c>
      <c r="H5302" s="97" t="s">
        <v>3095</v>
      </c>
      <c r="I5302" s="97" t="s">
        <v>531</v>
      </c>
      <c r="J5302" s="26" t="s">
        <v>3033</v>
      </c>
      <c r="K5302" s="97" t="s">
        <v>377</v>
      </c>
      <c r="L5302" s="97" t="s">
        <v>2600</v>
      </c>
      <c r="M5302" s="26">
        <v>5292</v>
      </c>
    </row>
    <row r="5303" spans="1:13" ht="14.45" customHeight="1" x14ac:dyDescent="0.3">
      <c r="A5303" s="109">
        <v>42732</v>
      </c>
      <c r="B5303" s="97" t="s">
        <v>3795</v>
      </c>
      <c r="C5303" s="97" t="s">
        <v>12</v>
      </c>
      <c r="D5303" s="97" t="s">
        <v>13</v>
      </c>
      <c r="E5303" s="99"/>
      <c r="F5303" s="99">
        <v>2000</v>
      </c>
      <c r="G5303" s="19">
        <f t="shared" si="82"/>
        <v>13740501.590569999</v>
      </c>
      <c r="H5303" s="97" t="s">
        <v>3095</v>
      </c>
      <c r="I5303" s="97" t="s">
        <v>531</v>
      </c>
      <c r="J5303" s="26" t="s">
        <v>3033</v>
      </c>
      <c r="K5303" s="97" t="s">
        <v>377</v>
      </c>
      <c r="L5303" s="97" t="s">
        <v>2600</v>
      </c>
      <c r="M5303" s="26">
        <v>5293</v>
      </c>
    </row>
    <row r="5304" spans="1:13" ht="14.45" customHeight="1" x14ac:dyDescent="0.3">
      <c r="A5304" s="109">
        <v>42732</v>
      </c>
      <c r="B5304" s="97" t="s">
        <v>3800</v>
      </c>
      <c r="C5304" s="97" t="s">
        <v>36</v>
      </c>
      <c r="D5304" s="97" t="s">
        <v>10</v>
      </c>
      <c r="E5304" s="99"/>
      <c r="F5304" s="99">
        <v>84300</v>
      </c>
      <c r="G5304" s="19">
        <f t="shared" si="82"/>
        <v>13656201.590569999</v>
      </c>
      <c r="H5304" s="97" t="s">
        <v>3095</v>
      </c>
      <c r="I5304" s="97">
        <v>7805</v>
      </c>
      <c r="J5304" s="26" t="s">
        <v>1099</v>
      </c>
      <c r="K5304" s="97" t="s">
        <v>1835</v>
      </c>
      <c r="L5304" s="97" t="s">
        <v>1824</v>
      </c>
      <c r="M5304" s="26">
        <v>5294</v>
      </c>
    </row>
    <row r="5305" spans="1:13" ht="14.45" customHeight="1" x14ac:dyDescent="0.3">
      <c r="A5305" s="109">
        <v>42732</v>
      </c>
      <c r="B5305" s="97" t="s">
        <v>3801</v>
      </c>
      <c r="C5305" s="97" t="s">
        <v>12</v>
      </c>
      <c r="D5305" s="97" t="s">
        <v>13</v>
      </c>
      <c r="E5305" s="99"/>
      <c r="F5305" s="99">
        <v>2000</v>
      </c>
      <c r="G5305" s="19">
        <f t="shared" si="82"/>
        <v>13654201.590569999</v>
      </c>
      <c r="H5305" s="97" t="s">
        <v>3095</v>
      </c>
      <c r="I5305" s="97" t="s">
        <v>531</v>
      </c>
      <c r="J5305" s="97" t="s">
        <v>2611</v>
      </c>
      <c r="K5305" s="97" t="s">
        <v>377</v>
      </c>
      <c r="L5305" s="97" t="s">
        <v>2600</v>
      </c>
      <c r="M5305" s="31">
        <v>5295</v>
      </c>
    </row>
    <row r="5306" spans="1:13" ht="14.45" customHeight="1" x14ac:dyDescent="0.3">
      <c r="A5306" s="109">
        <v>42732</v>
      </c>
      <c r="B5306" s="97" t="s">
        <v>3802</v>
      </c>
      <c r="C5306" s="97" t="s">
        <v>24</v>
      </c>
      <c r="D5306" s="97" t="s">
        <v>10</v>
      </c>
      <c r="E5306" s="99"/>
      <c r="F5306" s="99">
        <v>5000</v>
      </c>
      <c r="G5306" s="19">
        <f t="shared" si="82"/>
        <v>13649201.590569999</v>
      </c>
      <c r="H5306" s="97" t="s">
        <v>3095</v>
      </c>
      <c r="I5306" s="97" t="s">
        <v>787</v>
      </c>
      <c r="J5306" s="97" t="s">
        <v>2611</v>
      </c>
      <c r="K5306" s="97" t="s">
        <v>1835</v>
      </c>
      <c r="L5306" s="97" t="s">
        <v>2600</v>
      </c>
      <c r="M5306" s="31">
        <v>5296</v>
      </c>
    </row>
    <row r="5307" spans="1:13" ht="14.45" customHeight="1" x14ac:dyDescent="0.3">
      <c r="A5307" s="109">
        <v>42733</v>
      </c>
      <c r="B5307" s="97" t="s">
        <v>3734</v>
      </c>
      <c r="C5307" s="97" t="s">
        <v>12</v>
      </c>
      <c r="D5307" s="97" t="s">
        <v>18</v>
      </c>
      <c r="E5307" s="98"/>
      <c r="F5307" s="99">
        <v>1000</v>
      </c>
      <c r="G5307" s="19">
        <f t="shared" si="82"/>
        <v>13648201.590569999</v>
      </c>
      <c r="H5307" s="116" t="s">
        <v>3733</v>
      </c>
      <c r="I5307" s="117" t="s">
        <v>531</v>
      </c>
      <c r="J5307" s="102" t="s">
        <v>1823</v>
      </c>
      <c r="K5307" s="97" t="s">
        <v>377</v>
      </c>
      <c r="L5307" s="97" t="s">
        <v>2600</v>
      </c>
      <c r="M5307" s="26">
        <v>5297</v>
      </c>
    </row>
    <row r="5308" spans="1:13" ht="14.45" customHeight="1" x14ac:dyDescent="0.3">
      <c r="A5308" s="109">
        <v>42733</v>
      </c>
      <c r="B5308" s="97" t="s">
        <v>3830</v>
      </c>
      <c r="C5308" s="97" t="s">
        <v>35</v>
      </c>
      <c r="D5308" s="97" t="s">
        <v>18</v>
      </c>
      <c r="E5308" s="99"/>
      <c r="F5308" s="99">
        <v>1000</v>
      </c>
      <c r="G5308" s="19">
        <f t="shared" si="82"/>
        <v>13647201.590569999</v>
      </c>
      <c r="H5308" s="116" t="s">
        <v>3733</v>
      </c>
      <c r="I5308" s="117" t="s">
        <v>531</v>
      </c>
      <c r="J5308" s="97" t="s">
        <v>2611</v>
      </c>
      <c r="K5308" s="97" t="s">
        <v>377</v>
      </c>
      <c r="L5308" s="97" t="s">
        <v>2600</v>
      </c>
      <c r="M5308" s="26">
        <v>5298</v>
      </c>
    </row>
    <row r="5309" spans="1:13" ht="14.45" customHeight="1" x14ac:dyDescent="0.3">
      <c r="A5309" s="109">
        <v>42733</v>
      </c>
      <c r="B5309" s="97" t="s">
        <v>3734</v>
      </c>
      <c r="C5309" s="97" t="s">
        <v>12</v>
      </c>
      <c r="D5309" s="97" t="s">
        <v>18</v>
      </c>
      <c r="E5309" s="99"/>
      <c r="F5309" s="99">
        <v>1000</v>
      </c>
      <c r="G5309" s="19">
        <f t="shared" si="82"/>
        <v>13646201.590569999</v>
      </c>
      <c r="H5309" s="116" t="s">
        <v>3733</v>
      </c>
      <c r="I5309" s="117" t="s">
        <v>531</v>
      </c>
      <c r="J5309" s="102" t="s">
        <v>1823</v>
      </c>
      <c r="K5309" s="97" t="s">
        <v>377</v>
      </c>
      <c r="L5309" s="97" t="s">
        <v>2600</v>
      </c>
      <c r="M5309" s="26">
        <v>5299</v>
      </c>
    </row>
    <row r="5310" spans="1:13" ht="14.45" customHeight="1" x14ac:dyDescent="0.3">
      <c r="A5310" s="109">
        <v>42733</v>
      </c>
      <c r="B5310" s="97" t="s">
        <v>3094</v>
      </c>
      <c r="C5310" s="97" t="s">
        <v>12</v>
      </c>
      <c r="D5310" s="97" t="s">
        <v>13</v>
      </c>
      <c r="E5310" s="99"/>
      <c r="F5310" s="99">
        <v>2500</v>
      </c>
      <c r="G5310" s="19">
        <f t="shared" si="82"/>
        <v>13643701.590569999</v>
      </c>
      <c r="H5310" s="97" t="s">
        <v>3095</v>
      </c>
      <c r="I5310" s="97" t="s">
        <v>531</v>
      </c>
      <c r="J5310" s="97" t="s">
        <v>2611</v>
      </c>
      <c r="K5310" s="97" t="s">
        <v>377</v>
      </c>
      <c r="L5310" s="97" t="s">
        <v>2600</v>
      </c>
      <c r="M5310" s="26">
        <v>5300</v>
      </c>
    </row>
    <row r="5311" spans="1:13" ht="14.45" customHeight="1" x14ac:dyDescent="0.3">
      <c r="A5311" s="109">
        <v>42733</v>
      </c>
      <c r="B5311" s="97" t="s">
        <v>3426</v>
      </c>
      <c r="C5311" s="97" t="s">
        <v>35</v>
      </c>
      <c r="D5311" s="97" t="s">
        <v>13</v>
      </c>
      <c r="E5311" s="99"/>
      <c r="F5311" s="99">
        <v>1500</v>
      </c>
      <c r="G5311" s="19">
        <f t="shared" si="82"/>
        <v>13642201.590569999</v>
      </c>
      <c r="H5311" s="97" t="s">
        <v>3095</v>
      </c>
      <c r="I5311" s="97" t="s">
        <v>531</v>
      </c>
      <c r="J5311" s="26" t="s">
        <v>3033</v>
      </c>
      <c r="K5311" s="97" t="s">
        <v>377</v>
      </c>
      <c r="L5311" s="97" t="s">
        <v>2600</v>
      </c>
      <c r="M5311" s="26">
        <v>5301</v>
      </c>
    </row>
    <row r="5312" spans="1:13" ht="14.45" customHeight="1" x14ac:dyDescent="0.3">
      <c r="A5312" s="109">
        <v>42733</v>
      </c>
      <c r="B5312" s="97" t="s">
        <v>3803</v>
      </c>
      <c r="C5312" s="97" t="s">
        <v>12</v>
      </c>
      <c r="D5312" s="97" t="s">
        <v>13</v>
      </c>
      <c r="E5312" s="99"/>
      <c r="F5312" s="99">
        <v>3000</v>
      </c>
      <c r="G5312" s="19">
        <f t="shared" si="82"/>
        <v>13639201.590569999</v>
      </c>
      <c r="H5312" s="97" t="s">
        <v>3095</v>
      </c>
      <c r="I5312" s="97" t="s">
        <v>531</v>
      </c>
      <c r="J5312" s="97" t="s">
        <v>2611</v>
      </c>
      <c r="K5312" s="97" t="s">
        <v>377</v>
      </c>
      <c r="L5312" s="97" t="s">
        <v>2600</v>
      </c>
      <c r="M5312" s="26">
        <v>5302</v>
      </c>
    </row>
    <row r="5313" spans="1:13" ht="14.45" customHeight="1" x14ac:dyDescent="0.3">
      <c r="A5313" s="109">
        <v>42734</v>
      </c>
      <c r="B5313" s="97" t="s">
        <v>3804</v>
      </c>
      <c r="C5313" s="97" t="s">
        <v>12</v>
      </c>
      <c r="D5313" s="97" t="s">
        <v>18</v>
      </c>
      <c r="E5313" s="99"/>
      <c r="F5313" s="99">
        <v>1000</v>
      </c>
      <c r="G5313" s="19">
        <f t="shared" si="82"/>
        <v>13638201.590569999</v>
      </c>
      <c r="H5313" s="97" t="s">
        <v>795</v>
      </c>
      <c r="I5313" s="97" t="s">
        <v>774</v>
      </c>
      <c r="J5313" s="97" t="s">
        <v>2611</v>
      </c>
      <c r="K5313" s="97" t="s">
        <v>377</v>
      </c>
      <c r="L5313" s="97" t="s">
        <v>2193</v>
      </c>
      <c r="M5313" s="31">
        <v>5303</v>
      </c>
    </row>
    <row r="5314" spans="1:13" ht="14.45" customHeight="1" x14ac:dyDescent="0.3">
      <c r="A5314" s="109">
        <v>42734</v>
      </c>
      <c r="B5314" s="97" t="s">
        <v>3805</v>
      </c>
      <c r="C5314" s="97" t="s">
        <v>12</v>
      </c>
      <c r="D5314" s="97" t="s">
        <v>18</v>
      </c>
      <c r="E5314" s="99"/>
      <c r="F5314" s="99">
        <v>1000</v>
      </c>
      <c r="G5314" s="19">
        <f t="shared" si="82"/>
        <v>13637201.590569999</v>
      </c>
      <c r="H5314" s="97" t="s">
        <v>795</v>
      </c>
      <c r="I5314" s="97" t="s">
        <v>774</v>
      </c>
      <c r="J5314" s="97" t="s">
        <v>2611</v>
      </c>
      <c r="K5314" s="97" t="s">
        <v>377</v>
      </c>
      <c r="L5314" s="97" t="s">
        <v>2193</v>
      </c>
      <c r="M5314" s="31">
        <v>5304</v>
      </c>
    </row>
    <row r="5315" spans="1:13" ht="14.45" customHeight="1" x14ac:dyDescent="0.3">
      <c r="A5315" s="109">
        <v>42734</v>
      </c>
      <c r="B5315" s="97" t="s">
        <v>3734</v>
      </c>
      <c r="C5315" s="97" t="s">
        <v>12</v>
      </c>
      <c r="D5315" s="97" t="s">
        <v>18</v>
      </c>
      <c r="E5315" s="99"/>
      <c r="F5315" s="99">
        <v>1000</v>
      </c>
      <c r="G5315" s="19">
        <f t="shared" si="82"/>
        <v>13636201.590569999</v>
      </c>
      <c r="H5315" s="116" t="s">
        <v>3733</v>
      </c>
      <c r="I5315" s="117" t="s">
        <v>531</v>
      </c>
      <c r="J5315" s="102" t="s">
        <v>1823</v>
      </c>
      <c r="K5315" s="97" t="s">
        <v>377</v>
      </c>
      <c r="L5315" s="97" t="s">
        <v>2600</v>
      </c>
      <c r="M5315" s="26">
        <v>5305</v>
      </c>
    </row>
    <row r="5316" spans="1:13" ht="14.45" customHeight="1" x14ac:dyDescent="0.3">
      <c r="A5316" s="109">
        <v>42734</v>
      </c>
      <c r="B5316" s="97" t="s">
        <v>3830</v>
      </c>
      <c r="C5316" s="97" t="s">
        <v>35</v>
      </c>
      <c r="D5316" s="97" t="s">
        <v>18</v>
      </c>
      <c r="E5316" s="99"/>
      <c r="F5316" s="99">
        <v>1000</v>
      </c>
      <c r="G5316" s="19">
        <f t="shared" si="82"/>
        <v>13635201.590569999</v>
      </c>
      <c r="H5316" s="116" t="s">
        <v>3733</v>
      </c>
      <c r="I5316" s="117" t="s">
        <v>531</v>
      </c>
      <c r="J5316" s="97" t="s">
        <v>2611</v>
      </c>
      <c r="K5316" s="97" t="s">
        <v>377</v>
      </c>
      <c r="L5316" s="97" t="s">
        <v>2600</v>
      </c>
      <c r="M5316" s="26">
        <v>5306</v>
      </c>
    </row>
    <row r="5317" spans="1:13" ht="14.45" customHeight="1" x14ac:dyDescent="0.3">
      <c r="A5317" s="109">
        <v>42734</v>
      </c>
      <c r="B5317" s="97" t="s">
        <v>3734</v>
      </c>
      <c r="C5317" s="97" t="s">
        <v>12</v>
      </c>
      <c r="D5317" s="97" t="s">
        <v>18</v>
      </c>
      <c r="E5317" s="99"/>
      <c r="F5317" s="99">
        <v>1000</v>
      </c>
      <c r="G5317" s="19">
        <f t="shared" si="82"/>
        <v>13634201.590569999</v>
      </c>
      <c r="H5317" s="116" t="s">
        <v>3733</v>
      </c>
      <c r="I5317" s="117" t="s">
        <v>531</v>
      </c>
      <c r="J5317" s="102" t="s">
        <v>1823</v>
      </c>
      <c r="K5317" s="97" t="s">
        <v>377</v>
      </c>
      <c r="L5317" s="97" t="s">
        <v>2600</v>
      </c>
      <c r="M5317" s="26">
        <v>5307</v>
      </c>
    </row>
    <row r="5318" spans="1:13" ht="14.45" customHeight="1" x14ac:dyDescent="0.3">
      <c r="A5318" s="109">
        <v>42734</v>
      </c>
      <c r="B5318" s="97" t="s">
        <v>3806</v>
      </c>
      <c r="C5318" s="97" t="s">
        <v>12</v>
      </c>
      <c r="D5318" s="97" t="s">
        <v>18</v>
      </c>
      <c r="E5318" s="99"/>
      <c r="F5318" s="99">
        <v>2000</v>
      </c>
      <c r="G5318" s="19">
        <f t="shared" si="82"/>
        <v>13632201.590569999</v>
      </c>
      <c r="H5318" s="97" t="s">
        <v>1772</v>
      </c>
      <c r="I5318" s="97" t="s">
        <v>531</v>
      </c>
      <c r="J5318" s="102" t="s">
        <v>1823</v>
      </c>
      <c r="K5318" s="97" t="s">
        <v>377</v>
      </c>
      <c r="L5318" s="97" t="s">
        <v>2193</v>
      </c>
      <c r="M5318" s="26">
        <v>5308</v>
      </c>
    </row>
    <row r="5319" spans="1:13" ht="14.45" customHeight="1" x14ac:dyDescent="0.3">
      <c r="A5319" s="109">
        <v>42734</v>
      </c>
      <c r="B5319" s="97" t="s">
        <v>3094</v>
      </c>
      <c r="C5319" s="97" t="s">
        <v>12</v>
      </c>
      <c r="D5319" s="97" t="s">
        <v>13</v>
      </c>
      <c r="E5319" s="99"/>
      <c r="F5319" s="99">
        <v>2500</v>
      </c>
      <c r="G5319" s="19">
        <f t="shared" si="82"/>
        <v>13629701.590569999</v>
      </c>
      <c r="H5319" s="97" t="s">
        <v>3095</v>
      </c>
      <c r="I5319" s="97" t="s">
        <v>531</v>
      </c>
      <c r="J5319" s="97" t="s">
        <v>2611</v>
      </c>
      <c r="K5319" s="97" t="s">
        <v>377</v>
      </c>
      <c r="L5319" s="97" t="s">
        <v>2600</v>
      </c>
      <c r="M5319" s="26">
        <v>5309</v>
      </c>
    </row>
    <row r="5320" spans="1:13" ht="14.45" customHeight="1" x14ac:dyDescent="0.3">
      <c r="A5320" s="109">
        <v>42734</v>
      </c>
      <c r="B5320" s="97" t="s">
        <v>3426</v>
      </c>
      <c r="C5320" s="97" t="s">
        <v>35</v>
      </c>
      <c r="D5320" s="97" t="s">
        <v>13</v>
      </c>
      <c r="E5320" s="99"/>
      <c r="F5320" s="99">
        <v>1500</v>
      </c>
      <c r="G5320" s="19">
        <f t="shared" si="82"/>
        <v>13628201.590569999</v>
      </c>
      <c r="H5320" s="97" t="s">
        <v>3095</v>
      </c>
      <c r="I5320" s="97" t="s">
        <v>531</v>
      </c>
      <c r="J5320" s="26" t="s">
        <v>3033</v>
      </c>
      <c r="K5320" s="97" t="s">
        <v>377</v>
      </c>
      <c r="L5320" s="97" t="s">
        <v>2600</v>
      </c>
      <c r="M5320" s="26">
        <v>5310</v>
      </c>
    </row>
    <row r="5321" spans="1:13" ht="14.45" customHeight="1" x14ac:dyDescent="0.3">
      <c r="A5321" s="109">
        <v>42734</v>
      </c>
      <c r="B5321" s="97" t="s">
        <v>3807</v>
      </c>
      <c r="C5321" s="97" t="s">
        <v>12</v>
      </c>
      <c r="D5321" s="97" t="s">
        <v>13</v>
      </c>
      <c r="E5321" s="99"/>
      <c r="F5321" s="99">
        <v>2000</v>
      </c>
      <c r="G5321" s="19">
        <f t="shared" si="82"/>
        <v>13626201.590569999</v>
      </c>
      <c r="H5321" s="97" t="s">
        <v>3095</v>
      </c>
      <c r="I5321" s="97" t="s">
        <v>531</v>
      </c>
      <c r="J5321" s="97" t="s">
        <v>2611</v>
      </c>
      <c r="K5321" s="97" t="s">
        <v>377</v>
      </c>
      <c r="L5321" s="97" t="s">
        <v>2600</v>
      </c>
      <c r="M5321" s="31">
        <v>5311</v>
      </c>
    </row>
    <row r="5322" spans="1:13" ht="14.45" customHeight="1" x14ac:dyDescent="0.3">
      <c r="A5322" s="109">
        <v>42735</v>
      </c>
      <c r="B5322" s="97" t="s">
        <v>3808</v>
      </c>
      <c r="C5322" s="97" t="s">
        <v>12</v>
      </c>
      <c r="D5322" s="97" t="s">
        <v>13</v>
      </c>
      <c r="E5322" s="99"/>
      <c r="F5322" s="99">
        <v>3000</v>
      </c>
      <c r="G5322" s="19">
        <f t="shared" si="82"/>
        <v>13623201.590569999</v>
      </c>
      <c r="H5322" s="97" t="s">
        <v>3095</v>
      </c>
      <c r="I5322" s="97" t="s">
        <v>531</v>
      </c>
      <c r="J5322" s="97" t="s">
        <v>2611</v>
      </c>
      <c r="K5322" s="97" t="s">
        <v>377</v>
      </c>
      <c r="L5322" s="97" t="s">
        <v>2600</v>
      </c>
      <c r="M5322" s="31">
        <v>5312</v>
      </c>
    </row>
    <row r="5323" spans="1:13" ht="14.45" customHeight="1" x14ac:dyDescent="0.3">
      <c r="A5323" s="109">
        <v>42735</v>
      </c>
      <c r="B5323" s="97" t="s">
        <v>3809</v>
      </c>
      <c r="C5323" s="97" t="s">
        <v>12</v>
      </c>
      <c r="D5323" s="97" t="s">
        <v>13</v>
      </c>
      <c r="E5323" s="99"/>
      <c r="F5323" s="99">
        <v>2000</v>
      </c>
      <c r="G5323" s="19">
        <f t="shared" si="82"/>
        <v>13621201.590569999</v>
      </c>
      <c r="H5323" s="97" t="s">
        <v>3095</v>
      </c>
      <c r="I5323" s="97" t="s">
        <v>531</v>
      </c>
      <c r="J5323" s="97" t="s">
        <v>2611</v>
      </c>
      <c r="K5323" s="97" t="s">
        <v>377</v>
      </c>
      <c r="L5323" s="97" t="s">
        <v>2600</v>
      </c>
      <c r="M5323" s="26">
        <v>5313</v>
      </c>
    </row>
    <row r="5324" spans="1:13" x14ac:dyDescent="0.3">
      <c r="A5324" s="140"/>
      <c r="B5324" s="140"/>
      <c r="C5324" s="140"/>
      <c r="D5324" s="140"/>
      <c r="E5324" s="141"/>
      <c r="F5324" s="141"/>
      <c r="G5324" s="141"/>
      <c r="H5324" s="140"/>
      <c r="I5324" s="140"/>
      <c r="J5324" s="140"/>
      <c r="K5324" s="140"/>
    </row>
  </sheetData>
  <autoFilter ref="A10:XFC5323"/>
  <sortState ref="A15:N4220">
    <sortCondition ref="A8"/>
  </sortState>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selection activeCell="B32" sqref="B32"/>
    </sheetView>
  </sheetViews>
  <sheetFormatPr baseColWidth="10" defaultRowHeight="15" x14ac:dyDescent="0.25"/>
  <cols>
    <col min="1" max="1" width="31.140625" customWidth="1"/>
    <col min="2" max="3" width="15.140625" bestFit="1" customWidth="1"/>
    <col min="4" max="4" width="14.140625" bestFit="1" customWidth="1"/>
  </cols>
  <sheetData>
    <row r="2" spans="1:5" x14ac:dyDescent="0.25">
      <c r="A2" t="s">
        <v>373</v>
      </c>
    </row>
    <row r="3" spans="1:5" s="2" customFormat="1" x14ac:dyDescent="0.25">
      <c r="A3" s="7" t="s">
        <v>370</v>
      </c>
      <c r="B3" s="4" t="s">
        <v>367</v>
      </c>
      <c r="C3" s="4" t="s">
        <v>368</v>
      </c>
      <c r="D3" s="4" t="s">
        <v>369</v>
      </c>
    </row>
    <row r="4" spans="1:5" ht="14.45" x14ac:dyDescent="0.3">
      <c r="A4" s="5" t="s">
        <v>30</v>
      </c>
      <c r="B4" s="8">
        <v>33499666</v>
      </c>
      <c r="C4" s="8">
        <v>23838818</v>
      </c>
      <c r="D4" s="8">
        <f>+B4-C4</f>
        <v>9660848</v>
      </c>
    </row>
    <row r="5" spans="1:5" ht="15.6" x14ac:dyDescent="0.3">
      <c r="A5" s="5" t="s">
        <v>178</v>
      </c>
      <c r="B5" s="9">
        <v>11840000</v>
      </c>
      <c r="C5" s="8">
        <v>5144596</v>
      </c>
      <c r="D5" s="8">
        <f>+B5-C5</f>
        <v>6695404</v>
      </c>
    </row>
    <row r="6" spans="1:5" x14ac:dyDescent="0.25">
      <c r="A6" s="5" t="s">
        <v>171</v>
      </c>
      <c r="B6" s="10"/>
      <c r="C6" s="8">
        <v>61956395</v>
      </c>
      <c r="D6" s="8">
        <f>+B6-C6</f>
        <v>-61956395</v>
      </c>
    </row>
    <row r="7" spans="1:5" ht="14.45" x14ac:dyDescent="0.3">
      <c r="A7" s="3"/>
      <c r="B7" s="3"/>
      <c r="C7" s="8"/>
      <c r="D7" s="3"/>
    </row>
    <row r="8" spans="1:5" ht="14.45" x14ac:dyDescent="0.3">
      <c r="A8" s="5" t="s">
        <v>172</v>
      </c>
      <c r="B8" s="8">
        <v>35247570</v>
      </c>
      <c r="C8" s="8">
        <v>24140451</v>
      </c>
      <c r="D8" s="8">
        <f>+B8-C8</f>
        <v>11107119</v>
      </c>
    </row>
    <row r="9" spans="1:5" ht="14.45" x14ac:dyDescent="0.3">
      <c r="A9" s="3"/>
      <c r="B9" s="3"/>
      <c r="C9" s="8"/>
      <c r="D9" s="3"/>
    </row>
    <row r="10" spans="1:5" ht="14.45" x14ac:dyDescent="0.3">
      <c r="A10" s="5" t="s">
        <v>173</v>
      </c>
      <c r="B10" s="8">
        <v>9178649</v>
      </c>
      <c r="C10" s="8">
        <v>2564312</v>
      </c>
      <c r="D10" s="8">
        <f>+B10-C10</f>
        <v>6614337</v>
      </c>
    </row>
    <row r="11" spans="1:5" ht="14.45" x14ac:dyDescent="0.3">
      <c r="A11" s="3"/>
      <c r="B11" s="3"/>
      <c r="C11" s="8"/>
      <c r="D11" s="3"/>
    </row>
    <row r="12" spans="1:5" ht="14.45" x14ac:dyDescent="0.3">
      <c r="A12" s="5" t="s">
        <v>174</v>
      </c>
      <c r="B12" s="8">
        <v>6559570</v>
      </c>
      <c r="C12" s="8">
        <v>6105764</v>
      </c>
      <c r="D12" s="8">
        <f>+B12-C12</f>
        <v>453806</v>
      </c>
      <c r="E12" s="6" t="s">
        <v>371</v>
      </c>
    </row>
    <row r="13" spans="1:5" ht="14.45" x14ac:dyDescent="0.3">
      <c r="A13" s="3"/>
      <c r="B13" s="3"/>
      <c r="C13" s="8"/>
      <c r="D13" s="3"/>
    </row>
    <row r="14" spans="1:5" ht="14.45" x14ac:dyDescent="0.3">
      <c r="A14" s="5" t="s">
        <v>366</v>
      </c>
      <c r="B14" s="8">
        <v>16833145</v>
      </c>
      <c r="C14" s="8">
        <v>454470</v>
      </c>
      <c r="D14" s="8">
        <f>+B14-C14</f>
        <v>16378675</v>
      </c>
      <c r="E14" s="6" t="s">
        <v>371</v>
      </c>
    </row>
    <row r="15" spans="1:5" ht="14.45" x14ac:dyDescent="0.3">
      <c r="A15" s="3"/>
      <c r="B15" s="3"/>
      <c r="C15" s="3"/>
      <c r="D15" s="3"/>
    </row>
    <row r="16" spans="1:5" ht="14.45" x14ac:dyDescent="0.3">
      <c r="A16" s="4" t="s">
        <v>44</v>
      </c>
      <c r="B16" s="8">
        <v>498000</v>
      </c>
      <c r="C16" s="8">
        <v>36438</v>
      </c>
      <c r="D16" s="8">
        <f>+B16-C16</f>
        <v>461562</v>
      </c>
    </row>
    <row r="17" spans="1:4" ht="14.45" x14ac:dyDescent="0.3">
      <c r="A17" s="3"/>
      <c r="B17" s="3"/>
      <c r="C17" s="3"/>
      <c r="D17" s="3"/>
    </row>
    <row r="18" spans="1:4" s="13" customFormat="1" thickBot="1" x14ac:dyDescent="0.35">
      <c r="A18" s="11" t="s">
        <v>53</v>
      </c>
      <c r="B18" s="12">
        <f>SUM(B4:B17)</f>
        <v>113656600</v>
      </c>
      <c r="C18" s="12">
        <f>SUM(C4:C17)</f>
        <v>124241244</v>
      </c>
      <c r="D18" s="12">
        <f>+B18-C18</f>
        <v>-10584644</v>
      </c>
    </row>
    <row r="19" spans="1:4" thickTop="1" x14ac:dyDescent="0.3"/>
    <row r="26" spans="1:4" ht="14.45" x14ac:dyDescent="0.3">
      <c r="A26" s="2" t="s">
        <v>372</v>
      </c>
    </row>
    <row r="27" spans="1:4" x14ac:dyDescent="0.25">
      <c r="A27" s="14" t="s">
        <v>171</v>
      </c>
    </row>
    <row r="28" spans="1:4" ht="14.45" x14ac:dyDescent="0.3">
      <c r="A28" s="14" t="s">
        <v>172</v>
      </c>
    </row>
    <row r="29" spans="1:4" ht="14.45" x14ac:dyDescent="0.3">
      <c r="A29" s="14" t="s">
        <v>173</v>
      </c>
    </row>
    <row r="30" spans="1:4" ht="14.45" x14ac:dyDescent="0.3">
      <c r="A30" s="14" t="s">
        <v>174</v>
      </c>
    </row>
    <row r="31" spans="1:4" ht="14.45" x14ac:dyDescent="0.3">
      <c r="A31" s="14" t="s">
        <v>366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vt:lpstr>
      <vt:lpstr>Solde donateur</vt:lpstr>
      <vt:lpstr>Datas</vt:lpstr>
      <vt:lpstr>Balance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projet pays</dc:creator>
  <cp:lastModifiedBy>PAFL</cp:lastModifiedBy>
  <dcterms:created xsi:type="dcterms:W3CDTF">2016-01-12T14:39:40Z</dcterms:created>
  <dcterms:modified xsi:type="dcterms:W3CDTF">2017-03-22T16:03:52Z</dcterms:modified>
</cp:coreProperties>
</file>