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firstSheet="1" activeTab="1"/>
  </bookViews>
  <sheets>
    <sheet name="Données brutes" sheetId="1" state="hidden" r:id="rId1"/>
    <sheet name="Tableau" sheetId="6" r:id="rId2"/>
    <sheet name="Activists &amp; Banks" sheetId="5" r:id="rId3"/>
    <sheet name="Balance générale au 30 juin 17" sheetId="2" r:id="rId4"/>
    <sheet name="Datas" sheetId="3" r:id="rId5"/>
  </sheets>
  <definedNames>
    <definedName name="_xlnm._FilterDatabase" localSheetId="4" hidden="1">Datas!$A$10:$L$573</definedName>
    <definedName name="_xlnm._FilterDatabase" localSheetId="0" hidden="1">'Données brutes'!$A$10:$L$653</definedName>
  </definedNames>
  <calcPr calcId="145621"/>
  <pivotCaches>
    <pivotCache cacheId="34" r:id="rId6"/>
    <pivotCache cacheId="40" r:id="rId7"/>
  </pivotCaches>
</workbook>
</file>

<file path=xl/calcChain.xml><?xml version="1.0" encoding="utf-8"?>
<calcChain xmlns="http://schemas.openxmlformats.org/spreadsheetml/2006/main">
  <c r="G11" i="3" l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54" i="3" s="1"/>
  <c r="G355" i="3" s="1"/>
  <c r="G356" i="3" s="1"/>
  <c r="G357" i="3" s="1"/>
  <c r="G358" i="3" s="1"/>
  <c r="G359" i="3" s="1"/>
  <c r="G360" i="3" s="1"/>
  <c r="G361" i="3" s="1"/>
  <c r="G362" i="3" s="1"/>
  <c r="G363" i="3" s="1"/>
  <c r="G364" i="3" s="1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 s="1"/>
  <c r="G378" i="3" s="1"/>
  <c r="G379" i="3" s="1"/>
  <c r="G380" i="3" s="1"/>
  <c r="G381" i="3" s="1"/>
  <c r="G382" i="3" s="1"/>
  <c r="G383" i="3" s="1"/>
  <c r="G384" i="3" s="1"/>
  <c r="G385" i="3" s="1"/>
  <c r="G386" i="3" s="1"/>
  <c r="G387" i="3" s="1"/>
  <c r="G388" i="3" s="1"/>
  <c r="G389" i="3" s="1"/>
  <c r="G390" i="3" s="1"/>
  <c r="G391" i="3" s="1"/>
  <c r="G392" i="3" s="1"/>
  <c r="G393" i="3" s="1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 s="1"/>
  <c r="G408" i="3" s="1"/>
  <c r="G409" i="3" s="1"/>
  <c r="G410" i="3" s="1"/>
  <c r="G411" i="3" s="1"/>
  <c r="G412" i="3" s="1"/>
  <c r="G413" i="3" s="1"/>
  <c r="G414" i="3" s="1"/>
  <c r="G415" i="3" s="1"/>
  <c r="G416" i="3" s="1"/>
  <c r="G417" i="3" s="1"/>
  <c r="G418" i="3" s="1"/>
  <c r="G419" i="3" s="1"/>
  <c r="G420" i="3" s="1"/>
  <c r="G421" i="3" s="1"/>
  <c r="G422" i="3" s="1"/>
  <c r="G423" i="3" s="1"/>
  <c r="G424" i="3" s="1"/>
  <c r="G425" i="3" s="1"/>
  <c r="G426" i="3" s="1"/>
  <c r="G427" i="3" s="1"/>
  <c r="G428" i="3" s="1"/>
  <c r="G429" i="3" s="1"/>
  <c r="G430" i="3" s="1"/>
  <c r="G431" i="3" s="1"/>
  <c r="G432" i="3" s="1"/>
  <c r="G433" i="3" s="1"/>
  <c r="G434" i="3" s="1"/>
  <c r="G435" i="3" s="1"/>
  <c r="G436" i="3" s="1"/>
  <c r="G437" i="3" s="1"/>
  <c r="G438" i="3" s="1"/>
  <c r="G439" i="3" s="1"/>
  <c r="G440" i="3" s="1"/>
  <c r="G441" i="3" s="1"/>
  <c r="G442" i="3" s="1"/>
  <c r="G443" i="3" s="1"/>
  <c r="G444" i="3" s="1"/>
  <c r="G445" i="3" s="1"/>
  <c r="G446" i="3" s="1"/>
  <c r="G447" i="3" s="1"/>
  <c r="G448" i="3" s="1"/>
  <c r="G449" i="3" s="1"/>
  <c r="G450" i="3" s="1"/>
  <c r="G451" i="3" s="1"/>
  <c r="G452" i="3" s="1"/>
  <c r="G453" i="3" s="1"/>
  <c r="G454" i="3" s="1"/>
  <c r="G455" i="3" s="1"/>
  <c r="G456" i="3" s="1"/>
  <c r="G457" i="3" s="1"/>
  <c r="G458" i="3" s="1"/>
  <c r="G459" i="3" s="1"/>
  <c r="G460" i="3" s="1"/>
  <c r="G461" i="3" s="1"/>
  <c r="G462" i="3" s="1"/>
  <c r="G463" i="3" s="1"/>
  <c r="G464" i="3" s="1"/>
  <c r="G465" i="3" s="1"/>
  <c r="G466" i="3" s="1"/>
  <c r="G467" i="3" s="1"/>
  <c r="G468" i="3" s="1"/>
  <c r="G469" i="3" s="1"/>
  <c r="G470" i="3" s="1"/>
  <c r="G471" i="3" s="1"/>
  <c r="G472" i="3" s="1"/>
  <c r="G473" i="3" s="1"/>
  <c r="G474" i="3" s="1"/>
  <c r="G475" i="3" s="1"/>
  <c r="G476" i="3" s="1"/>
  <c r="G477" i="3" s="1"/>
  <c r="G478" i="3" s="1"/>
  <c r="G479" i="3" s="1"/>
  <c r="G480" i="3" s="1"/>
  <c r="G481" i="3" s="1"/>
  <c r="G482" i="3" s="1"/>
  <c r="G483" i="3" s="1"/>
  <c r="G484" i="3" s="1"/>
  <c r="G485" i="3" s="1"/>
  <c r="G486" i="3" s="1"/>
  <c r="G487" i="3" s="1"/>
  <c r="G488" i="3" s="1"/>
  <c r="G489" i="3" s="1"/>
  <c r="G490" i="3" s="1"/>
  <c r="G491" i="3" s="1"/>
  <c r="G492" i="3" s="1"/>
  <c r="G493" i="3" s="1"/>
  <c r="G494" i="3" s="1"/>
  <c r="G495" i="3" s="1"/>
  <c r="G496" i="3" s="1"/>
  <c r="G497" i="3" s="1"/>
  <c r="G498" i="3" s="1"/>
  <c r="G499" i="3" s="1"/>
  <c r="G500" i="3" s="1"/>
  <c r="G501" i="3" s="1"/>
  <c r="G502" i="3" s="1"/>
  <c r="G503" i="3" s="1"/>
  <c r="G504" i="3" s="1"/>
  <c r="G505" i="3" s="1"/>
  <c r="G506" i="3" s="1"/>
  <c r="G507" i="3" s="1"/>
  <c r="G508" i="3" s="1"/>
  <c r="G509" i="3" s="1"/>
  <c r="G510" i="3" s="1"/>
  <c r="G511" i="3" s="1"/>
  <c r="G512" i="3" s="1"/>
  <c r="G513" i="3" s="1"/>
  <c r="G514" i="3" s="1"/>
  <c r="G515" i="3" s="1"/>
  <c r="G516" i="3" s="1"/>
  <c r="G517" i="3" s="1"/>
  <c r="G518" i="3" s="1"/>
  <c r="G519" i="3" s="1"/>
  <c r="G520" i="3" s="1"/>
  <c r="G521" i="3" s="1"/>
  <c r="G522" i="3" s="1"/>
  <c r="G523" i="3" s="1"/>
  <c r="G524" i="3" s="1"/>
  <c r="G525" i="3" s="1"/>
  <c r="G526" i="3" s="1"/>
  <c r="G527" i="3" s="1"/>
  <c r="G528" i="3" s="1"/>
  <c r="G529" i="3" s="1"/>
  <c r="G530" i="3" s="1"/>
  <c r="G531" i="3" s="1"/>
  <c r="G532" i="3" s="1"/>
  <c r="G533" i="3" s="1"/>
  <c r="G534" i="3" s="1"/>
  <c r="G535" i="3" s="1"/>
  <c r="G536" i="3" s="1"/>
  <c r="G537" i="3" s="1"/>
  <c r="G538" i="3" s="1"/>
  <c r="G539" i="3" s="1"/>
  <c r="G540" i="3" s="1"/>
  <c r="G541" i="3" s="1"/>
  <c r="G542" i="3" s="1"/>
  <c r="G543" i="3" s="1"/>
  <c r="G544" i="3" s="1"/>
  <c r="G545" i="3" s="1"/>
  <c r="G546" i="3" s="1"/>
  <c r="G547" i="3" s="1"/>
  <c r="G548" i="3" s="1"/>
  <c r="G549" i="3" s="1"/>
  <c r="G550" i="3" s="1"/>
  <c r="G551" i="3" s="1"/>
  <c r="G552" i="3" s="1"/>
  <c r="G553" i="3" s="1"/>
  <c r="G554" i="3" s="1"/>
  <c r="G555" i="3" s="1"/>
  <c r="G556" i="3" s="1"/>
  <c r="G557" i="3" s="1"/>
  <c r="G558" i="3" s="1"/>
  <c r="G559" i="3" s="1"/>
  <c r="G560" i="3" s="1"/>
  <c r="G561" i="3" s="1"/>
  <c r="G562" i="3" s="1"/>
  <c r="G563" i="3" s="1"/>
  <c r="G564" i="3" s="1"/>
  <c r="G565" i="3" s="1"/>
  <c r="G566" i="3" s="1"/>
  <c r="G567" i="3" s="1"/>
  <c r="G568" i="3" s="1"/>
  <c r="G569" i="3" s="1"/>
  <c r="G570" i="3" s="1"/>
  <c r="G571" i="3" s="1"/>
  <c r="G572" i="3" s="1"/>
  <c r="D24" i="2" l="1"/>
  <c r="C24" i="2"/>
  <c r="E11" i="1" l="1"/>
  <c r="C4" i="1" s="1"/>
  <c r="C5" i="3"/>
  <c r="C4" i="3"/>
  <c r="M24" i="2"/>
  <c r="I24" i="2"/>
  <c r="J24" i="2"/>
  <c r="G11" i="1" l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C6" i="3"/>
  <c r="F24" i="2" l="1"/>
  <c r="E24" i="2"/>
  <c r="C27" i="2"/>
  <c r="G24" i="2"/>
  <c r="H24" i="2"/>
  <c r="E27" i="2" l="1"/>
  <c r="D27" i="2"/>
  <c r="B27" i="2"/>
  <c r="K23" i="2"/>
  <c r="N23" i="2" s="1"/>
  <c r="K22" i="2"/>
  <c r="N22" i="2" s="1"/>
  <c r="K19" i="2"/>
  <c r="N19" i="2" s="1"/>
  <c r="K18" i="2"/>
  <c r="N18" i="2" s="1"/>
  <c r="K17" i="2"/>
  <c r="N17" i="2" s="1"/>
  <c r="K16" i="2"/>
  <c r="N16" i="2" s="1"/>
  <c r="K15" i="2"/>
  <c r="N15" i="2" s="1"/>
  <c r="K14" i="2"/>
  <c r="N14" i="2" s="1"/>
  <c r="K13" i="2"/>
  <c r="N13" i="2" s="1"/>
  <c r="K12" i="2"/>
  <c r="N12" i="2" s="1"/>
  <c r="K11" i="2"/>
  <c r="N11" i="2" s="1"/>
  <c r="K10" i="2"/>
  <c r="N10" i="2" s="1"/>
  <c r="K9" i="2"/>
  <c r="N9" i="2" l="1"/>
  <c r="K20" i="2"/>
  <c r="N20" i="2" s="1"/>
  <c r="K24" i="2" l="1"/>
  <c r="F27" i="2"/>
  <c r="F603" i="1" l="1"/>
  <c r="F354" i="1"/>
  <c r="F353" i="1"/>
  <c r="F182" i="1"/>
  <c r="F172" i="1"/>
  <c r="F95" i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C5" i="1" l="1"/>
  <c r="C6" i="1" s="1"/>
</calcChain>
</file>

<file path=xl/sharedStrings.xml><?xml version="1.0" encoding="utf-8"?>
<sst xmlns="http://schemas.openxmlformats.org/spreadsheetml/2006/main" count="9525" uniqueCount="639">
  <si>
    <t>Rubriques</t>
  </si>
  <si>
    <t>Montant en FCFA Centrale</t>
  </si>
  <si>
    <t>Total montant reçu</t>
  </si>
  <si>
    <t>Total montant dépensé</t>
  </si>
  <si>
    <t>Solde</t>
  </si>
  <si>
    <t>Comptabilité tenue en FCFA</t>
  </si>
  <si>
    <t>Date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</si>
  <si>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</si>
  <si>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</si>
  <si>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</si>
  <si>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</si>
  <si>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</si>
  <si>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</si>
  <si>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</si>
  <si>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</si>
  <si>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</si>
  <si>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Country</t>
  </si>
  <si>
    <t>Contrôle</t>
  </si>
  <si>
    <t>COMPTABILITE PALF- Juin 2017</t>
  </si>
  <si>
    <t>Virement salaire Mai 2017-Mésange</t>
  </si>
  <si>
    <t>Personnel</t>
  </si>
  <si>
    <t>Legal</t>
  </si>
  <si>
    <t>BCI</t>
  </si>
  <si>
    <t>Etat de paiement</t>
  </si>
  <si>
    <t>EAGLE-USFWS</t>
  </si>
  <si>
    <t>CONGO</t>
  </si>
  <si>
    <t>o</t>
  </si>
  <si>
    <t>Virement salaire Mai 2017-Evariste</t>
  </si>
  <si>
    <t>Media</t>
  </si>
  <si>
    <t>Virement salaire Mai 2017-Stirve</t>
  </si>
  <si>
    <t>Management</t>
  </si>
  <si>
    <t>Virement salaire Mai 2017-i73x</t>
  </si>
  <si>
    <t>Investigations</t>
  </si>
  <si>
    <t>EAGLE-AVAAZ</t>
  </si>
  <si>
    <t>Virement salaire Mai 2017-Herick</t>
  </si>
  <si>
    <t>AGIOS DU 30/04/17 AU 31/05/17</t>
  </si>
  <si>
    <t>Bank fees</t>
  </si>
  <si>
    <t>Office</t>
  </si>
  <si>
    <t>Relevé</t>
  </si>
  <si>
    <t>Courses Taxi Bureau-DHL-BCI-ONEMO-Bureau</t>
  </si>
  <si>
    <t>Transport</t>
  </si>
  <si>
    <t>Mavy</t>
  </si>
  <si>
    <t>Décharge</t>
  </si>
  <si>
    <t>ɣ</t>
  </si>
  <si>
    <t>Brel</t>
  </si>
  <si>
    <t>Transfert</t>
  </si>
  <si>
    <t>213/GCF</t>
  </si>
  <si>
    <t>Frais de transfert à Brel-Djambala</t>
  </si>
  <si>
    <t>Transfer fees</t>
  </si>
  <si>
    <t>Recharge crédit téléphonique MTN</t>
  </si>
  <si>
    <t>Telephone</t>
  </si>
  <si>
    <t>Oui</t>
  </si>
  <si>
    <t>Expédition des rapports financiers PALF au cabinet d'audit New Ace par DHL</t>
  </si>
  <si>
    <t>Services</t>
  </si>
  <si>
    <t>Bonus pour le transferement des prisonniers OWANDO-BZV à Jack Bénisson</t>
  </si>
  <si>
    <t>Bonus</t>
  </si>
  <si>
    <t>Salaire du mois de mai 2017-Jack Bénisson</t>
  </si>
  <si>
    <t>Taxi à Ouesso, Hôtel-DDEF-maison d'arrêt-tribunal-hôtel pour rencontrer le DD, effectuer la visite geôle, suivre le procès du policier qui a libéré Alex</t>
  </si>
  <si>
    <t>Herick</t>
  </si>
  <si>
    <t>Ration Papy à la maison d'arrêt de Ouesso</t>
  </si>
  <si>
    <t>Jail visits</t>
  </si>
  <si>
    <t>Ration des prisonniers à la Maison d'arrêt de Djambala</t>
  </si>
  <si>
    <t>Brel KIBA</t>
  </si>
  <si>
    <t>Taxi moto à Djambala Marché-Maison d'arrêt pour la visite geôle matin</t>
  </si>
  <si>
    <t>Taxi moto à Djambala DDEF-Hôtel après le compte rendu de l'audience au DD</t>
  </si>
  <si>
    <t>Taxi moto à Djambala Hôtel-Maison d'arrêt-Hôtel pour la visite geôle soir</t>
  </si>
  <si>
    <t>Frais d'hôtel à Djambala: 9 nuitées du 24 Mai au 02 Juin 2017</t>
  </si>
  <si>
    <t>Travel subsistence</t>
  </si>
  <si>
    <t>Taxi Bureau-ES TV</t>
  </si>
  <si>
    <t>Evariste</t>
  </si>
  <si>
    <t>Taxi ES TV-Radio Rurale</t>
  </si>
  <si>
    <t>Taxi Radio Rurale-Semaine Africaine</t>
  </si>
  <si>
    <t>Taxi Semaine Africaine-MN TV</t>
  </si>
  <si>
    <t>Taxi MN TV-Radio Liberté</t>
  </si>
  <si>
    <t>Taxi Radio Liberté-Bureau</t>
  </si>
  <si>
    <t>Taxi domicile-Océan du Nord pour mission d'investigation</t>
  </si>
  <si>
    <t>IT87</t>
  </si>
  <si>
    <t>Taxi Océan du Nord-Hotel Ekodis pour mission à Oyo</t>
  </si>
  <si>
    <t>Bonus de fin du mois de mai 2017- Mésange</t>
  </si>
  <si>
    <t>Bonus de responsabilité mai 2017- Mésange</t>
  </si>
  <si>
    <t>Bonus de fin du mois de mai 2017- i23c</t>
  </si>
  <si>
    <t>Bonus de responsabilité mai 2017- i23c</t>
  </si>
  <si>
    <t>Bonus de fin du mois de mai 2017- Evariste</t>
  </si>
  <si>
    <t>Bonus de fin du mois de mai 2017- i55s</t>
  </si>
  <si>
    <t>Bonus de fin du mois de mai 2017- Mavy</t>
  </si>
  <si>
    <t>Bonus de fin du mois de mai 2017- Jack Bénisson</t>
  </si>
  <si>
    <t>Bonus de fin du mois de mai 2017- i73x</t>
  </si>
  <si>
    <t>Taxi à Ouesso, Hôtel-maison d'arrêt-tribunal-sécrétariat bureautique-DD Police-Gendarmérie- hôtel( visite geôle, impression du dossier Alex à remettre à la police et gendarmérie)</t>
  </si>
  <si>
    <t>Food allowance du 06 au 09 mai à Ouesso</t>
  </si>
  <si>
    <t>Impressions des documents à Ouesso</t>
  </si>
  <si>
    <t>Office materials</t>
  </si>
  <si>
    <t>Taxi à Ouesso le soir; hôtel-maison d'arrêt-hôtel(visite geôle)</t>
  </si>
  <si>
    <t>Nuitées à Ouesso, du 31 mai au 03 juin</t>
  </si>
  <si>
    <t>Taxi à Ouesso, hôtel-gare routière pour rentrer à BZV</t>
  </si>
  <si>
    <t>Taxi à BZV, gare routière domicile</t>
  </si>
  <si>
    <t>Food allowance à Djambala du 1er et 2 Juin 2017</t>
  </si>
  <si>
    <t>Billet bus coaster Djambala-Brazzaville</t>
  </si>
  <si>
    <t>Taxi à Brazzaville Gare routière du lycée-Bureau pour remettre le dossier juridique</t>
  </si>
  <si>
    <t>Taxi à Brazzaville Bureau-Domicile</t>
  </si>
  <si>
    <t xml:space="preserve">MAVY </t>
  </si>
  <si>
    <t>Taxi Bureau-Radio Rurale</t>
  </si>
  <si>
    <t>Taxi Radio Rurale-Es TV</t>
  </si>
  <si>
    <t>Taxi ES TV-MN TV</t>
  </si>
  <si>
    <t>Taxi Radio liberté-Bureau</t>
  </si>
  <si>
    <t>Taxi Hotel-port d'Oyo pour mission investigation à Oyo</t>
  </si>
  <si>
    <t>Taxi port1-port2 d'Oyo pour mission d'investigation à Oyo</t>
  </si>
  <si>
    <t>Taxi Moto port2-marché pour mission investigation Oyo</t>
  </si>
  <si>
    <t>Taxi Moto marché-hotel mission investigation sur terrain Oyo</t>
  </si>
  <si>
    <t>56/GCF</t>
  </si>
  <si>
    <t>Frais de transfert à IT87-djambalea</t>
  </si>
  <si>
    <t>Achat à Ouesso du billet retour pour BZV</t>
  </si>
  <si>
    <t>030605006565--21</t>
  </si>
  <si>
    <t>Taxi Moto hotel-port d'Oyo pour mission investigation sur terrain à Oyo</t>
  </si>
  <si>
    <t>Taxi Moto port-Groupe Charden Farell pour retrait du transfert</t>
  </si>
  <si>
    <t xml:space="preserve">Mavy </t>
  </si>
  <si>
    <t>Taxi Groupe Charden Farell-Agence de voyage Trans-Afrique pour achat billet Oyo-Ngo</t>
  </si>
  <si>
    <t>Achat billet Océan du Nord pour mission à Ngo</t>
  </si>
  <si>
    <t>Taxi Agence de voyage Trans-Afrique-hotel</t>
  </si>
  <si>
    <t>Achat boisson pour cibles</t>
  </si>
  <si>
    <t>Trust Building</t>
  </si>
  <si>
    <t>Frais d'hotel OKODYS pour mission d'investigation du 01 au 03 Juin 2017</t>
  </si>
  <si>
    <t>Taxi hotel-Agence de voyage Trans-Afrique pour voyage mission Oyo-Ngo</t>
  </si>
  <si>
    <t>Taxi Moto ville-hotel la détente pour mission investigation à Ngo</t>
  </si>
  <si>
    <t>Taxi Moto hotel-restaurant pour mission investigation à Ngo</t>
  </si>
  <si>
    <t xml:space="preserve">Taxi Moto restaurant-hotel </t>
  </si>
  <si>
    <t>Frais d'hotel -2 nuitées</t>
  </si>
  <si>
    <t>OUI</t>
  </si>
  <si>
    <t>Taxi Office&gt; WCS &gt; Office</t>
  </si>
  <si>
    <t>Perrine Odier</t>
  </si>
  <si>
    <t>Taxi Moto hotel- restaurant mission à Ngo</t>
  </si>
  <si>
    <t>Taxi Moto restaurant-cave ville pour mission investigation à Ngo</t>
  </si>
  <si>
    <t>Taxi Moto ville-hotel pour mission Ngo</t>
  </si>
  <si>
    <t>Stirve</t>
  </si>
  <si>
    <t>FRAIS RET.DEPLACE Chq n° 03592805</t>
  </si>
  <si>
    <t xml:space="preserve">Bordereau </t>
  </si>
  <si>
    <t>Frais vrt salaires Mai 2017</t>
  </si>
  <si>
    <t>Grant STOP IVORY</t>
  </si>
  <si>
    <t>STOP IVORY</t>
  </si>
  <si>
    <t>Bonus Stirve MOUANGA -mai 2017</t>
  </si>
  <si>
    <t>i55s</t>
  </si>
  <si>
    <t>Contribution Carburant Groupe Elctrogene-Bureau PALF</t>
  </si>
  <si>
    <t>Rent &amp; Utilities</t>
  </si>
  <si>
    <t>Taxi-Bureau-Aeroport-Bureau pour achat billet mission madingou kayes</t>
  </si>
  <si>
    <t>ɤ</t>
  </si>
  <si>
    <t xml:space="preserve">Achat billet d'avion Brazzaville-pointe noire pour mission Madingou-kayes </t>
  </si>
  <si>
    <t>Flight</t>
  </si>
  <si>
    <t>Taxi à Brazzaville Domicile-Bureau-Domicile</t>
  </si>
  <si>
    <t>Taxi Bureau-Vox.cg</t>
  </si>
  <si>
    <t>Taxi Vox.cg-ES TV</t>
  </si>
  <si>
    <t>Taxi ES TV-Infosnet</t>
  </si>
  <si>
    <t>Taxi Infosnet-Radio Rurale</t>
  </si>
  <si>
    <t>Taxi Semaine Africaine-Congo site</t>
  </si>
  <si>
    <t>Taxi congo Site-MN TV</t>
  </si>
  <si>
    <t>Taxi Radio liberté-Groupecongomédias</t>
  </si>
  <si>
    <t>Taxi Groupecongomédia-Bureau</t>
  </si>
  <si>
    <t>Taxi Office &gt; Palais de Justice &gt; Office</t>
  </si>
  <si>
    <t>Taxi Moto hotel-ville mission investigation</t>
  </si>
  <si>
    <t>Taxi Moto ville-boutique de solo pour investigation</t>
  </si>
  <si>
    <t>Taxi Moto boutique de solo-hotel</t>
  </si>
  <si>
    <t>Taxi Moto hotel-ville pour voyage Ngo-Oyo</t>
  </si>
  <si>
    <t>Déplacement par bus Ngo-Oyo</t>
  </si>
  <si>
    <t>i23c</t>
  </si>
  <si>
    <t>Bonus Hérick-mai 2017</t>
  </si>
  <si>
    <t>Bonus Brel-mai 2017</t>
  </si>
  <si>
    <t>Taxi Bureau-DHL</t>
  </si>
  <si>
    <t>Taxi Bureau-BCI-Marché Moungali-Centre ville-Bureau</t>
  </si>
  <si>
    <t xml:space="preserve">Stirve </t>
  </si>
  <si>
    <t>Achat d'un chargeur+cable du blackberry Stirve</t>
  </si>
  <si>
    <t>Versement fonds loyer PNR du mois de Mai 2017 dans le compte de M. KOUKA Pascal (Logeur)</t>
  </si>
  <si>
    <t>Rent &amp; utilities</t>
  </si>
  <si>
    <t xml:space="preserve">Taxi domicile-aeroport pour la mission sur madingou -kayes </t>
  </si>
  <si>
    <t xml:space="preserve">Achat Timbre Aeroport pour le billet BZV-PNR pour la mission </t>
  </si>
  <si>
    <t>Travel expenses</t>
  </si>
  <si>
    <t xml:space="preserve">Taxi Aeroport de pointe noire -gare madingou kayes </t>
  </si>
  <si>
    <t>Pointe noire - Madingou kayes-pointe noire pour la mission d’ investiation</t>
  </si>
  <si>
    <t xml:space="preserve">Gare madingou kayes de pointe noire - bureau </t>
  </si>
  <si>
    <t>Taxi Bureau- Ministère de l'EFDDE</t>
  </si>
  <si>
    <t>Taxi DGFAP-ACFAP</t>
  </si>
  <si>
    <t>Taxi ACFAP-Bureau</t>
  </si>
  <si>
    <t>Taxi bureau-Moungali-Bureau (Achat Téléphone Samsung + une carte sim MTN)</t>
  </si>
  <si>
    <t>Achat téléphone Samsung (Pour la Coordinatrice)</t>
  </si>
  <si>
    <t>Achat carte sim Mtn (Pour la Coordinatrice)</t>
  </si>
  <si>
    <t>Taxi Moto hotel ekodis-boulevard mission investigation à Oyo</t>
  </si>
  <si>
    <t>Taxi Moto boulevard-hotel ekodis mission investigation</t>
  </si>
  <si>
    <t>Taxi Moto hotel-Ocean du Nord</t>
  </si>
  <si>
    <t>Achat billet bus Oyo-BZV pour mission</t>
  </si>
  <si>
    <t>Taxi Océan du Nord-Domicile</t>
  </si>
  <si>
    <t>Ration pour mission d'investigation a Oyo du 01 au 07 Juin 2017</t>
  </si>
  <si>
    <t>Frais d'hotel EKODYS pour mission d'investigation Oyo-Ngo</t>
  </si>
  <si>
    <t>Billet retour sur BZV-Maitre MALONGA</t>
  </si>
  <si>
    <t>Perrine</t>
  </si>
  <si>
    <t>Remboursement Stirve MOUANGA</t>
  </si>
  <si>
    <t xml:space="preserve">Bureau PNR -Gare de Conkouati pour mission d’ investigation </t>
  </si>
  <si>
    <t xml:space="preserve">Billet Pointe noire -conkouati pour mission investigation </t>
  </si>
  <si>
    <t>Taxis Bureau-BCI-Bureau pour transmission du dossier d'ajout de signature</t>
  </si>
  <si>
    <t>Stirve MOUANGA, 3è remboursement au projet PALF</t>
  </si>
  <si>
    <t xml:space="preserve">Achat boisson pour cibles mission Conkouati </t>
  </si>
  <si>
    <t>Pirogue Conkouati-NzamBi-Conkouati Mission investigation</t>
  </si>
  <si>
    <t>Billet quai Nzambi-Nzambi-Quai Nzambi pour investigation</t>
  </si>
  <si>
    <t xml:space="preserve">Frais d'hôtel nuitées du 8 au 10 a Conkouati pour la mission d’ investigation </t>
  </si>
  <si>
    <t>Achat Boisson pour cible à Nzambi pour mission conkouati</t>
  </si>
  <si>
    <t>Food allowance à Brazzaville du 06 au 09 Juin 2017</t>
  </si>
  <si>
    <t>Taxi domicile-Bureau</t>
  </si>
  <si>
    <t>Food allaowance pendant la pause</t>
  </si>
  <si>
    <t>Taxi Bureau-Domicile</t>
  </si>
  <si>
    <t>Frais médicaux-Stirve</t>
  </si>
  <si>
    <t>Team building</t>
  </si>
  <si>
    <t>Taxi à BZV, domicile-MEF-Domicile, en vue de rencontrer le DGEF</t>
  </si>
  <si>
    <t>Billet Conkouati-PNR pour mission investigation</t>
  </si>
  <si>
    <t xml:space="preserve">Taxi gare de Conkouati Bureau Palf PNR </t>
  </si>
  <si>
    <t xml:space="preserve">Taxi Office &gt; MEFDDE &gt; Bureau tentative de rencontre du DGEF </t>
  </si>
  <si>
    <t>Taxi Bureau-marche mayaka pour investigation</t>
  </si>
  <si>
    <t>Taxi Marché Mayaka -louandjili pour investigation mission conkouati</t>
  </si>
  <si>
    <t xml:space="preserve">Taxi marche mayaka-Marché louandjili pour investigation </t>
  </si>
  <si>
    <t xml:space="preserve">Taxi grand marché -bureau PNR </t>
  </si>
  <si>
    <t>FRAIS RET.DEPLACE Chq n° 03592806</t>
  </si>
  <si>
    <t>Bonus IT87-mai 2017</t>
  </si>
  <si>
    <t>i23C</t>
  </si>
  <si>
    <t>Expédition des rapports de vérification à la délégation de l'Union Europeenne et à la CEEAC par DHL</t>
  </si>
  <si>
    <t>218/GCF</t>
  </si>
  <si>
    <t>Frais de transfert à i55s-Pointe Noire</t>
  </si>
  <si>
    <t>Taxi Bureau-Centre ville-Bureau pour Retrait à BCI et achat clés USB et crédits MTN</t>
  </si>
  <si>
    <t>Recharge MTN  Téléphone PALF</t>
  </si>
  <si>
    <t>2 clés USB 8GB</t>
  </si>
  <si>
    <t>Taxi Bureau-Institut Français au Congo (IFC)</t>
  </si>
  <si>
    <t>Jack-Bénisson</t>
  </si>
  <si>
    <t>Taxi Institut Français au Congo (IFC)-Bureau</t>
  </si>
  <si>
    <t>Taxi Bureau PNR-marché des Arts pointe noire pour investigation</t>
  </si>
  <si>
    <t xml:space="preserve">Taxi Marché des arts -grand marché pour investigation </t>
  </si>
  <si>
    <t xml:space="preserve">Billet PNR-Nzasi-PNR  pour investigation </t>
  </si>
  <si>
    <t xml:space="preserve">Achat Boisson et nourriture pour cibles </t>
  </si>
  <si>
    <t>Taxi Bureau-Aéroport-Bureau (Achat billet pour Impfondo)</t>
  </si>
  <si>
    <t>Achat billet Canadien + Timbre pour la mission d'investigation à Impfondo</t>
  </si>
  <si>
    <t>Taxi Domicile-Bureau</t>
  </si>
  <si>
    <t>Taxi Bureau-Talangai Liberté pour achat de billet ocean du nord pour mission a Ouesso</t>
  </si>
  <si>
    <t>Taxi Talangai Liberté-Bureau pour achat de billet ocean du nord pour mission à Ouesso</t>
  </si>
  <si>
    <t>Taxi Bureau-ONEMO</t>
  </si>
  <si>
    <t>Taxi Bureau PNR-Aeroport pour retour mission Conkouati</t>
  </si>
  <si>
    <t>Achat Billet d’avion Pointe noire-Brazzaville retour mission Conkouati</t>
  </si>
  <si>
    <t>Food allowance pour mission Conkouati</t>
  </si>
  <si>
    <t>Taxi à Brazzaville Bureau-Agence Océan du Nord Mikalou-Bureau pour l'achat d'un billet Brazza-Djambala</t>
  </si>
  <si>
    <t>Food allowance à Brazzaville des 12 et 13 Juin 2017</t>
  </si>
  <si>
    <t>Taxi:bureau-maison d'arret pour visite geole</t>
  </si>
  <si>
    <t>Mésange</t>
  </si>
  <si>
    <t>Ration des prévenus à la maison d'arret de Brazzaville</t>
  </si>
  <si>
    <t>Taxi:maison d'arret-bureau</t>
  </si>
  <si>
    <t>Achat billet BZV-Ouesso pour mission investigation</t>
  </si>
  <si>
    <t>130606008787--48</t>
  </si>
  <si>
    <t>Taxi Domicile-Talangaï ON pour voyage investigation à Ouesso</t>
  </si>
  <si>
    <t>Taxi Ocean du Nord Ouesso-Hotel Genaelle pour mission investigation</t>
  </si>
  <si>
    <t>Achat Produit pharmaceutique</t>
  </si>
  <si>
    <t>Team Building</t>
  </si>
  <si>
    <t>RICOH SP311-Noir-SP311DNW/SFNW-3500P</t>
  </si>
  <si>
    <t>CFB008822</t>
  </si>
  <si>
    <t xml:space="preserve">Taxi Bureau-centre ville Burotop pour achat Encre Imprimante </t>
  </si>
  <si>
    <t>Billet Océan du nord Brazzaville-Djambala</t>
  </si>
  <si>
    <t>140607308080--28</t>
  </si>
  <si>
    <t>Taxi à Brazzaville Domicile-Gare Océan du nord Mikalou pour le départ à la mission de Djambala</t>
  </si>
  <si>
    <t>Taxi moto à Djambala Marché-Maison d'arrêt pour la visite geôle</t>
  </si>
  <si>
    <t>Taxi moto à Djambala Maison d'arrêt-Hôtel après la visite geôle</t>
  </si>
  <si>
    <t>Taxi Ouenze-Aéroport (Départ pour Impfondo)</t>
  </si>
  <si>
    <t>Taxi aéroport Impfondo-Hotel (recherche d'un hôtel)</t>
  </si>
  <si>
    <t>Taxi Hotel-Marché-Gare Dongou-Lycée-Hotel (1ere prospection dans la ville)</t>
  </si>
  <si>
    <t>Taxi Hotel-restaurant pour investigation</t>
  </si>
  <si>
    <t>Taxi Restaurant-port de ouesso pour investigation</t>
  </si>
  <si>
    <t>Taxi port-marché pour investigation</t>
  </si>
  <si>
    <t>Taxi Marché-Hotel mission investigation</t>
  </si>
  <si>
    <t xml:space="preserve">Taxi Hotel-agence MTN </t>
  </si>
  <si>
    <t>Taxi MTN-Hotel pour mission</t>
  </si>
  <si>
    <t>Trust building</t>
  </si>
  <si>
    <t>134/GCF</t>
  </si>
  <si>
    <t>Taxi Bureau-Gendarmerie de Bacongo pour rencontrer le Capitaine Simon</t>
  </si>
  <si>
    <t>Taxi à moto à Djambala Marché-Maison d'arrêt pour la visite geôle matin</t>
  </si>
  <si>
    <t>Taxi moto à Djambala DDEF-Sous préfecture pour renconter le substitut du procureur</t>
  </si>
  <si>
    <t>Taxi moto à Djambala Sous préfecture-Hôtel après la rencontre avec le substitut du procureur</t>
  </si>
  <si>
    <t>Taxi:bureau-union europeenne pour assister à une présentation de Romain CALLAQUE</t>
  </si>
  <si>
    <t>Taxi:UE-ministère de la justice pour suivi courriers</t>
  </si>
  <si>
    <t>Taxi:ministère de la justice-bureau</t>
  </si>
  <si>
    <t>Taxi Hotel-Port Impfondo-Gare Epena-La rivière (investigatgion sur terrain)</t>
  </si>
  <si>
    <t>Achat boisson (trust building avec une cible ptentielle IPO)</t>
  </si>
  <si>
    <t>Taxi Rivière-Marché-Hotel (prospection + retour à l'hôtel)</t>
  </si>
  <si>
    <t>Taxi hotel-Chez FBR-Hotel (rendez-vous avec John)</t>
  </si>
  <si>
    <t>Achat boisson (rendez-vous avec John)</t>
  </si>
  <si>
    <t>Taxi Hotel-MTN pour rencontre avec la cible</t>
  </si>
  <si>
    <t>Achat balance</t>
  </si>
  <si>
    <t>Taxi MTN-Marché pour investigation</t>
  </si>
  <si>
    <t>Taxi Marché-Hotel après investigation</t>
  </si>
  <si>
    <t>it87</t>
  </si>
  <si>
    <t>154/GCF</t>
  </si>
  <si>
    <t>Groupe Charden Farell:transfert fonds à Djambala</t>
  </si>
  <si>
    <t>155/GCF</t>
  </si>
  <si>
    <t>Taxi Bureau-Parquet pour la recherche sur la conversion des dommages-intérêts en peine de prison</t>
  </si>
  <si>
    <t>Taxi bureau-aeroport pour renseignement sur les vols de Aircongo Brazzaville SIBITI</t>
  </si>
  <si>
    <t>Taxi moto à Djambala Hôtel-Gendarmerie pour rencontrer le Colonel</t>
  </si>
  <si>
    <t>Taxi moto à Djambala Gendarmerie-Marché pour acheter la ration des prisonniers</t>
  </si>
  <si>
    <t>Taxi moto à Djambala Marché-Maison d'arrêt de Djambala pour la visite geôle matin</t>
  </si>
  <si>
    <t>Taxi moto à Djambala Maison d'arrêt-Sous préfecture pour rencontrer le substitut du Procureur</t>
  </si>
  <si>
    <t>Impression de la lettre adressée au parquet (2 exemplaires en couleur)</t>
  </si>
  <si>
    <t>Taxi moto à Djambala Marché-Sous préfecture pour déposer la lette</t>
  </si>
  <si>
    <t>Taxi moto à Djambala Sous Préfecture-Maison d'arrêt pour la visite geôle soir</t>
  </si>
  <si>
    <t>Taxi moto à Djambala Maison d'arrêt-Hôtel après la visite geôle soir</t>
  </si>
  <si>
    <t>Food allowance à Djambala du 14 au 17 Juin 2017</t>
  </si>
  <si>
    <t>Frais d'hôtel à Djambala: 3 nuitées du 14 au 16 Juin 2017</t>
  </si>
  <si>
    <t>Billet Océan du nord Djambala-Brazzaville</t>
  </si>
  <si>
    <t>Taxi Hotel-Rivière-Second Port Impfondo (investigations sur terrain)</t>
  </si>
  <si>
    <t>Taxi Port Impfondo-Aéroport-Marché-Hotel (investigation sur terrain)</t>
  </si>
  <si>
    <t>Taxi hotel-Charden farell-hotel (recupération transfert fait par stirve)</t>
  </si>
  <si>
    <t>oui</t>
  </si>
  <si>
    <t>Payement Hotel</t>
  </si>
  <si>
    <t>Taxi Marché-Charden Farell pour le retrait des fonds</t>
  </si>
  <si>
    <t>Taxi Charden Farell- Gare pour voyage a Sembe</t>
  </si>
  <si>
    <t>Taxi Gare-Hotel Vemica Ouesso après échec voyage</t>
  </si>
  <si>
    <t>Taxi Domicile-Aeroport pour Achat Billet d’ avion mission SIBITI</t>
  </si>
  <si>
    <t>Achat Billet d’ Avion Brazzaville-Pointe Noire pour mission Sibiti</t>
  </si>
  <si>
    <t>Taxi à Brazzaville Gare océan do nord Mikalou-Domicile de retour de la mission de Djambala</t>
  </si>
  <si>
    <t>Taxi Hotel-Gare routière Dongou (Départ pour Dongou)</t>
  </si>
  <si>
    <t>Taxi moto Impfondo-Dongou-Impfondo (investigation sur terrain)</t>
  </si>
  <si>
    <t>Achat boisson pour 4 cibles</t>
  </si>
  <si>
    <t>Taxi hotel-marché-hotel (rencontre avec Hypo et Antoine)</t>
  </si>
  <si>
    <t>Taxi Hotel-gare routière pour voyage a Sembe</t>
  </si>
  <si>
    <t>Achat billet Ouesso-Sembe pour mission d'investigation</t>
  </si>
  <si>
    <t>Taxi Moto poste de police-Auberge El Cubano pour mission investigation Sembe</t>
  </si>
  <si>
    <t>Payement Hotel Venica mission OUESSO</t>
  </si>
  <si>
    <t>Payement Auberge el cubano Sembe</t>
  </si>
  <si>
    <t>Taxi hotel-Port Impfondo-Marché (investigatgion et préparation pour aller voir les produits)</t>
  </si>
  <si>
    <t>Taxi marché-Chez leroy-Hotel (voir le produit chez le traf)</t>
  </si>
  <si>
    <t>Taxi hotel-Rp Okombi-Hotel (rencontre avec les cibles pour parler du business)</t>
  </si>
  <si>
    <t>Achat billet Sembe- Ouesso pour mission investigation</t>
  </si>
  <si>
    <t>Taxi Gare routière de Ouesso-hotel Venica mission investigation</t>
  </si>
  <si>
    <t>Taxi Hotel Venica-Ocean du Nord pour achat billet Ouesso-BZV</t>
  </si>
  <si>
    <t>achat billet Ocean du Nord Ouesso- BZV</t>
  </si>
  <si>
    <t>Taxi Ocean du Nord-Hotel Venica</t>
  </si>
  <si>
    <t xml:space="preserve">Taxi Bureau-Agence MTN-Bureau solliciter l'impression de l'historique des transferts </t>
  </si>
  <si>
    <t>Recharge Airtel Téléphone PALF</t>
  </si>
  <si>
    <t xml:space="preserve">Domicile-aeroport pour la mission sibiti Zanaga </t>
  </si>
  <si>
    <t>Timbre pour billet d’ avion pour mission sibiti</t>
  </si>
  <si>
    <t xml:space="preserve">Taxi aeroport de pointe noire -gare SIBITi </t>
  </si>
  <si>
    <t xml:space="preserve">Billet Pointe noire -Sibiti pour mission investigation </t>
  </si>
  <si>
    <t>Taxi hotel-Gare Epena (départ pour PK 13 afin de rencontrer la cible avec une 2ième peau)</t>
  </si>
  <si>
    <t>Taxi moto Impfondo-PK 13-Impfondo (aller-retour investigation et rencontre avec la 2ième cible des peaux)</t>
  </si>
  <si>
    <t>Taxi hotel-marché-Hotel (rencontre avec Hypo et Antoine afin de planifier le marché)</t>
  </si>
  <si>
    <t xml:space="preserve">Taxi hotel-Agence Air Congo-Agence Canadienne-Hotel (achat billet pour brvl) </t>
  </si>
  <si>
    <t>Achat billet Canadien + Timbre (retour à Brazzaville)</t>
  </si>
  <si>
    <t>Payement Hotel Venica pour mission Ouesso</t>
  </si>
  <si>
    <t>Taxi Hotel Venica-Ocean du Nord Ouesso</t>
  </si>
  <si>
    <t xml:space="preserve">Ration pour mission d'investigation a Ouesso </t>
  </si>
  <si>
    <t>Taxi Océan du Nord BZV-Domicile</t>
  </si>
  <si>
    <t>Consultation médicale, examens et traitements Clinique Jésus Sauve (déduction des 45% sur les 14600 dépensés)</t>
  </si>
  <si>
    <t>Achat boisson pour les cibles pendant la mission de sibiti</t>
  </si>
  <si>
    <t>Location moto pour investigation de la mission a sibiti</t>
  </si>
  <si>
    <t>Taxi à Brazzaville Domicile-Burreau-Domicile</t>
  </si>
  <si>
    <t>Billet BRAZZA-PNR + timbre</t>
  </si>
  <si>
    <t>Taxi hotel-marché-la Rivière (dernière rencontre avec les cibles afin de planifier)</t>
  </si>
  <si>
    <t>Achat boisson (dernière rencontre avec les cibles afin de planifier)</t>
  </si>
  <si>
    <t>Taxi Rivière-Hotel (retour à l'hôtel)</t>
  </si>
  <si>
    <t>Food allowance pendant la pause</t>
  </si>
  <si>
    <t>FRAIS RET.DEPLACE Chq n° 03592807</t>
  </si>
  <si>
    <t>COTISATION WEB BANK &amp; Instructions content 101258</t>
  </si>
  <si>
    <t>Reglement pour solde facture de Maitre MOUYETI/Contrat du 20 mars 2017</t>
  </si>
  <si>
    <t>Lawyer fees</t>
  </si>
  <si>
    <t>88/GCF</t>
  </si>
  <si>
    <t>Groupe Charden Farell:transfert fonds à Sibiti</t>
  </si>
  <si>
    <t>Taxi à BZV, bureau-aéroport-bureau en vue d'acheter les billets pour l'opération de Sibiti</t>
  </si>
  <si>
    <t xml:space="preserve">Taxi Bureau-Gendarmerie de Bacongo pour rencontrer l'enquêteur l'Adjudant OLOUO Léonce Romuald, Gendamerie de Bacongo </t>
  </si>
  <si>
    <t xml:space="preserve">Aide pour déplacement de l'enquêteur l'Adjudant OLOUO Léonce Romuald, Gendamerie de Bacongo </t>
  </si>
  <si>
    <t>Taxi Gendarmeri-Bureau</t>
  </si>
  <si>
    <t>Frais d'hôtel nuitees du 19 au 22 juin pour la mission de sibiti</t>
  </si>
  <si>
    <t>022/LS/17</t>
  </si>
  <si>
    <t>023/LS/17</t>
  </si>
  <si>
    <t>Taxi:maison-aeroport pour voyage</t>
  </si>
  <si>
    <t>Taxi: aeroport-hôtel</t>
  </si>
  <si>
    <t>Taxi:hôtel-parquet/Parquet-hôtel</t>
  </si>
  <si>
    <t>Paiement hotel KB Fils du 14 au 21 juin 2017 soit 7 nuitées</t>
  </si>
  <si>
    <t>Taxi hotel-aéroport (départ pour brazzaville)</t>
  </si>
  <si>
    <t>Food allowance mission Impfondo du 14 au 21 juillet soit 8 jours</t>
  </si>
  <si>
    <t>Travel Subsistence</t>
  </si>
  <si>
    <t>Taxi aéroport-Ouenze (Arriver à Brazzaville)</t>
  </si>
  <si>
    <t>Taxi Bureau-Bacongo pour achat de power bank</t>
  </si>
  <si>
    <t>Taxi Bacongo-Bureau pour achat power bank</t>
  </si>
  <si>
    <t>Achat power bank</t>
  </si>
  <si>
    <t>Billet Sibiti-Zanaga pour mission d’ investigation</t>
  </si>
  <si>
    <t xml:space="preserve">Frais d'hôtel nuiteés du 22 au24 juin 2017 mission a Zanaga </t>
  </si>
  <si>
    <t>n</t>
  </si>
  <si>
    <t>Taxi Bureau-MN TV</t>
  </si>
  <si>
    <t>Taxi MN TV-Top Tv</t>
  </si>
  <si>
    <t>Taxi Top Tv-Radio Liberté</t>
  </si>
  <si>
    <t>Taxi ES TV  Radio Rurale</t>
  </si>
  <si>
    <t>Taxi Semaine Africaine-Bureau</t>
  </si>
  <si>
    <t>Taxi Radio Liberté-ES TV</t>
  </si>
  <si>
    <t>Taxi:hôtel-parquet/parquet-cabinet kimpolo</t>
  </si>
  <si>
    <t>Taxi:cabinet kimpolo-parquet</t>
  </si>
  <si>
    <t>Taxi:parquet-ministère des eaux et forêts</t>
  </si>
  <si>
    <t>Taxi: ministère des eaux et forêts-hôtel/Hôtel-restaurant</t>
  </si>
  <si>
    <t>Taxi:resaturant-hôtel</t>
  </si>
  <si>
    <t>195/GCF</t>
  </si>
  <si>
    <t>Frais de transfert à Mésange-Pointe Noire</t>
  </si>
  <si>
    <t>Taxi Bureau-BCI</t>
  </si>
  <si>
    <t>Taxi Bureau-Centre ville-Bureau</t>
  </si>
  <si>
    <t>Location moto pour investigation zanaga de la mission a sibiti</t>
  </si>
  <si>
    <t>Food allowance à Brazzaville du 19 au 23 Juin 2017</t>
  </si>
  <si>
    <t>Taxi à Brazzaville Bureau-Agence Océan du Nord Mikalou-Bureau pour l'achat des billets Brazzaville-Djambala</t>
  </si>
  <si>
    <t xml:space="preserve">Billet Océan du Nord Brazzaville-Djambala pour Maitre MALONGA </t>
  </si>
  <si>
    <t>260607308080--12</t>
  </si>
  <si>
    <t>Billet Océan du Nord Brazzaville-Djambala pour Brel</t>
  </si>
  <si>
    <t>260607308080--13</t>
  </si>
  <si>
    <t>Billet PNR-BRAZZA + timbre</t>
  </si>
  <si>
    <t>Frais d'hôtel Mission PNR du 21/06 au 23/06</t>
  </si>
  <si>
    <t>Taxi bureau-Océan du nord talangaï-Bureau (achat billet mission Etoumbi)</t>
  </si>
  <si>
    <t>Achat billet pour Makoua (cf Mission Etoumbi)</t>
  </si>
  <si>
    <t>260607006868--15</t>
  </si>
  <si>
    <t>Billet Zanaga-sibiti pour mission sibiti</t>
  </si>
  <si>
    <t>Billet Sibiti-pointe noire  pour mission d’ investigation</t>
  </si>
  <si>
    <t xml:space="preserve">Frais d'hôtel Nuitée du 24 au 25 juin 2017 à pointe noire </t>
  </si>
  <si>
    <t xml:space="preserve">Taxi Gare sibiti -Hotel à la base pointe noire </t>
  </si>
  <si>
    <t xml:space="preserve">Food allowance de la mission de sibiti du  19 au 25 juin 2017 </t>
  </si>
  <si>
    <t>Taxi:hôtel-aeroport pour voyage sur brazza</t>
  </si>
  <si>
    <t>Taxi:aeroport-maison</t>
  </si>
  <si>
    <t>Billet d’ avion Pointe Noire- Brazzaville pour la mission de Sibiti</t>
  </si>
  <si>
    <t xml:space="preserve">Taxi Aeroport BZV - Domicile retour mission sibiti </t>
  </si>
  <si>
    <t xml:space="preserve">achat timbre billet d’ avion retour mission sibiti </t>
  </si>
  <si>
    <t>I55S</t>
  </si>
  <si>
    <t>Jack Bénisson</t>
  </si>
  <si>
    <t>Hérick</t>
  </si>
  <si>
    <t>Frais de légalisation de la lettre d'invitation de Mr Alain FARMA à la DGST</t>
  </si>
  <si>
    <t>Taxi Bureau-DGST-Moungali pour réparation ordinateur-ONEMO-PARK N SHOP-Bureau</t>
  </si>
  <si>
    <t>Taxi à BZV, bureau-aéroport-bureau achat des billets pour l'opération Impfondo</t>
  </si>
  <si>
    <t>Achat billet d'avion Herick BZV-Impfondo+Timbre</t>
  </si>
  <si>
    <t>Taxi à BZV, bureau-domicile avec les documents destinés aux OPJ d'Impfondo</t>
  </si>
  <si>
    <t>Taxi Bureau-Aéroport</t>
  </si>
  <si>
    <t>Achat billet avion Air Congo Brazza-Impfondo</t>
  </si>
  <si>
    <t>Taxi Aéroport-Bureau</t>
  </si>
  <si>
    <t xml:space="preserve">Achat Billet d’ avion BZV-Impfondo pour operation </t>
  </si>
  <si>
    <t>Taxi à Brazzaville Domicile-Gare Océan du Nord pour la mission àDjambala</t>
  </si>
  <si>
    <t xml:space="preserve">Taxi moto à Djambala Marché-Maison d'arrêt pour la visite geôle </t>
  </si>
  <si>
    <t>Taxi:bureau-parquet pour suivre l'audience BODZENGA ROCH ET NICAISE</t>
  </si>
  <si>
    <t>Taxi:parquet-bureau</t>
  </si>
  <si>
    <t>Billet BRAZZA-IMPFONDO+ timbre</t>
  </si>
  <si>
    <t>Taxi Ouenze-Gare routière Océan du nord (Départ pour Etoumbi)</t>
  </si>
  <si>
    <t>Food allowance du 26/06 cfr mission Etoumbi annulée en plein voyage</t>
  </si>
  <si>
    <t>Taxi 45-Talangai-Brazzaville (retour à Brazzaville suite à l'annulation de la mission Etoumbi)</t>
  </si>
  <si>
    <t>Envoie crédit à Hypo (cible de Impfondo)</t>
  </si>
  <si>
    <t>Taxi Bureau-Air Congo (aéroport) pour renseignement sur vols BZV-Impfondo concernant l'opération</t>
  </si>
  <si>
    <t>Taxi Air Congo (aéroport)-Bureau pour renseignement sur vols BZV-Impfondo concernant l'opération</t>
  </si>
  <si>
    <t>Réparation ordinateur Mavy</t>
  </si>
  <si>
    <t>Remboursement frais de transport Evariste</t>
  </si>
  <si>
    <t>Bonus Médias Annonce 2ème audience de l'affaire des 3 trafs à Djambala</t>
  </si>
  <si>
    <t>181/GCF</t>
  </si>
  <si>
    <t>Taxi à BZV, domicile-aéroport, pour aller à Impfondo</t>
  </si>
  <si>
    <t>Taxi à Impfondo, aéroport-hôtel</t>
  </si>
  <si>
    <t>Taxi à Impfondo, changement d'hôtel vers un autre pour manque de place</t>
  </si>
  <si>
    <t>Taxi à Impfondo, Hôtel-gendarmérie(tribunal)-hôtel, pour rencontrer le Colonel et le PR</t>
  </si>
  <si>
    <t>Taxi à Impfondo, Hôtel- vers hôtel I55s-hôtel (répérage et remise du flash money)</t>
  </si>
  <si>
    <t>Food allowance à Impfondo du 27 juin au 05 juillet</t>
  </si>
  <si>
    <t>Taxi Domicile-Aéroport</t>
  </si>
  <si>
    <t>Taxi moto Aéroport-Hôtel (le premier hôtel indiqué n'étant pas en mesure de nous loger, déplacement pour un second hôtel effectué)</t>
  </si>
  <si>
    <t>Taxi moto Hôtel-Gendarmerie (Brigade territoriale)</t>
  </si>
  <si>
    <t>Taxi moto Gendarmerie (Brigade territoriale)-Commandement (Direction départementale Likouala)</t>
  </si>
  <si>
    <t>Taxi moto Commandement (Direction départementale Likouala)-Hôtel</t>
  </si>
  <si>
    <t>Taxi moto Hôtel-Aéroport (pour réservation relative à l'évacuation de i55s)</t>
  </si>
  <si>
    <t>Taxi moto Aéroport-Agence de Air Congo (pour réservation relative à l'évacuation de i55s)</t>
  </si>
  <si>
    <t>Taxi moto Agence de Air Congo-Hôtel</t>
  </si>
  <si>
    <t>Taxi moto Hôtel-Hôtel de i55s (Reconnaissance des lieux)</t>
  </si>
  <si>
    <t>Taxi moto Hôtel de i55s-Hôtel</t>
  </si>
  <si>
    <t>Food allowance  à Impfondo du 27 juin au 05 juillet 2017</t>
  </si>
  <si>
    <t>Domicile - Aerport de brazzaville pour mission a Impfondo</t>
  </si>
  <si>
    <t>Location moto pour investigation operation impfondo</t>
  </si>
  <si>
    <t xml:space="preserve">Transport </t>
  </si>
  <si>
    <t>Taxi moto à Djambala DDEF-Sous préfecture pour déposer la demande de recherche d'historique d'appels</t>
  </si>
  <si>
    <t>Taxi moto à Djambala Gendarmerie-Hôtel après la remise du CD au Colonel</t>
  </si>
  <si>
    <t>Maître Malonga Food allowance mission Djambala</t>
  </si>
  <si>
    <t>Maitre MALONGA-frais d'hotel 3 nuitées</t>
  </si>
  <si>
    <t>Maitre MALONGA-Billet retour sur BZV</t>
  </si>
  <si>
    <t>Maitre MALONGA-Transport local à Djambala</t>
  </si>
  <si>
    <t xml:space="preserve">Transfert </t>
  </si>
  <si>
    <t>Taxi:maison-aeroport pour voyage sur impfondo</t>
  </si>
  <si>
    <t>Taxi moto:aeroport mith 2</t>
  </si>
  <si>
    <t>Taxi moto: mith 2-mith1</t>
  </si>
  <si>
    <t>Taxi moto:mith-Brigade territoriale gendarmerie/ BT- commandement de Région gendarmerie</t>
  </si>
  <si>
    <t>Taxi moto: region G-restaurant/restaurant-hotel mith 1 avec Hérick</t>
  </si>
  <si>
    <t>Taxi Bureau-DGST/Retrait lettre d'invitation legalisée</t>
  </si>
  <si>
    <t>Taxi Bureau-ESTV-GCF centre-ville-Radio rurale-Semaine afric:règlement bonus medias et transfert</t>
  </si>
  <si>
    <t>186/GCF</t>
  </si>
  <si>
    <t>Taxi Semaine afric-Infosnet-Radio liberté-Vox-Congosite:pour règlement bonus médias</t>
  </si>
  <si>
    <t>Taxi  Congosite-Ekolo242-Groupe Congo média-Bureau:pour règlement bonus médias</t>
  </si>
  <si>
    <t>Taxi à Impfondo, hôtel-tribunal-hôtel pour rencontrer le Colonel de la Gendarmérie et le DDEF au sujet de l'opération Hypo et consorts</t>
  </si>
  <si>
    <t>Taxi à Impfondo(le soir), hôtel-hôtel i55s-hôtel pour expliquer la stratégie de l'opération à i55s</t>
  </si>
  <si>
    <t>Taxi moto Hôtel-Agence Air Congo pour réaservation sur écrit de l'enquêteur</t>
  </si>
  <si>
    <t>Taxi moto Agence Air Congo-TGI</t>
  </si>
  <si>
    <t>Taxi moto TGI-Agence Air Congo</t>
  </si>
  <si>
    <t>Taxi moto Agence Air Congo-Hôtel</t>
  </si>
  <si>
    <t>Taxi moto Hôtel-Hôtel pour prévention (inspection, abris de l'enquêteur en cas de retard ou absence de vol après l'opération)</t>
  </si>
  <si>
    <t>Taxi moto Hôtel-lieu d'observation lors de l'opération (les alentours de l'hôtel de i55s)</t>
  </si>
  <si>
    <t>Taxi moto lieu d'observation lors de l'opération (les alentours de l'hôtel dei55s)-Hôtel</t>
  </si>
  <si>
    <t>Taxi moto Hôtel-Cathédrale (rencontre avec i55s pour une dernière mise au point)</t>
  </si>
  <si>
    <t>Taxi moto Cathédrale-Hôtel</t>
  </si>
  <si>
    <t>Frais d'hotel nuitees du 27 au 29 juin pour la mission de Impfondo</t>
  </si>
  <si>
    <t>Taxi Moto déplacement à Impfondo</t>
  </si>
  <si>
    <t>Taxi moto pour operation à impfondo</t>
  </si>
  <si>
    <t>Taxi moto à Djambala Marché-Maison d'arrêt pour la visite geôle avant l'audience</t>
  </si>
  <si>
    <t>Taxi moto à Djambala Maison d'arrêt-Tribunal pour assister à l'audience</t>
  </si>
  <si>
    <t>Billet Océan du nord pour le retour à Brazzaville</t>
  </si>
  <si>
    <t>Frais d'hôtel à Djambala: 3 nuitées du 26 au 29 juin 2017</t>
  </si>
  <si>
    <t>Billet d'avion Brazzaville-Pointe-Noire+Timbre</t>
  </si>
  <si>
    <t>Taxi Aéroport AA Neto -Bureau Pointe Noire</t>
  </si>
  <si>
    <t>Taxi moto: hôtel-airtel pour achat sim/airtel-restaurant/DDEF-marché</t>
  </si>
  <si>
    <t>Taxi moto: marché-restaurant tropicana/tropicana-restaurant mith 2 avec Hérick</t>
  </si>
  <si>
    <t>Taxi moto: Hôtel-gendarmerie pour rencontrer le colonel Miete/Gendarmerie-EF pour voir le DD et son chef Faune/DDEF-HOTEL</t>
  </si>
  <si>
    <t>Virement loyer PNR Juin 2017 au profit de MR KOUKA PASCAL</t>
  </si>
  <si>
    <t>Ordre vrt</t>
  </si>
  <si>
    <t>99/GCF</t>
  </si>
  <si>
    <t>Frais de transfert à Jack Bénisson-IMPFONDO</t>
  </si>
  <si>
    <t>100/GCF</t>
  </si>
  <si>
    <t>Frais de transfert à Evariste-Pointe Noire</t>
  </si>
  <si>
    <t>Bonus i23c -Opération d'IMPFONDO</t>
  </si>
  <si>
    <t>Operations</t>
  </si>
  <si>
    <t>Bonus i55s-Opération d'IMPFONDO</t>
  </si>
  <si>
    <t xml:space="preserve">Taxi Bureau-Le Patriote-BCI-Bureau: pour règlement bonus medias &amp; depos des ordres de virement </t>
  </si>
  <si>
    <t>Taxi à Impfondo, hôtel-gendarmérie-hôtel pour faire arrêter les trafs</t>
  </si>
  <si>
    <t>Bonus des agents EF ayant participé à l'opération du 29 juin à Impfondo</t>
  </si>
  <si>
    <t>Taxi moto Hôtel-Aéroport (pour achat billet et formalités relative à l'évacuation de i55s)</t>
  </si>
  <si>
    <t>Taxi moto Aéroport-Alentours de l'hôtel de i55s pour le guet</t>
  </si>
  <si>
    <t>Taxi moto Alentours de l'hôtel de i55s-Gendarmerie</t>
  </si>
  <si>
    <t>Taxi moto Gendarmerie-lieu d'échange pour brouiller les pistes avec i55s (évacuation de l'enquêteur)</t>
  </si>
  <si>
    <t>Taxi moto Lieu d'échange-Aéroport avec i55s (évacuation de l'enquêteur)</t>
  </si>
  <si>
    <t>Achat timbre pour i55s à l'aéroport (évacuation de l'enquêteur)</t>
  </si>
  <si>
    <t>Taxi moto Aéroport-Gendarmerie</t>
  </si>
  <si>
    <t>Taxi moto Gendarmerie-Charden Farell</t>
  </si>
  <si>
    <t>Taxi moto Charden Farell-Gendarmerie</t>
  </si>
  <si>
    <t>Taxi moto Gendarmerie-Hôtel</t>
  </si>
  <si>
    <t>Taxi moto Hôtel-Gendarmerie</t>
  </si>
  <si>
    <t>Taxi moto Hôtel-Brigade Territoriale de la Gendarmerie pour visite geôle</t>
  </si>
  <si>
    <t>Taxi moto Brigade Territoriale de la Gendarmerie-Hôtel</t>
  </si>
  <si>
    <t>Taxi moto pour opération à impfondo</t>
  </si>
  <si>
    <t>Food allowance du 27 au 29 juin 2017 mission impfondo</t>
  </si>
  <si>
    <t>Achat billet d’ avion Impfondo -brazzaville retour mission impfondo</t>
  </si>
  <si>
    <t>Achat timbre pour billet d’ avion mission impfondo</t>
  </si>
  <si>
    <t xml:space="preserve">Taxi Aeroport-Domicile retour mission impfondo </t>
  </si>
  <si>
    <t>Food allowance à Djambala du 26 au 29 Juin 2017</t>
  </si>
  <si>
    <t>Taxi à Brazzaville Gare Océan du nord-Bureau</t>
  </si>
  <si>
    <t>Taxi Bureau Pointe Noire-Palais de justice</t>
  </si>
  <si>
    <t>Taxi Palais de Justice-Bureau Pointe Noire</t>
  </si>
  <si>
    <t>Taxi moto: hôtel-gendarmerie jour de l'opération de deux peaux de panthère</t>
  </si>
  <si>
    <t>Achat carburant pour opération/IMPFONDO</t>
  </si>
  <si>
    <t>Bonus gendarmes opération peaux de panthère IMPFONDO</t>
  </si>
  <si>
    <t>Bonus chef d"équipe opération/IMPFONDO</t>
  </si>
  <si>
    <t>Taxi moto: gendarmerie-restaurant</t>
  </si>
  <si>
    <t>Frais vrt salaires Juin 2017</t>
  </si>
  <si>
    <t xml:space="preserve">Frais de tenue de compte </t>
  </si>
  <si>
    <t>UBA</t>
  </si>
  <si>
    <t>Salaire de Juin 2017-Mavy MALELA</t>
  </si>
  <si>
    <t>176/GCF</t>
  </si>
  <si>
    <t>i23c-honoraires de consultation de Juin 2017</t>
  </si>
  <si>
    <t>.06/2017</t>
  </si>
  <si>
    <t>i55s-honoraires de consultation de Juin 2017</t>
  </si>
  <si>
    <t>Taxi Bureau-Case de gaulle</t>
  </si>
  <si>
    <t>Taxi case de gaulle-domicile</t>
  </si>
  <si>
    <t>Taxi bureau-Centre ville-bureau</t>
  </si>
  <si>
    <t>Taxi à Impfondo, hôtel-gendarmérie pour faire le suivi de l'affaire Hyppo et consorts</t>
  </si>
  <si>
    <t>Taxi à Impfondo, gendarmére-marché-gendarmérie, pour  acheter un téléphone</t>
  </si>
  <si>
    <t>Achat d'un téléphone à Impfondo</t>
  </si>
  <si>
    <t>Taxi à Impfondo, gendarmére-marché-gendarmérie, pour  faire réparer mon  téléphone</t>
  </si>
  <si>
    <t>Taxi moto Brigade Hôtel-Territoriale de la Gendarmerie</t>
  </si>
  <si>
    <t>Taxi moto Gendarmerie-Brigade Territoriale</t>
  </si>
  <si>
    <t>Taxi moto BrigadeTerritoriale-Gendarmerie</t>
  </si>
  <si>
    <t>Taxi moto Gendarmerie-Marché</t>
  </si>
  <si>
    <t xml:space="preserve">Ration des 2 condamnés </t>
  </si>
  <si>
    <t>Taxi moto Marché-BrigadeTerritoriale</t>
  </si>
  <si>
    <t>Food allowance à Brazzaville</t>
  </si>
  <si>
    <t>Taxi Bureau Pointe Noire-palais de justice</t>
  </si>
  <si>
    <t>Taxi Palais de justice-Charden Farell Grand Marché de Pointe Noire</t>
  </si>
  <si>
    <t>Taxi charden farell-palais de justice de Pointe Noire</t>
  </si>
  <si>
    <t>Taxi Palais de justice de Pointe Noire-Aéroport AA Neto de Pointe Noire</t>
  </si>
  <si>
    <t>Billet d'avion Pointe-Noire-Brazzaville</t>
  </si>
  <si>
    <t>Taxi Aéroport AA Neto de Pointe Noire-Palais de justice de Pointe Noire</t>
  </si>
  <si>
    <t>Frais du dossier d'appel au TGI de Pointe Noire</t>
  </si>
  <si>
    <t>Taxi Palais de justice de Pointe Noire-Direction de la S.N.E</t>
  </si>
  <si>
    <t>Taxi Direction S.N.E de Pointe Noire-Palais de Justice de Pointe Noire</t>
  </si>
  <si>
    <t>Taxi Palais de Justice-Bureau de Pointe Noire</t>
  </si>
  <si>
    <t>Taxi moto: Hotel-DDEF pour verifier l'avancement de la procédure/DDEF-parquet pour voir le procureur lui tenir informer et discuter des circonstances de l'arrestation</t>
  </si>
  <si>
    <t>Taxi moto: gendarmerie-air congo pour la reservation du vol/air congo-parquet pour retrouver le procureur/Gendarmerie-air congo pour l'acaht du billet</t>
  </si>
  <si>
    <t>Taxi moto: air congo-gendarmerie après l'appel du commandant sur la presentation de Baboss à la brigade</t>
  </si>
  <si>
    <t>Taxi moto: gendarmerie-mith 2 rencontrer Jean Robert, BEN et Leslie de passage à IMPFONDO</t>
  </si>
  <si>
    <t>Taxi moto: MITH 2-Gendarmerie/hôtel Damzo-marché/marché-hôtel</t>
  </si>
  <si>
    <t>Billet IMPFONDO-BRAZZA+timbre</t>
  </si>
  <si>
    <t>Achat des spirales de reliure documents</t>
  </si>
  <si>
    <t>Achat des spirales de reliure  documents</t>
  </si>
  <si>
    <t>Mois</t>
  </si>
  <si>
    <t>Noms &amp; prénoms</t>
  </si>
  <si>
    <t>Montant reçu de</t>
  </si>
  <si>
    <t>Transféré</t>
  </si>
  <si>
    <t>Dépensé</t>
  </si>
  <si>
    <t>Rapprochements soldes</t>
  </si>
  <si>
    <t>Fichiers individuels</t>
  </si>
  <si>
    <t>Ecart</t>
  </si>
  <si>
    <t>Observations</t>
  </si>
  <si>
    <t>OK</t>
  </si>
  <si>
    <t>Evariste LELOUSSI</t>
  </si>
  <si>
    <t>Hérick TCHICAYA</t>
  </si>
  <si>
    <t>i73x</t>
  </si>
  <si>
    <t>Mésange CIGNAS**</t>
  </si>
  <si>
    <t>Perrine ODIER</t>
  </si>
  <si>
    <t>Stirve MOUANGA</t>
  </si>
  <si>
    <t>Mavy MALELA**</t>
  </si>
  <si>
    <t>UBA-PALF</t>
  </si>
  <si>
    <t>BCI-PALF*</t>
  </si>
  <si>
    <t>TOTAUX</t>
  </si>
  <si>
    <t>Juin</t>
  </si>
  <si>
    <t>Court fees</t>
  </si>
  <si>
    <t>Food allowance du 28 juin au 1er juillet 2017</t>
  </si>
  <si>
    <t>BALANCE CAISSE ET BANQUE AU 30 JUIN 2017</t>
  </si>
  <si>
    <t>Balance au          01 Juin 2017</t>
  </si>
  <si>
    <t>Balance au 30 Juin 2017</t>
  </si>
  <si>
    <t>Food allowance Mission Pointe-Noire du 21 au 24 Juin 2017</t>
  </si>
  <si>
    <t>153 &amp; décharge</t>
  </si>
  <si>
    <t>Frais d'hôtel Mission PNR du 23/06 au 24/06</t>
  </si>
  <si>
    <t>Taxi bureau-TOP TV-Domicile: transmission des éléments de presse le soir</t>
  </si>
  <si>
    <t>Avance Bonus média portant sur l'affaire en justice des trafiquants arrêtés à Djambala</t>
  </si>
  <si>
    <t>Solde facture bonus média portant sur les trafiquants arrêtés à Djambala</t>
  </si>
  <si>
    <t>Stop Ivory</t>
  </si>
  <si>
    <t>Balance au 1er Juin + montant reçu en Juin - dépenses faites en Juin - transferts extérieurs = Balance au 30 Juin 2017</t>
  </si>
  <si>
    <t>TAF</t>
  </si>
  <si>
    <t>(vide)</t>
  </si>
  <si>
    <t>Total général</t>
  </si>
  <si>
    <t>Somme de Spent</t>
  </si>
  <si>
    <t>Balance au 01 juin 2017</t>
  </si>
  <si>
    <t>Somme de Received</t>
  </si>
  <si>
    <t>Sommaire Grant-Dépenses  Caisses &amp; banques PALF-JUIN 2017</t>
  </si>
  <si>
    <t>Banques</t>
  </si>
  <si>
    <t>Caisses</t>
  </si>
  <si>
    <t>Achat billet Océan du Nord pour mission à OYO</t>
  </si>
  <si>
    <t>010606006565-50</t>
  </si>
  <si>
    <t xml:space="preserve">EAGLE-AVAAZ </t>
  </si>
  <si>
    <t>Jail visit</t>
  </si>
  <si>
    <t xml:space="preserve">Travel expenses </t>
  </si>
  <si>
    <t>Food allowance  à Impfondo du 27 juin au 05 juillet 2017 et du 06 juillet au 15 Juillet 2017</t>
  </si>
  <si>
    <t>Achat d'un téléphone Itel à Impfondo</t>
  </si>
  <si>
    <t xml:space="preserve">Equipment </t>
  </si>
  <si>
    <t>Étiquettes de lignes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</si>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</sst>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[$-409]d\-mmm\-yy;@"/>
    <numFmt numFmtId="166" formatCode="[$-40C]dd\-mmm\-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 Narrow"/>
      <family val="2"/>
    </font>
    <font>
      <b/>
      <sz val="2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lightGray">
        <bgColor rgb="FF92D050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rgb="FF00FF00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1" fillId="0" borderId="0"/>
  </cellStyleXfs>
  <cellXfs count="137">
    <xf numFmtId="0" fontId="0" fillId="0" borderId="0" xfId="0"/>
    <xf numFmtId="0" fontId="2" fillId="0" borderId="0" xfId="0" applyFont="1" applyFill="1" applyAlignment="1">
      <alignment horizontal="left" indent="35"/>
    </xf>
    <xf numFmtId="0" fontId="3" fillId="2" borderId="0" xfId="0" applyFont="1" applyFill="1" applyBorder="1" applyAlignment="1"/>
    <xf numFmtId="164" fontId="3" fillId="2" borderId="0" xfId="1" applyNumberFormat="1" applyFont="1" applyFill="1" applyBorder="1" applyAlignment="1"/>
    <xf numFmtId="0" fontId="4" fillId="0" borderId="0" xfId="0" applyFont="1" applyFill="1" applyBorder="1"/>
    <xf numFmtId="0" fontId="4" fillId="0" borderId="0" xfId="0" applyFont="1"/>
    <xf numFmtId="164" fontId="4" fillId="0" borderId="0" xfId="1" applyNumberFormat="1" applyFont="1" applyFill="1" applyBorder="1"/>
    <xf numFmtId="1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64" fontId="5" fillId="0" borderId="1" xfId="1" applyNumberFormat="1" applyFont="1" applyFill="1" applyBorder="1"/>
    <xf numFmtId="3" fontId="4" fillId="0" borderId="0" xfId="0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 indent="60"/>
    </xf>
    <xf numFmtId="164" fontId="6" fillId="0" borderId="0" xfId="1" applyNumberFormat="1" applyFont="1" applyFill="1" applyBorder="1" applyAlignment="1"/>
    <xf numFmtId="165" fontId="5" fillId="2" borderId="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164" fontId="5" fillId="2" borderId="0" xfId="1" applyNumberFormat="1" applyFont="1" applyFill="1" applyBorder="1"/>
    <xf numFmtId="15" fontId="8" fillId="0" borderId="0" xfId="0" applyNumberFormat="1" applyFont="1" applyFill="1" applyBorder="1"/>
    <xf numFmtId="0" fontId="8" fillId="0" borderId="0" xfId="0" applyFont="1" applyFill="1" applyBorder="1"/>
    <xf numFmtId="164" fontId="8" fillId="0" borderId="0" xfId="1" applyNumberFormat="1" applyFont="1" applyFill="1" applyBorder="1"/>
    <xf numFmtId="164" fontId="8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164" fontId="9" fillId="0" borderId="0" xfId="1" applyNumberFormat="1" applyFont="1" applyFill="1" applyBorder="1"/>
    <xf numFmtId="164" fontId="8" fillId="0" borderId="0" xfId="1" applyNumberFormat="1" applyFont="1" applyFill="1" applyBorder="1" applyAlignment="1" applyProtection="1"/>
    <xf numFmtId="166" fontId="8" fillId="0" borderId="0" xfId="0" applyNumberFormat="1" applyFont="1" applyFill="1" applyBorder="1" applyAlignment="1"/>
    <xf numFmtId="164" fontId="8" fillId="0" borderId="0" xfId="1" applyNumberFormat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8" fillId="0" borderId="0" xfId="2" applyFont="1" applyFill="1" applyBorder="1"/>
    <xf numFmtId="164" fontId="8" fillId="0" borderId="0" xfId="1" applyNumberFormat="1" applyFont="1" applyFill="1" applyBorder="1" applyAlignment="1">
      <alignment horizontal="right"/>
    </xf>
    <xf numFmtId="0" fontId="9" fillId="0" borderId="0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2" applyFont="1" applyFill="1" applyBorder="1" applyAlignment="1">
      <alignment horizontal="left"/>
    </xf>
    <xf numFmtId="0" fontId="8" fillId="0" borderId="0" xfId="4" applyFont="1" applyFill="1" applyBorder="1"/>
    <xf numFmtId="0" fontId="12" fillId="0" borderId="0" xfId="0" applyFont="1"/>
    <xf numFmtId="0" fontId="12" fillId="0" borderId="0" xfId="0" applyFont="1" applyFill="1"/>
    <xf numFmtId="0" fontId="5" fillId="0" borderId="0" xfId="0" applyFont="1" applyFill="1"/>
    <xf numFmtId="0" fontId="4" fillId="0" borderId="0" xfId="0" applyFont="1" applyFill="1"/>
    <xf numFmtId="164" fontId="4" fillId="0" borderId="0" xfId="1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4" fontId="4" fillId="0" borderId="7" xfId="1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2" fillId="0" borderId="0" xfId="1" applyNumberFormat="1" applyFont="1"/>
    <xf numFmtId="164" fontId="4" fillId="0" borderId="1" xfId="1" applyNumberFormat="1" applyFont="1" applyFill="1" applyBorder="1"/>
    <xf numFmtId="164" fontId="4" fillId="0" borderId="5" xfId="1" applyNumberFormat="1" applyFont="1" applyFill="1" applyBorder="1"/>
    <xf numFmtId="164" fontId="12" fillId="0" borderId="0" xfId="0" applyNumberFormat="1" applyFont="1"/>
    <xf numFmtId="0" fontId="5" fillId="0" borderId="6" xfId="0" applyFont="1" applyFill="1" applyBorder="1"/>
    <xf numFmtId="164" fontId="5" fillId="0" borderId="10" xfId="1" applyNumberFormat="1" applyFont="1" applyFill="1" applyBorder="1"/>
    <xf numFmtId="0" fontId="12" fillId="0" borderId="0" xfId="0" applyFont="1" applyFill="1" applyBorder="1"/>
    <xf numFmtId="164" fontId="4" fillId="0" borderId="0" xfId="0" applyNumberFormat="1" applyFont="1" applyFill="1"/>
    <xf numFmtId="17" fontId="4" fillId="0" borderId="0" xfId="0" applyNumberFormat="1" applyFont="1" applyFill="1" applyBorder="1"/>
    <xf numFmtId="164" fontId="5" fillId="0" borderId="11" xfId="0" applyNumberFormat="1" applyFont="1" applyFill="1" applyBorder="1"/>
    <xf numFmtId="164" fontId="5" fillId="0" borderId="12" xfId="1" applyNumberFormat="1" applyFont="1" applyFill="1" applyBorder="1"/>
    <xf numFmtId="164" fontId="5" fillId="0" borderId="13" xfId="1" applyNumberFormat="1" applyFont="1" applyFill="1" applyBorder="1"/>
    <xf numFmtId="164" fontId="5" fillId="0" borderId="12" xfId="0" applyNumberFormat="1" applyFont="1" applyFill="1" applyBorder="1"/>
    <xf numFmtId="164" fontId="5" fillId="0" borderId="14" xfId="0" applyNumberFormat="1" applyFont="1" applyFill="1" applyBorder="1"/>
    <xf numFmtId="0" fontId="14" fillId="5" borderId="5" xfId="0" applyFont="1" applyFill="1" applyBorder="1" applyAlignment="1">
      <alignment vertical="center"/>
    </xf>
    <xf numFmtId="0" fontId="14" fillId="6" borderId="5" xfId="0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14" fillId="0" borderId="7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64" fontId="0" fillId="0" borderId="0" xfId="1" applyNumberFormat="1" applyFont="1"/>
    <xf numFmtId="164" fontId="0" fillId="0" borderId="0" xfId="0" pivotButton="1" applyNumberFormat="1"/>
    <xf numFmtId="164" fontId="0" fillId="0" borderId="0" xfId="0" applyNumberFormat="1"/>
    <xf numFmtId="164" fontId="0" fillId="0" borderId="0" xfId="0" applyNumberFormat="1" applyAlignment="1">
      <alignment horizontal="left"/>
    </xf>
    <xf numFmtId="0" fontId="2" fillId="7" borderId="0" xfId="0" applyFont="1" applyFill="1" applyAlignment="1">
      <alignment horizontal="left" indent="35"/>
    </xf>
    <xf numFmtId="0" fontId="12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164" fontId="5" fillId="0" borderId="0" xfId="1" applyNumberFormat="1" applyFont="1" applyFill="1" applyBorder="1"/>
    <xf numFmtId="15" fontId="9" fillId="0" borderId="0" xfId="0" applyNumberFormat="1" applyFont="1" applyFill="1" applyBorder="1"/>
    <xf numFmtId="164" fontId="15" fillId="0" borderId="7" xfId="1" applyNumberFormat="1" applyFont="1" applyFill="1" applyBorder="1" applyAlignment="1">
      <alignment horizontal="left" vertical="center"/>
    </xf>
    <xf numFmtId="164" fontId="12" fillId="0" borderId="1" xfId="1" applyNumberFormat="1" applyFont="1" applyBorder="1"/>
    <xf numFmtId="164" fontId="4" fillId="0" borderId="1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15" fillId="0" borderId="7" xfId="1" applyNumberFormat="1" applyFont="1" applyFill="1" applyBorder="1" applyAlignment="1">
      <alignment horizontal="center" vertical="center"/>
    </xf>
    <xf numFmtId="164" fontId="15" fillId="0" borderId="8" xfId="1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12" fillId="0" borderId="1" xfId="0" applyNumberFormat="1" applyFont="1" applyBorder="1"/>
    <xf numFmtId="0" fontId="14" fillId="0" borderId="0" xfId="0" applyFont="1" applyFill="1" applyBorder="1" applyAlignment="1">
      <alignment horizontal="left" indent="1"/>
    </xf>
    <xf numFmtId="0" fontId="12" fillId="8" borderId="0" xfId="0" applyFont="1" applyFill="1"/>
    <xf numFmtId="164" fontId="4" fillId="0" borderId="10" xfId="1" applyNumberFormat="1" applyFont="1" applyFill="1" applyBorder="1" applyAlignment="1">
      <alignment horizontal="center" vertical="center"/>
    </xf>
    <xf numFmtId="0" fontId="4" fillId="0" borderId="15" xfId="0" applyFont="1" applyFill="1" applyBorder="1"/>
    <xf numFmtId="164" fontId="12" fillId="0" borderId="2" xfId="1" applyNumberFormat="1" applyFont="1" applyBorder="1"/>
    <xf numFmtId="164" fontId="4" fillId="0" borderId="2" xfId="1" applyNumberFormat="1" applyFont="1" applyFill="1" applyBorder="1"/>
    <xf numFmtId="164" fontId="4" fillId="0" borderId="3" xfId="1" applyNumberFormat="1" applyFont="1" applyFill="1" applyBorder="1"/>
    <xf numFmtId="164" fontId="12" fillId="0" borderId="3" xfId="0" applyNumberFormat="1" applyFont="1" applyBorder="1"/>
    <xf numFmtId="164" fontId="4" fillId="0" borderId="10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/>
    <xf numFmtId="164" fontId="12" fillId="0" borderId="7" xfId="1" applyNumberFormat="1" applyFont="1" applyBorder="1"/>
    <xf numFmtId="164" fontId="4" fillId="0" borderId="7" xfId="1" applyNumberFormat="1" applyFont="1" applyFill="1" applyBorder="1"/>
    <xf numFmtId="164" fontId="4" fillId="0" borderId="9" xfId="1" applyNumberFormat="1" applyFont="1" applyFill="1" applyBorder="1"/>
    <xf numFmtId="164" fontId="4" fillId="9" borderId="5" xfId="1" applyNumberFormat="1" applyFont="1" applyFill="1" applyBorder="1" applyAlignment="1">
      <alignment horizontal="center" vertical="center"/>
    </xf>
    <xf numFmtId="164" fontId="12" fillId="9" borderId="16" xfId="1" applyNumberFormat="1" applyFont="1" applyFill="1" applyBorder="1"/>
    <xf numFmtId="164" fontId="4" fillId="9" borderId="16" xfId="1" applyNumberFormat="1" applyFont="1" applyFill="1" applyBorder="1"/>
    <xf numFmtId="164" fontId="12" fillId="9" borderId="16" xfId="0" applyNumberFormat="1" applyFont="1" applyFill="1" applyBorder="1"/>
    <xf numFmtId="164" fontId="4" fillId="9" borderId="6" xfId="0" applyNumberFormat="1" applyFont="1" applyFill="1" applyBorder="1" applyAlignment="1">
      <alignment horizontal="center" vertical="center" wrapText="1"/>
    </xf>
    <xf numFmtId="0" fontId="6" fillId="9" borderId="16" xfId="0" applyFont="1" applyFill="1" applyBorder="1"/>
    <xf numFmtId="0" fontId="0" fillId="0" borderId="0" xfId="0" applyFont="1"/>
    <xf numFmtId="0" fontId="17" fillId="0" borderId="0" xfId="0" applyFont="1"/>
    <xf numFmtId="0" fontId="16" fillId="0" borderId="0" xfId="0" applyFont="1"/>
    <xf numFmtId="16" fontId="16" fillId="0" borderId="0" xfId="0" applyNumberFormat="1" applyFont="1"/>
    <xf numFmtId="0" fontId="13" fillId="0" borderId="0" xfId="0" applyFont="1" applyFill="1" applyAlignment="1">
      <alignment horizontal="center"/>
    </xf>
    <xf numFmtId="17" fontId="5" fillId="0" borderId="5" xfId="0" applyNumberFormat="1" applyFont="1" applyFill="1" applyBorder="1" applyAlignment="1">
      <alignment horizontal="center"/>
    </xf>
    <xf numFmtId="17" fontId="5" fillId="0" borderId="6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165" fontId="14" fillId="0" borderId="2" xfId="0" applyNumberFormat="1" applyFont="1" applyFill="1" applyBorder="1" applyAlignment="1">
      <alignment horizontal="center" vertical="center"/>
    </xf>
    <xf numFmtId="165" fontId="14" fillId="0" borderId="7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64" fontId="14" fillId="0" borderId="2" xfId="1" applyNumberFormat="1" applyFont="1" applyFill="1" applyBorder="1" applyAlignment="1">
      <alignment horizontal="center" vertical="center" wrapText="1"/>
    </xf>
    <xf numFmtId="164" fontId="14" fillId="0" borderId="7" xfId="1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164" fontId="8" fillId="0" borderId="0" xfId="1" applyNumberFormat="1" applyFont="1"/>
    <xf numFmtId="0" fontId="8" fillId="0" borderId="0" xfId="0" applyFont="1" applyFill="1" applyAlignment="1">
      <alignment horizontal="left"/>
    </xf>
    <xf numFmtId="164" fontId="0" fillId="0" borderId="0" xfId="1" pivotButton="1" applyNumberFormat="1" applyFont="1"/>
    <xf numFmtId="164" fontId="0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 indent="1"/>
    </xf>
  </cellXfs>
  <cellStyles count="5">
    <cellStyle name="Excel Built-in Normal" xfId="2"/>
    <cellStyle name="Milliers" xfId="1" builtinId="3"/>
    <cellStyle name="Normal" xfId="0" builtinId="0"/>
    <cellStyle name="Normal 8" xfId="4"/>
    <cellStyle name="Normal 8 2" xfId="3"/>
  </cellStyles>
  <dxfs count="2"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164.433005671293" createdVersion="4" refreshedVersion="4" minRefreshableVersion="3" recordCount="563">
  <cacheSource type="worksheet">
    <worksheetSource ref="A10:L573" sheet="Datas"/>
  </cacheSource>
  <cacheFields count="12">
    <cacheField name="Date" numFmtId="0">
      <sharedItems containsNonDate="0" containsDate="1" containsString="0" containsBlank="1" minDate="2017-06-01T00:00:00" maxDate="2017-07-01T00:00:00"/>
    </cacheField>
    <cacheField name="Details" numFmtId="0">
      <sharedItems containsBlank="1"/>
    </cacheField>
    <cacheField name="Type de dépenses" numFmtId="0">
      <sharedItems containsBlank="1" count="21">
        <s v="Personnel"/>
        <s v="Bank fees"/>
        <s v="Transport"/>
        <s v="Transfer fees"/>
        <s v="Telephone"/>
        <s v="Services"/>
        <s v="Bonus"/>
        <s v="Jail visit"/>
        <s v="Travel subsistence"/>
        <s v="Office materials"/>
        <s v="Trust building"/>
        <m/>
        <s v="Rent &amp; Utilities"/>
        <s v="Flight"/>
        <s v="Travel expenses "/>
        <s v="Lawyer fees"/>
        <s v="Equipment "/>
        <s v="Court fees"/>
        <s v="Jail visits" u="1"/>
        <s v="Travel expenses" u="1"/>
        <s v="Transport " u="1"/>
      </sharedItems>
    </cacheField>
    <cacheField name="Departement" numFmtId="0">
      <sharedItems containsBlank="1" count="9">
        <s v="Legal"/>
        <s v="Media"/>
        <s v="Management"/>
        <s v="Investigations"/>
        <s v="Office"/>
        <m/>
        <s v="Team building"/>
        <s v="Operations"/>
        <s v="Legal " u="1"/>
      </sharedItems>
    </cacheField>
    <cacheField name="Received" numFmtId="164">
      <sharedItems containsString="0" containsBlank="1" containsNumber="1" containsInteger="1" minValue="0" maxValue="2852495"/>
    </cacheField>
    <cacheField name="Spent" numFmtId="164">
      <sharedItems containsString="0" containsBlank="1" containsNumber="1" minValue="300" maxValue="450000"/>
    </cacheField>
    <cacheField name="Balance" numFmtId="164">
      <sharedItems containsBlank="1"/>
    </cacheField>
    <cacheField name="Name" numFmtId="0">
      <sharedItems containsBlank="1" count="15">
        <s v="BCI"/>
        <s v="Mavy"/>
        <s v="Hérick"/>
        <s v="Brel KIBA"/>
        <s v="Evariste"/>
        <s v="IT87"/>
        <s v="Perrine Odier"/>
        <s v="i55s"/>
        <s v="Stirve "/>
        <s v="i23c"/>
        <s v="Jack-Bénisson"/>
        <s v="Mésange"/>
        <s v="UBA"/>
        <m/>
        <s v="Herick" u="1"/>
      </sharedItems>
    </cacheField>
    <cacheField name="Receipt" numFmtId="0">
      <sharedItems containsBlank="1" containsMixedTypes="1" containsNumber="1" containsInteger="1" minValue="1" maxValue="848431"/>
    </cacheField>
    <cacheField name="Donor" numFmtId="0">
      <sharedItems containsBlank="1" count="6">
        <s v="EAGLE-USFWS"/>
        <s v="EAGLE-AVAAZ "/>
        <s v="STOP IVORY"/>
        <s v="TAF"/>
        <m/>
        <s v="EAGLE-AVAAZ" u="1"/>
      </sharedItems>
    </cacheField>
    <cacheField name="Country" numFmtId="0">
      <sharedItems containsBlank="1"/>
    </cacheField>
    <cacheField name="Contrôl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eur" refreshedDate="43164.437780902779" createdVersion="4" refreshedVersion="4" minRefreshableVersion="3" recordCount="562">
  <cacheSource type="worksheet">
    <worksheetSource ref="A10:L572" sheet="Datas"/>
  </cacheSource>
  <cacheFields count="12">
    <cacheField name="Date" numFmtId="0">
      <sharedItems containsSemiMixedTypes="0" containsNonDate="0" containsDate="1" containsString="0" minDate="2017-06-01T00:00:00" maxDate="2017-07-01T00:00:00"/>
    </cacheField>
    <cacheField name="Details" numFmtId="0">
      <sharedItems/>
    </cacheField>
    <cacheField name="Type de dépenses" numFmtId="0">
      <sharedItems containsBlank="1" count="18">
        <s v="Personnel"/>
        <s v="Bank fees"/>
        <s v="Transport"/>
        <s v="Transfer fees"/>
        <s v="Telephone"/>
        <s v="Services"/>
        <s v="Bonus"/>
        <s v="Jail visit"/>
        <s v="Travel subsistence"/>
        <s v="Office materials"/>
        <s v="Trust building"/>
        <m/>
        <s v="Rent &amp; Utilities"/>
        <s v="Flight"/>
        <s v="Travel expenses "/>
        <s v="Lawyer fees"/>
        <s v="Equipment "/>
        <s v="Court fees"/>
      </sharedItems>
    </cacheField>
    <cacheField name="Departement" numFmtId="0">
      <sharedItems containsBlank="1" count="8">
        <s v="Legal"/>
        <s v="Media"/>
        <s v="Management"/>
        <s v="Investigations"/>
        <s v="Office"/>
        <m/>
        <s v="Team building"/>
        <s v="Operations"/>
      </sharedItems>
    </cacheField>
    <cacheField name="Received" numFmtId="164">
      <sharedItems containsString="0" containsBlank="1" containsNumber="1" containsInteger="1" minValue="0" maxValue="2852495"/>
    </cacheField>
    <cacheField name="Spent" numFmtId="164">
      <sharedItems containsString="0" containsBlank="1" containsNumber="1" minValue="300" maxValue="450000" count="88">
        <n v="306358"/>
        <n v="140000"/>
        <n v="450000"/>
        <n v="160000"/>
        <n v="193600"/>
        <n v="3555"/>
        <n v="4000"/>
        <n v="1200"/>
        <n v="100000"/>
        <n v="35650"/>
        <n v="20000"/>
        <n v="166755"/>
        <n v="1500"/>
        <n v="1000"/>
        <n v="3700"/>
        <n v="300"/>
        <n v="600"/>
        <n v="45000"/>
        <n v="6000"/>
        <n v="11000"/>
        <n v="30000"/>
        <n v="15000"/>
        <n v="23000"/>
        <n v="14000"/>
        <n v="16000"/>
        <n v="8000"/>
        <n v="12000"/>
        <n v="2500"/>
        <n v="40000"/>
        <n v="500"/>
        <n v="2000"/>
        <n v="400"/>
        <n v="5120"/>
        <n v="5000"/>
        <n v="3500"/>
        <n v="3265"/>
        <n v="8347"/>
        <m/>
        <n v="8500"/>
        <n v="36000"/>
        <n v="700"/>
        <n v="225000"/>
        <n v="70000"/>
        <n v="10000"/>
        <n v="6986.25"/>
        <n v="3000"/>
        <n v="111000"/>
        <n v="6360"/>
        <n v="95000"/>
        <n v="5800"/>
        <n v="66000"/>
        <n v="35000"/>
        <n v="109500"/>
        <n v="3950"/>
        <n v="1800"/>
        <n v="5560"/>
        <n v="7160"/>
        <n v="5500"/>
        <n v="47500"/>
        <n v="66500"/>
        <n v="6570"/>
        <n v="37000"/>
        <n v="11822"/>
        <n v="375000"/>
        <n v="8200"/>
        <n v="105000"/>
        <n v="80000"/>
        <n v="56000"/>
        <n v="55000"/>
        <n v="6500"/>
        <n v="25000"/>
        <n v="290000"/>
        <n v="90000"/>
        <n v="190000"/>
        <n v="7000"/>
        <n v="5880"/>
        <n v="32840"/>
        <n v="1840"/>
        <n v="50000"/>
        <n v="1300"/>
        <n v="17500"/>
        <n v="120000"/>
        <n v="5959"/>
        <n v="289600"/>
        <n v="1400"/>
        <n v="180000"/>
        <n v="4200"/>
        <n v="56300"/>
      </sharedItems>
    </cacheField>
    <cacheField name="Balance" numFmtId="164">
      <sharedItems containsSemiMixedTypes="0" containsString="0" containsNumber="1" minValue="-6244617.25" maxValue="811545"/>
    </cacheField>
    <cacheField name="Name" numFmtId="0">
      <sharedItems/>
    </cacheField>
    <cacheField name="Receipt" numFmtId="0">
      <sharedItems containsMixedTypes="1" containsNumber="1" containsInteger="1" minValue="1" maxValue="848431"/>
    </cacheField>
    <cacheField name="Donor" numFmtId="0">
      <sharedItems count="4">
        <s v="EAGLE-USFWS"/>
        <s v="EAGLE-AVAAZ "/>
        <s v="STOP IVORY"/>
        <s v="TAF"/>
      </sharedItems>
    </cacheField>
    <cacheField name="Country" numFmtId="0">
      <sharedItems/>
    </cacheField>
    <cacheField name="Contrô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3">
  <r>
    <d v="2017-06-01T00:00:00"/>
    <s v="Virement salaire Mai 2017-Mésange"/>
    <x v="0"/>
    <x v="0"/>
    <m/>
    <n v="306358"/>
    <e v="#VALUE!"/>
    <x v="0"/>
    <s v="Etat de paiement"/>
    <x v="0"/>
    <s v="CONGO"/>
    <s v="o"/>
  </r>
  <r>
    <d v="2017-06-01T00:00:00"/>
    <s v="Virement salaire Mai 2017-Evariste"/>
    <x v="0"/>
    <x v="1"/>
    <m/>
    <n v="140000"/>
    <e v="#VALUE!"/>
    <x v="0"/>
    <s v="Etat de paiement"/>
    <x v="0"/>
    <s v="CONGO"/>
    <s v="o"/>
  </r>
  <r>
    <d v="2017-06-01T00:00:00"/>
    <s v="Virement salaire Mai 2017-Stirve"/>
    <x v="0"/>
    <x v="2"/>
    <m/>
    <n v="450000"/>
    <e v="#VALUE!"/>
    <x v="0"/>
    <s v="Etat de paiement"/>
    <x v="0"/>
    <s v="CONGO"/>
    <s v="o"/>
  </r>
  <r>
    <d v="2017-06-01T00:00:00"/>
    <s v="Virement salaire Mai 2017-i73x"/>
    <x v="0"/>
    <x v="3"/>
    <m/>
    <n v="160000"/>
    <e v="#VALUE!"/>
    <x v="0"/>
    <s v="Etat de paiement"/>
    <x v="1"/>
    <s v="CONGO"/>
    <s v="o"/>
  </r>
  <r>
    <d v="2017-06-01T00:00:00"/>
    <s v="Virement salaire Mai 2017-Herick"/>
    <x v="0"/>
    <x v="0"/>
    <m/>
    <n v="193600"/>
    <e v="#VALUE!"/>
    <x v="0"/>
    <s v="Etat de paiement"/>
    <x v="0"/>
    <s v="CONGO"/>
    <s v="o"/>
  </r>
  <r>
    <d v="2017-06-01T00:00:00"/>
    <s v="AGIOS DU 30/04/17 AU 31/05/17"/>
    <x v="1"/>
    <x v="4"/>
    <m/>
    <n v="3555"/>
    <e v="#VALUE!"/>
    <x v="0"/>
    <s v="Relevé"/>
    <x v="0"/>
    <s v="CONGO"/>
    <s v="o"/>
  </r>
  <r>
    <d v="2017-06-01T00:00:00"/>
    <s v="Courses Taxi Bureau-DHL-BCI-ONEMO-Bureau"/>
    <x v="2"/>
    <x v="2"/>
    <m/>
    <n v="4000"/>
    <e v="#VALUE!"/>
    <x v="1"/>
    <s v="Décharge"/>
    <x v="0"/>
    <s v="CONGO"/>
    <s v="ɣ"/>
  </r>
  <r>
    <d v="2017-06-01T00:00:00"/>
    <s v="Frais de transfert à Brel-Djambala"/>
    <x v="3"/>
    <x v="4"/>
    <m/>
    <n v="1200"/>
    <e v="#VALUE!"/>
    <x v="1"/>
    <s v="213/GCF"/>
    <x v="0"/>
    <s v="CONGO"/>
    <s v="o"/>
  </r>
  <r>
    <d v="2017-06-01T00:00:00"/>
    <s v="Recharge crédit téléphonique MTN"/>
    <x v="4"/>
    <x v="4"/>
    <m/>
    <n v="100000"/>
    <e v="#VALUE!"/>
    <x v="1"/>
    <s v="Oui"/>
    <x v="0"/>
    <s v="CONGO"/>
    <s v="o"/>
  </r>
  <r>
    <d v="2017-06-01T00:00:00"/>
    <s v="Expédition des rapports financiers PALF au cabinet d'audit New Ace par DHL"/>
    <x v="5"/>
    <x v="4"/>
    <m/>
    <n v="35650"/>
    <e v="#VALUE!"/>
    <x v="1"/>
    <n v="12466"/>
    <x v="0"/>
    <s v="CONGO"/>
    <s v="o"/>
  </r>
  <r>
    <d v="2017-06-01T00:00:00"/>
    <s v="Bonus pour le transferement des prisonniers OWANDO-BZV à Jack Bénisson"/>
    <x v="6"/>
    <x v="0"/>
    <m/>
    <n v="20000"/>
    <e v="#VALUE!"/>
    <x v="1"/>
    <n v="50"/>
    <x v="0"/>
    <s v="CONGO"/>
    <s v="o"/>
  </r>
  <r>
    <d v="2017-06-01T00:00:00"/>
    <s v="Salaire du mois de mai 2017-Jack Bénisson"/>
    <x v="0"/>
    <x v="0"/>
    <m/>
    <n v="166755"/>
    <e v="#VALUE!"/>
    <x v="1"/>
    <n v="1"/>
    <x v="0"/>
    <s v="CONGO"/>
    <s v="o"/>
  </r>
  <r>
    <d v="2017-06-01T00:00:00"/>
    <s v="Taxi à Ouesso, Hôtel-DDEF-maison d'arrêt-tribunal-hôtel pour rencontrer le DD, effectuer la visite geôle, suivre le procès du policier qui a libéré Alex"/>
    <x v="2"/>
    <x v="0"/>
    <m/>
    <n v="1500"/>
    <e v="#VALUE!"/>
    <x v="2"/>
    <s v="Décharge"/>
    <x v="0"/>
    <s v="CONGO"/>
    <s v="ɣ"/>
  </r>
  <r>
    <d v="2017-06-01T00:00:00"/>
    <s v="Ration Papy à la maison d'arrêt de Ouesso"/>
    <x v="7"/>
    <x v="0"/>
    <m/>
    <n v="1000"/>
    <e v="#VALUE!"/>
    <x v="2"/>
    <s v="Décharge"/>
    <x v="0"/>
    <s v="CONGO"/>
    <s v="ɣ"/>
  </r>
  <r>
    <d v="2017-06-01T00:00:00"/>
    <s v="Ration des prisonniers à la Maison d'arrêt de Djambala"/>
    <x v="7"/>
    <x v="0"/>
    <m/>
    <n v="3700"/>
    <e v="#VALUE!"/>
    <x v="3"/>
    <s v="Décharge"/>
    <x v="0"/>
    <s v="CONGO"/>
    <s v="ɣ"/>
  </r>
  <r>
    <d v="2017-06-01T00:00:00"/>
    <s v="Taxi moto à Djambala Marché-Maison d'arrêt pour la visite geôle matin"/>
    <x v="2"/>
    <x v="0"/>
    <m/>
    <n v="300"/>
    <e v="#VALUE!"/>
    <x v="3"/>
    <s v="Décharge"/>
    <x v="0"/>
    <s v="CONGO"/>
    <s v="ɣ"/>
  </r>
  <r>
    <d v="2017-06-01T00:00:00"/>
    <s v="Taxi moto à Djambala DDEF-Hôtel après le compte rendu de l'audience au DD"/>
    <x v="2"/>
    <x v="0"/>
    <m/>
    <n v="300"/>
    <e v="#VALUE!"/>
    <x v="3"/>
    <s v="Décharge"/>
    <x v="0"/>
    <s v="CONGO"/>
    <s v="ɣ"/>
  </r>
  <r>
    <d v="2017-06-01T00:00:00"/>
    <s v="Taxi moto à Djambala Hôtel-Maison d'arrêt-Hôtel pour la visite geôle soir"/>
    <x v="2"/>
    <x v="0"/>
    <m/>
    <n v="600"/>
    <e v="#VALUE!"/>
    <x v="3"/>
    <s v="Décharge"/>
    <x v="0"/>
    <s v="CONGO"/>
    <s v="ɣ"/>
  </r>
  <r>
    <d v="2017-06-01T00:00:00"/>
    <s v="Frais d'hôtel à Djambala: 9 nuitées du 24 Mai au 02 Juin 2017"/>
    <x v="8"/>
    <x v="0"/>
    <m/>
    <n v="45000"/>
    <e v="#VALUE!"/>
    <x v="3"/>
    <n v="18"/>
    <x v="0"/>
    <s v="CONGO"/>
    <s v="o"/>
  </r>
  <r>
    <d v="2017-06-01T00:00:00"/>
    <s v="Taxi Bureau-ES TV"/>
    <x v="2"/>
    <x v="1"/>
    <m/>
    <n v="1000"/>
    <e v="#VALUE!"/>
    <x v="4"/>
    <s v="Décharge"/>
    <x v="0"/>
    <s v="CONGO"/>
    <s v="ɣ"/>
  </r>
  <r>
    <d v="2017-06-01T00:00:00"/>
    <s v="Taxi ES TV-Radio Rurale"/>
    <x v="2"/>
    <x v="1"/>
    <m/>
    <n v="1000"/>
    <e v="#VALUE!"/>
    <x v="4"/>
    <s v="Décharge"/>
    <x v="0"/>
    <s v="CONGO"/>
    <s v="ɣ"/>
  </r>
  <r>
    <d v="2017-06-01T00:00:00"/>
    <s v="Taxi Radio Rurale-Semaine Africaine"/>
    <x v="2"/>
    <x v="1"/>
    <m/>
    <n v="1000"/>
    <e v="#VALUE!"/>
    <x v="4"/>
    <s v="Décharge"/>
    <x v="0"/>
    <s v="CONGO"/>
    <s v="ɣ"/>
  </r>
  <r>
    <d v="2017-06-01T00:00:00"/>
    <s v="Taxi Semaine Africaine-MN TV"/>
    <x v="2"/>
    <x v="1"/>
    <m/>
    <n v="1000"/>
    <e v="#VALUE!"/>
    <x v="4"/>
    <s v="Décharge"/>
    <x v="0"/>
    <s v="CONGO"/>
    <s v="ɣ"/>
  </r>
  <r>
    <d v="2017-06-01T00:00:00"/>
    <s v="Taxi MN TV-Radio Liberté"/>
    <x v="2"/>
    <x v="1"/>
    <m/>
    <n v="1000"/>
    <e v="#VALUE!"/>
    <x v="4"/>
    <s v="Décharge"/>
    <x v="0"/>
    <s v="CONGO"/>
    <s v="ɣ"/>
  </r>
  <r>
    <d v="2017-06-01T00:00:00"/>
    <s v="Taxi Radio Liberté-Bureau"/>
    <x v="2"/>
    <x v="1"/>
    <m/>
    <n v="1000"/>
    <e v="#VALUE!"/>
    <x v="4"/>
    <s v="Décharge"/>
    <x v="0"/>
    <s v="CONGO"/>
    <s v="ɣ"/>
  </r>
  <r>
    <d v="2017-06-01T00:00:00"/>
    <s v="Achat billet Océan du Nord pour mission à OYO"/>
    <x v="2"/>
    <x v="3"/>
    <m/>
    <n v="6000"/>
    <e v="#VALUE!"/>
    <x v="5"/>
    <s v="010606006565-50"/>
    <x v="1"/>
    <s v="CONGO"/>
    <s v="o"/>
  </r>
  <r>
    <d v="2017-06-01T00:00:00"/>
    <s v="Taxi domicile-Océan du Nord pour mission d'investigation"/>
    <x v="2"/>
    <x v="3"/>
    <m/>
    <n v="1000"/>
    <e v="#VALUE!"/>
    <x v="5"/>
    <s v="Décharge"/>
    <x v="1"/>
    <s v="CONGO"/>
    <s v="ɣ"/>
  </r>
  <r>
    <d v="2017-06-01T00:00:00"/>
    <s v="Taxi Océan du Nord-Hotel Ekodis pour mission à Oyo"/>
    <x v="2"/>
    <x v="3"/>
    <m/>
    <n v="1000"/>
    <e v="#VALUE!"/>
    <x v="5"/>
    <s v="Décharge"/>
    <x v="1"/>
    <s v="CONGO"/>
    <s v="ɣ"/>
  </r>
  <r>
    <d v="2017-06-02T00:00:00"/>
    <s v="Bonus de fin du mois de mai 2017- Mésange"/>
    <x v="6"/>
    <x v="0"/>
    <m/>
    <n v="11000"/>
    <e v="#VALUE!"/>
    <x v="1"/>
    <n v="3"/>
    <x v="0"/>
    <s v="CONGO"/>
    <s v="o"/>
  </r>
  <r>
    <d v="2017-06-02T00:00:00"/>
    <s v="Bonus de responsabilité mai 2017- Mésange"/>
    <x v="6"/>
    <x v="0"/>
    <m/>
    <n v="30000"/>
    <e v="#VALUE!"/>
    <x v="1"/>
    <n v="4"/>
    <x v="0"/>
    <s v="CONGO"/>
    <s v="o"/>
  </r>
  <r>
    <d v="2017-06-02T00:00:00"/>
    <s v="Bonus de fin du mois de mai 2017- i23c"/>
    <x v="6"/>
    <x v="3"/>
    <m/>
    <n v="15000"/>
    <e v="#VALUE!"/>
    <x v="1"/>
    <n v="5"/>
    <x v="1"/>
    <s v="CONGO"/>
    <s v="o"/>
  </r>
  <r>
    <d v="2017-06-02T00:00:00"/>
    <s v="Bonus de responsabilité mai 2017- i23c"/>
    <x v="6"/>
    <x v="3"/>
    <m/>
    <n v="23000"/>
    <e v="#VALUE!"/>
    <x v="1"/>
    <n v="6"/>
    <x v="1"/>
    <s v="CONGO"/>
    <s v="o"/>
  </r>
  <r>
    <d v="2017-06-02T00:00:00"/>
    <s v="Bonus de fin du mois de mai 2017- Evariste"/>
    <x v="6"/>
    <x v="1"/>
    <m/>
    <n v="14000"/>
    <e v="#VALUE!"/>
    <x v="1"/>
    <n v="7"/>
    <x v="0"/>
    <s v="CONGO"/>
    <s v="o"/>
  </r>
  <r>
    <d v="2017-06-02T00:00:00"/>
    <s v="Bonus de fin du mois de mai 2017- i55s"/>
    <x v="6"/>
    <x v="3"/>
    <m/>
    <n v="16000"/>
    <e v="#VALUE!"/>
    <x v="1"/>
    <n v="8"/>
    <x v="1"/>
    <s v="CONGO"/>
    <s v="o"/>
  </r>
  <r>
    <d v="2017-06-02T00:00:00"/>
    <s v="Bonus de fin du mois de mai 2017- Mavy"/>
    <x v="6"/>
    <x v="2"/>
    <m/>
    <n v="14000"/>
    <e v="#VALUE!"/>
    <x v="1"/>
    <n v="9"/>
    <x v="0"/>
    <s v="CONGO"/>
    <s v="o"/>
  </r>
  <r>
    <d v="2017-06-02T00:00:00"/>
    <s v="Bonus de fin du mois de mai 2017- Jack Bénisson"/>
    <x v="6"/>
    <x v="0"/>
    <m/>
    <n v="8000"/>
    <e v="#VALUE!"/>
    <x v="1"/>
    <n v="10"/>
    <x v="0"/>
    <s v="CONGO"/>
    <s v="o"/>
  </r>
  <r>
    <d v="2017-06-02T00:00:00"/>
    <s v="Bonus de fin du mois de mai 2017- i73x"/>
    <x v="6"/>
    <x v="3"/>
    <m/>
    <n v="12000"/>
    <e v="#VALUE!"/>
    <x v="1"/>
    <n v="11"/>
    <x v="1"/>
    <s v="CONGO"/>
    <s v="o"/>
  </r>
  <r>
    <d v="2017-06-02T00:00:00"/>
    <s v="Taxi à Ouesso, Hôtel-maison d'arrêt-tribunal-sécrétariat bureautique-DD Police-Gendarmérie- hôtel( visite geôle, impression du dossier Alex à remettre à la police et gendarmérie)"/>
    <x v="2"/>
    <x v="0"/>
    <m/>
    <n v="2500"/>
    <e v="#VALUE!"/>
    <x v="2"/>
    <s v="Décharge"/>
    <x v="0"/>
    <s v="CONGO"/>
    <s v="ɣ"/>
  </r>
  <r>
    <d v="2017-06-02T00:00:00"/>
    <s v="Ration Papy à la maison d'arrêt de Ouesso"/>
    <x v="7"/>
    <x v="0"/>
    <m/>
    <n v="1000"/>
    <e v="#VALUE!"/>
    <x v="2"/>
    <s v="Décharge"/>
    <x v="0"/>
    <s v="CONGO"/>
    <s v="ɣ"/>
  </r>
  <r>
    <d v="2017-06-02T00:00:00"/>
    <s v="Food allowance du 06 au 09 mai à Ouesso"/>
    <x v="8"/>
    <x v="0"/>
    <m/>
    <n v="40000"/>
    <e v="#VALUE!"/>
    <x v="2"/>
    <s v="Décharge"/>
    <x v="0"/>
    <s v="CONGO"/>
    <s v="ɣ"/>
  </r>
  <r>
    <d v="2017-06-02T00:00:00"/>
    <s v="Impressions des documents à Ouesso"/>
    <x v="9"/>
    <x v="4"/>
    <m/>
    <n v="1200"/>
    <e v="#VALUE!"/>
    <x v="2"/>
    <s v="Oui"/>
    <x v="0"/>
    <s v="CONGO"/>
    <s v="o"/>
  </r>
  <r>
    <d v="2017-06-02T00:00:00"/>
    <s v="Taxi à Ouesso le soir; hôtel-maison d'arrêt-hôtel(visite geôle)"/>
    <x v="2"/>
    <x v="0"/>
    <m/>
    <n v="1000"/>
    <e v="#VALUE!"/>
    <x v="2"/>
    <s v="Décharge"/>
    <x v="0"/>
    <s v="CONGO"/>
    <s v="ɣ"/>
  </r>
  <r>
    <d v="2017-06-02T00:00:00"/>
    <s v="Nuitées à Ouesso, du 31 mai au 03 juin"/>
    <x v="8"/>
    <x v="0"/>
    <m/>
    <n v="45000"/>
    <e v="#VALUE!"/>
    <x v="2"/>
    <n v="279"/>
    <x v="0"/>
    <s v="CONGO"/>
    <s v="o"/>
  </r>
  <r>
    <d v="2017-06-02T00:00:00"/>
    <s v="Taxi à Ouesso, hôtel-gare routière pour rentrer à BZV"/>
    <x v="2"/>
    <x v="0"/>
    <m/>
    <n v="500"/>
    <e v="#VALUE!"/>
    <x v="2"/>
    <s v="Décharge"/>
    <x v="0"/>
    <s v="CONGO"/>
    <s v="ɣ"/>
  </r>
  <r>
    <d v="2017-06-02T00:00:00"/>
    <s v="Taxi à BZV, gare routière domicile"/>
    <x v="2"/>
    <x v="0"/>
    <m/>
    <n v="1000"/>
    <e v="#VALUE!"/>
    <x v="2"/>
    <s v="Décharge"/>
    <x v="0"/>
    <s v="CONGO"/>
    <s v="ɣ"/>
  </r>
  <r>
    <d v="2017-06-02T00:00:00"/>
    <s v="Food allowance à Djambala du 1er et 2 Juin 2017"/>
    <x v="8"/>
    <x v="0"/>
    <m/>
    <n v="20000"/>
    <e v="#VALUE!"/>
    <x v="3"/>
    <s v="Décharge"/>
    <x v="0"/>
    <s v="CONGO"/>
    <s v="ɣ"/>
  </r>
  <r>
    <d v="2017-06-02T00:00:00"/>
    <s v="Billet bus coaster Djambala-Brazzaville"/>
    <x v="2"/>
    <x v="0"/>
    <m/>
    <n v="6000"/>
    <e v="#VALUE!"/>
    <x v="3"/>
    <s v="Décharge"/>
    <x v="0"/>
    <s v="CONGO"/>
    <s v="ɣ"/>
  </r>
  <r>
    <d v="2017-06-02T00:00:00"/>
    <s v="Taxi à Brazzaville Gare routière du lycée-Bureau pour remettre le dossier juridique"/>
    <x v="2"/>
    <x v="0"/>
    <m/>
    <n v="2000"/>
    <e v="#VALUE!"/>
    <x v="3"/>
    <s v="Décharge"/>
    <x v="0"/>
    <s v="CONGO"/>
    <s v="ɣ"/>
  </r>
  <r>
    <d v="2017-06-02T00:00:00"/>
    <s v="Taxi à Brazzaville Bureau-Domicile"/>
    <x v="2"/>
    <x v="0"/>
    <m/>
    <n v="1000"/>
    <e v="#VALUE!"/>
    <x v="3"/>
    <s v="Décharge"/>
    <x v="0"/>
    <s v="CONGO"/>
    <s v="ɣ"/>
  </r>
  <r>
    <d v="2017-06-02T00:00:00"/>
    <s v="Taxi Bureau-Radio Rurale"/>
    <x v="2"/>
    <x v="1"/>
    <m/>
    <n v="1000"/>
    <e v="#VALUE!"/>
    <x v="4"/>
    <s v="Décharge"/>
    <x v="0"/>
    <s v="CONGO"/>
    <s v="ɣ"/>
  </r>
  <r>
    <d v="2017-06-02T00:00:00"/>
    <s v="Taxi Radio Rurale-Es TV"/>
    <x v="2"/>
    <x v="1"/>
    <m/>
    <n v="1000"/>
    <e v="#VALUE!"/>
    <x v="4"/>
    <s v="Décharge"/>
    <x v="0"/>
    <s v="CONGO"/>
    <s v="ɣ"/>
  </r>
  <r>
    <d v="2017-06-02T00:00:00"/>
    <s v="Taxi ES TV-MN TV"/>
    <x v="2"/>
    <x v="1"/>
    <m/>
    <n v="1000"/>
    <e v="#VALUE!"/>
    <x v="4"/>
    <s v="Décharge"/>
    <x v="0"/>
    <s v="CONGO"/>
    <s v="ɣ"/>
  </r>
  <r>
    <d v="2017-06-02T00:00:00"/>
    <s v="Taxi MN TV-Radio Liberté"/>
    <x v="2"/>
    <x v="1"/>
    <m/>
    <n v="1000"/>
    <e v="#VALUE!"/>
    <x v="4"/>
    <s v="Décharge"/>
    <x v="0"/>
    <s v="CONGO"/>
    <s v="ɣ"/>
  </r>
  <r>
    <d v="2017-06-02T00:00:00"/>
    <s v="Taxi Radio liberté-Bureau"/>
    <x v="2"/>
    <x v="1"/>
    <m/>
    <n v="1000"/>
    <e v="#VALUE!"/>
    <x v="4"/>
    <s v="Décharge"/>
    <x v="0"/>
    <s v="CONGO"/>
    <s v="ɣ"/>
  </r>
  <r>
    <d v="2017-06-02T00:00:00"/>
    <s v="Taxi Hotel-port d'Oyo pour mission investigation à Oyo"/>
    <x v="2"/>
    <x v="3"/>
    <m/>
    <n v="1000"/>
    <e v="#VALUE!"/>
    <x v="5"/>
    <s v="Décharge"/>
    <x v="1"/>
    <s v="CONGO"/>
    <s v="ɣ"/>
  </r>
  <r>
    <d v="2017-06-02T00:00:00"/>
    <s v="Taxi port1-port2 d'Oyo pour mission d'investigation à Oyo"/>
    <x v="2"/>
    <x v="3"/>
    <m/>
    <n v="300"/>
    <e v="#VALUE!"/>
    <x v="5"/>
    <s v="Décharge"/>
    <x v="1"/>
    <s v="CONGO"/>
    <s v="ɣ"/>
  </r>
  <r>
    <d v="2017-06-02T00:00:00"/>
    <s v="Taxi Moto port2-marché pour mission investigation Oyo"/>
    <x v="2"/>
    <x v="3"/>
    <m/>
    <n v="400"/>
    <e v="#VALUE!"/>
    <x v="5"/>
    <s v="Décharge"/>
    <x v="1"/>
    <s v="CONGO"/>
    <s v="ɣ"/>
  </r>
  <r>
    <d v="2017-06-02T00:00:00"/>
    <s v="Taxi Moto marché-hotel mission investigation sur terrain Oyo"/>
    <x v="2"/>
    <x v="3"/>
    <m/>
    <n v="300"/>
    <e v="#VALUE!"/>
    <x v="5"/>
    <s v="Décharge"/>
    <x v="1"/>
    <s v="CONGO"/>
    <s v="ɣ"/>
  </r>
  <r>
    <d v="2017-06-03T00:00:00"/>
    <s v="Frais de transfert à IT87-djambalea"/>
    <x v="3"/>
    <x v="4"/>
    <m/>
    <n v="5120"/>
    <e v="#VALUE!"/>
    <x v="1"/>
    <s v="56/GCF"/>
    <x v="0"/>
    <s v="CONGO"/>
    <s v="o"/>
  </r>
  <r>
    <d v="2017-06-03T00:00:00"/>
    <s v="Achat à Ouesso du billet retour pour BZV"/>
    <x v="2"/>
    <x v="0"/>
    <m/>
    <n v="15000"/>
    <e v="#VALUE!"/>
    <x v="2"/>
    <s v="030605006565--21"/>
    <x v="0"/>
    <s v="CONGO"/>
    <s v="o"/>
  </r>
  <r>
    <d v="2017-06-03T00:00:00"/>
    <s v="Taxi Moto hotel-port d'Oyo pour mission investigation sur terrain à Oyo"/>
    <x v="2"/>
    <x v="3"/>
    <m/>
    <n v="500"/>
    <e v="#VALUE!"/>
    <x v="5"/>
    <s v="Décharge"/>
    <x v="1"/>
    <s v="CONGO"/>
    <s v="ɣ"/>
  </r>
  <r>
    <d v="2017-06-03T00:00:00"/>
    <s v="Taxi Moto port-Groupe Charden Farell pour retrait du transfert"/>
    <x v="2"/>
    <x v="3"/>
    <m/>
    <n v="500"/>
    <e v="#VALUE!"/>
    <x v="5"/>
    <s v="Décharge"/>
    <x v="1"/>
    <s v="CONGO"/>
    <s v="ɣ"/>
  </r>
  <r>
    <d v="2017-06-03T00:00:00"/>
    <s v="Taxi Groupe Charden Farell-Agence de voyage Trans-Afrique pour achat billet Oyo-Ngo"/>
    <x v="2"/>
    <x v="3"/>
    <m/>
    <n v="500"/>
    <e v="#VALUE!"/>
    <x v="5"/>
    <s v="Décharge"/>
    <x v="1"/>
    <s v="CONGO"/>
    <s v="ɣ"/>
  </r>
  <r>
    <d v="2017-06-03T00:00:00"/>
    <s v="Achat billet Océan du Nord pour mission à Ngo"/>
    <x v="2"/>
    <x v="3"/>
    <m/>
    <n v="5000"/>
    <e v="#VALUE!"/>
    <x v="5"/>
    <n v="6550"/>
    <x v="1"/>
    <s v="CONGO"/>
    <s v="o"/>
  </r>
  <r>
    <d v="2017-06-03T00:00:00"/>
    <s v="Taxi Agence de voyage Trans-Afrique-hotel"/>
    <x v="2"/>
    <x v="3"/>
    <m/>
    <n v="500"/>
    <e v="#VALUE!"/>
    <x v="5"/>
    <s v="Décharge"/>
    <x v="1"/>
    <s v="CONGO"/>
    <s v="ɣ"/>
  </r>
  <r>
    <d v="2017-06-03T00:00:00"/>
    <s v="Achat boisson pour cibles"/>
    <x v="10"/>
    <x v="3"/>
    <m/>
    <n v="3500"/>
    <e v="#VALUE!"/>
    <x v="5"/>
    <s v="Décharge"/>
    <x v="1"/>
    <s v="CONGO"/>
    <s v="ɣ"/>
  </r>
  <r>
    <d v="2017-06-03T00:00:00"/>
    <s v="Frais d'hotel OKODYS pour mission d'investigation du 01 au 03 Juin 2017"/>
    <x v="8"/>
    <x v="3"/>
    <m/>
    <n v="45000"/>
    <e v="#VALUE!"/>
    <x v="5"/>
    <n v="9"/>
    <x v="1"/>
    <s v="CONGO"/>
    <s v="o"/>
  </r>
  <r>
    <d v="2017-06-04T00:00:00"/>
    <s v="Taxi hotel-Agence de voyage Trans-Afrique pour voyage mission Oyo-Ngo"/>
    <x v="2"/>
    <x v="3"/>
    <m/>
    <n v="1000"/>
    <e v="#VALUE!"/>
    <x v="5"/>
    <s v="Décharge"/>
    <x v="1"/>
    <s v="CONGO"/>
    <s v="ɣ"/>
  </r>
  <r>
    <d v="2017-06-04T00:00:00"/>
    <s v="Taxi Moto ville-hotel la détente pour mission investigation à Ngo"/>
    <x v="2"/>
    <x v="3"/>
    <m/>
    <n v="400"/>
    <e v="#VALUE!"/>
    <x v="5"/>
    <s v="Décharge"/>
    <x v="1"/>
    <s v="CONGO"/>
    <s v="ɣ"/>
  </r>
  <r>
    <d v="2017-06-04T00:00:00"/>
    <s v="Taxi Moto hotel-restaurant pour mission investigation à Ngo"/>
    <x v="2"/>
    <x v="3"/>
    <m/>
    <n v="300"/>
    <e v="#VALUE!"/>
    <x v="5"/>
    <s v="Décharge"/>
    <x v="1"/>
    <s v="CONGO"/>
    <s v="ɣ"/>
  </r>
  <r>
    <d v="2017-06-04T00:00:00"/>
    <s v="Taxi Moto restaurant-hotel "/>
    <x v="2"/>
    <x v="3"/>
    <m/>
    <n v="300"/>
    <e v="#VALUE!"/>
    <x v="5"/>
    <s v="Décharge"/>
    <x v="1"/>
    <s v="CONGO"/>
    <s v="ɣ"/>
  </r>
  <r>
    <d v="2017-06-04T00:00:00"/>
    <s v="Frais d'hotel -2 nuitées"/>
    <x v="8"/>
    <x v="3"/>
    <m/>
    <n v="30000"/>
    <e v="#VALUE!"/>
    <x v="5"/>
    <s v="Oui"/>
    <x v="1"/>
    <s v="CONGO"/>
    <s v="o"/>
  </r>
  <r>
    <d v="2017-06-05T00:00:00"/>
    <s v="Taxi Office&gt; WCS &gt; Office"/>
    <x v="2"/>
    <x v="2"/>
    <m/>
    <n v="2000"/>
    <e v="#VALUE!"/>
    <x v="6"/>
    <s v="Décharge"/>
    <x v="0"/>
    <s v="CONGO"/>
    <s v="ɣ"/>
  </r>
  <r>
    <d v="2017-06-05T00:00:00"/>
    <s v="Taxi Moto hotel- restaurant mission à Ngo"/>
    <x v="2"/>
    <x v="3"/>
    <m/>
    <n v="300"/>
    <e v="#VALUE!"/>
    <x v="5"/>
    <s v="Décharge"/>
    <x v="1"/>
    <s v="CONGO"/>
    <s v="ɣ"/>
  </r>
  <r>
    <d v="2017-06-05T00:00:00"/>
    <s v="Taxi Moto restaurant-cave ville pour mission investigation à Ngo"/>
    <x v="2"/>
    <x v="3"/>
    <m/>
    <n v="300"/>
    <e v="#VALUE!"/>
    <x v="5"/>
    <s v="Décharge"/>
    <x v="1"/>
    <s v="CONGO"/>
    <s v="ɣ"/>
  </r>
  <r>
    <d v="2017-06-05T00:00:00"/>
    <s v="Taxi Moto ville-hotel pour mission Ngo"/>
    <x v="2"/>
    <x v="3"/>
    <m/>
    <n v="400"/>
    <e v="#VALUE!"/>
    <x v="5"/>
    <s v="Décharge"/>
    <x v="1"/>
    <s v="CONGO"/>
    <s v="ɣ"/>
  </r>
  <r>
    <d v="2017-06-06T00:00:00"/>
    <s v="FRAIS RET.DEPLACE Chq n° 03592805"/>
    <x v="1"/>
    <x v="4"/>
    <m/>
    <n v="3265"/>
    <e v="#VALUE!"/>
    <x v="0"/>
    <s v="Bordereau "/>
    <x v="0"/>
    <s v="CONGO"/>
    <s v="o"/>
  </r>
  <r>
    <d v="2017-06-06T00:00:00"/>
    <s v="Frais vrt salaires Mai 2017"/>
    <x v="1"/>
    <x v="4"/>
    <m/>
    <n v="8347"/>
    <e v="#VALUE!"/>
    <x v="0"/>
    <s v="Relevé"/>
    <x v="0"/>
    <s v="CONGO"/>
    <s v="o"/>
  </r>
  <r>
    <d v="2017-06-06T00:00:00"/>
    <s v="Grant STOP IVORY"/>
    <x v="11"/>
    <x v="4"/>
    <n v="2852495"/>
    <m/>
    <e v="#VALUE!"/>
    <x v="0"/>
    <s v="Relevé"/>
    <x v="2"/>
    <s v="CONGO"/>
    <s v="o"/>
  </r>
  <r>
    <d v="2017-06-06T00:00:00"/>
    <s v="Avance Bonus média portant sur l'affaire en justice des trafiquants arrêtés à Djambala"/>
    <x v="6"/>
    <x v="1"/>
    <m/>
    <n v="140000"/>
    <e v="#VALUE!"/>
    <x v="1"/>
    <n v="12"/>
    <x v="0"/>
    <s v="CONGO"/>
    <s v="o"/>
  </r>
  <r>
    <d v="2017-06-06T00:00:00"/>
    <s v="Bonus Stirve MOUANGA -mai 2017"/>
    <x v="6"/>
    <x v="2"/>
    <m/>
    <n v="6000"/>
    <e v="#VALUE!"/>
    <x v="1"/>
    <n v="13"/>
    <x v="0"/>
    <s v="CONGO"/>
    <s v="o"/>
  </r>
  <r>
    <d v="2017-06-06T00:00:00"/>
    <s v="Contribution Carburant Groupe Elctrogene-Bureau PALF"/>
    <x v="12"/>
    <x v="4"/>
    <m/>
    <n v="8500"/>
    <e v="#VALUE!"/>
    <x v="1"/>
    <n v="16"/>
    <x v="0"/>
    <s v="CONGO"/>
    <s v="o"/>
  </r>
  <r>
    <d v="2017-06-06T00:00:00"/>
    <s v="Taxi-Bureau-Aeroport-Bureau pour achat billet mission madingou kayes"/>
    <x v="2"/>
    <x v="3"/>
    <m/>
    <n v="2000"/>
    <e v="#VALUE!"/>
    <x v="7"/>
    <s v="Décharge"/>
    <x v="1"/>
    <s v="CONGO"/>
    <s v="ɤ"/>
  </r>
  <r>
    <d v="2017-06-06T00:00:00"/>
    <s v="Achat billet d'avion Brazzaville-pointe noire pour mission Madingou-kayes "/>
    <x v="13"/>
    <x v="3"/>
    <m/>
    <n v="36000"/>
    <e v="#VALUE!"/>
    <x v="7"/>
    <n v="63812"/>
    <x v="1"/>
    <s v="CONGO"/>
    <s v="o"/>
  </r>
  <r>
    <d v="2017-06-06T00:00:00"/>
    <s v="Taxi à Brazzaville Domicile-Bureau-Domicile"/>
    <x v="2"/>
    <x v="0"/>
    <m/>
    <n v="2000"/>
    <e v="#VALUE!"/>
    <x v="3"/>
    <s v="Décharge"/>
    <x v="0"/>
    <s v="CONGO"/>
    <s v="ɣ"/>
  </r>
  <r>
    <d v="2017-06-06T00:00:00"/>
    <s v="Taxi Bureau-Vox.cg"/>
    <x v="2"/>
    <x v="1"/>
    <m/>
    <n v="1000"/>
    <e v="#VALUE!"/>
    <x v="4"/>
    <s v="Décharge"/>
    <x v="0"/>
    <s v="CONGO"/>
    <s v="ɣ"/>
  </r>
  <r>
    <d v="2017-06-06T00:00:00"/>
    <s v="Taxi Vox.cg-ES TV"/>
    <x v="2"/>
    <x v="1"/>
    <m/>
    <n v="1000"/>
    <e v="#VALUE!"/>
    <x v="4"/>
    <s v="Décharge"/>
    <x v="0"/>
    <s v="CONGO"/>
    <s v="ɣ"/>
  </r>
  <r>
    <d v="2017-06-06T00:00:00"/>
    <s v="Taxi ES TV-Infosnet"/>
    <x v="2"/>
    <x v="1"/>
    <m/>
    <n v="1000"/>
    <e v="#VALUE!"/>
    <x v="4"/>
    <s v="Décharge"/>
    <x v="0"/>
    <s v="CONGO"/>
    <s v="ɣ"/>
  </r>
  <r>
    <d v="2017-06-06T00:00:00"/>
    <s v="Taxi Infosnet-Radio Rurale"/>
    <x v="2"/>
    <x v="1"/>
    <m/>
    <n v="1000"/>
    <e v="#VALUE!"/>
    <x v="4"/>
    <s v="Décharge"/>
    <x v="0"/>
    <s v="CONGO"/>
    <s v="ɣ"/>
  </r>
  <r>
    <d v="2017-06-06T00:00:00"/>
    <s v="Taxi Radio Rurale-Semaine Africaine"/>
    <x v="2"/>
    <x v="1"/>
    <m/>
    <n v="1000"/>
    <e v="#VALUE!"/>
    <x v="4"/>
    <s v="Décharge"/>
    <x v="0"/>
    <s v="CONGO"/>
    <s v="ɣ"/>
  </r>
  <r>
    <d v="2017-06-06T00:00:00"/>
    <s v="Taxi Semaine Africaine-Congo site"/>
    <x v="2"/>
    <x v="1"/>
    <m/>
    <n v="1000"/>
    <e v="#VALUE!"/>
    <x v="4"/>
    <s v="Décharge"/>
    <x v="0"/>
    <s v="CONGO"/>
    <s v="ɣ"/>
  </r>
  <r>
    <d v="2017-06-06T00:00:00"/>
    <s v="Taxi congo Site-MN TV"/>
    <x v="2"/>
    <x v="1"/>
    <m/>
    <n v="1000"/>
    <e v="#VALUE!"/>
    <x v="4"/>
    <s v="Décharge"/>
    <x v="0"/>
    <s v="CONGO"/>
    <s v="ɣ"/>
  </r>
  <r>
    <d v="2017-06-06T00:00:00"/>
    <s v="Taxi MN TV-Radio Liberté"/>
    <x v="2"/>
    <x v="1"/>
    <m/>
    <n v="1000"/>
    <e v="#VALUE!"/>
    <x v="4"/>
    <s v="Décharge"/>
    <x v="0"/>
    <s v="CONGO"/>
    <s v="ɣ"/>
  </r>
  <r>
    <d v="2017-06-06T00:00:00"/>
    <s v="Taxi Radio liberté-Groupecongomédias"/>
    <x v="2"/>
    <x v="1"/>
    <m/>
    <n v="1000"/>
    <e v="#VALUE!"/>
    <x v="4"/>
    <s v="Décharge"/>
    <x v="0"/>
    <s v="CONGO"/>
    <s v="ɣ"/>
  </r>
  <r>
    <d v="2017-06-06T00:00:00"/>
    <s v="Taxi Groupecongomédia-Bureau"/>
    <x v="2"/>
    <x v="1"/>
    <n v="0"/>
    <n v="1000"/>
    <e v="#VALUE!"/>
    <x v="4"/>
    <s v="Décharge"/>
    <x v="0"/>
    <s v="CONGO"/>
    <s v="ɣ"/>
  </r>
  <r>
    <d v="2017-06-06T00:00:00"/>
    <s v="Taxi Office &gt; Palais de Justice &gt; Office"/>
    <x v="2"/>
    <x v="2"/>
    <m/>
    <n v="2000"/>
    <e v="#VALUE!"/>
    <x v="6"/>
    <s v="Décharge"/>
    <x v="0"/>
    <s v="CONGO"/>
    <s v="ɣ"/>
  </r>
  <r>
    <d v="2017-06-06T00:00:00"/>
    <s v="Taxi Moto hotel-ville mission investigation"/>
    <x v="2"/>
    <x v="3"/>
    <m/>
    <n v="500"/>
    <e v="#VALUE!"/>
    <x v="5"/>
    <s v="Décharge"/>
    <x v="1"/>
    <s v="CONGO"/>
    <s v="ɣ"/>
  </r>
  <r>
    <d v="2017-06-06T00:00:00"/>
    <s v="Taxi Moto ville-boutique de solo pour investigation"/>
    <x v="2"/>
    <x v="3"/>
    <m/>
    <n v="700"/>
    <e v="#VALUE!"/>
    <x v="5"/>
    <s v="Décharge"/>
    <x v="1"/>
    <s v="CONGO"/>
    <s v="ɣ"/>
  </r>
  <r>
    <d v="2017-06-06T00:00:00"/>
    <s v="Taxi Moto boutique de solo-hotel"/>
    <x v="2"/>
    <x v="3"/>
    <m/>
    <n v="700"/>
    <e v="#VALUE!"/>
    <x v="5"/>
    <s v="Décharge"/>
    <x v="1"/>
    <s v="CONGO"/>
    <s v="ɣ"/>
  </r>
  <r>
    <d v="2017-06-06T00:00:00"/>
    <s v="Taxi Moto hotel-ville pour voyage Ngo-Oyo"/>
    <x v="2"/>
    <x v="3"/>
    <m/>
    <n v="300"/>
    <e v="#VALUE!"/>
    <x v="5"/>
    <s v="Décharge"/>
    <x v="1"/>
    <s v="CONGO"/>
    <s v="ɣ"/>
  </r>
  <r>
    <d v="2017-06-06T00:00:00"/>
    <s v="Achat boisson pour cibles"/>
    <x v="10"/>
    <x v="3"/>
    <m/>
    <n v="3500"/>
    <e v="#VALUE!"/>
    <x v="5"/>
    <s v="Décharge"/>
    <x v="1"/>
    <s v="CONGO"/>
    <s v="ɣ"/>
  </r>
  <r>
    <d v="2017-06-06T00:00:00"/>
    <s v="Déplacement par bus Ngo-Oyo"/>
    <x v="2"/>
    <x v="3"/>
    <m/>
    <n v="5000"/>
    <e v="#VALUE!"/>
    <x v="5"/>
    <s v="Décharge"/>
    <x v="1"/>
    <s v="CONGO"/>
    <s v="ɣ"/>
  </r>
  <r>
    <d v="2017-06-07T00:00:00"/>
    <s v="Bonus Hérick-mai 2017"/>
    <x v="6"/>
    <x v="0"/>
    <m/>
    <n v="20000"/>
    <e v="#VALUE!"/>
    <x v="1"/>
    <n v="18"/>
    <x v="0"/>
    <s v="CONGO"/>
    <s v="o"/>
  </r>
  <r>
    <d v="2017-06-07T00:00:00"/>
    <s v="Bonus Brel-mai 2017"/>
    <x v="6"/>
    <x v="0"/>
    <m/>
    <n v="15000"/>
    <e v="#VALUE!"/>
    <x v="1"/>
    <n v="19"/>
    <x v="0"/>
    <s v="CONGO"/>
    <s v="o"/>
  </r>
  <r>
    <d v="2017-06-07T00:00:00"/>
    <s v="Taxi Bureau-DHL"/>
    <x v="2"/>
    <x v="2"/>
    <m/>
    <n v="2000"/>
    <e v="#VALUE!"/>
    <x v="1"/>
    <s v="Décharge"/>
    <x v="0"/>
    <s v="CONGO"/>
    <s v="ɣ"/>
  </r>
  <r>
    <d v="2017-06-07T00:00:00"/>
    <s v="Taxi Bureau-BCI-Marché Moungali-Centre ville-Bureau"/>
    <x v="2"/>
    <x v="2"/>
    <m/>
    <n v="4000"/>
    <e v="#VALUE!"/>
    <x v="8"/>
    <s v="Décharge"/>
    <x v="0"/>
    <s v="CONGO"/>
    <s v="ɣ"/>
  </r>
  <r>
    <d v="2017-06-07T00:00:00"/>
    <s v="Achat d'un chargeur+cable du blackberry Stirve"/>
    <x v="9"/>
    <x v="4"/>
    <m/>
    <n v="5000"/>
    <e v="#VALUE!"/>
    <x v="8"/>
    <s v="Décharge"/>
    <x v="0"/>
    <s v="CONGO"/>
    <s v="ɣ"/>
  </r>
  <r>
    <d v="2017-06-07T00:00:00"/>
    <s v="Versement fonds loyer PNR du mois de Mai 2017 dans le compte de M. KOUKA Pascal (Logeur)"/>
    <x v="12"/>
    <x v="4"/>
    <m/>
    <n v="225000"/>
    <e v="#VALUE!"/>
    <x v="8"/>
    <n v="848431"/>
    <x v="0"/>
    <s v="CONGO"/>
    <s v="o"/>
  </r>
  <r>
    <d v="2017-06-07T00:00:00"/>
    <s v="Taxi domicile-aeroport pour la mission sur madingou -kayes "/>
    <x v="2"/>
    <x v="3"/>
    <m/>
    <n v="1000"/>
    <e v="#VALUE!"/>
    <x v="7"/>
    <s v="Décharge"/>
    <x v="1"/>
    <s v="CONGO"/>
    <s v="ɤ"/>
  </r>
  <r>
    <d v="2017-06-07T00:00:00"/>
    <s v="Achat Timbre Aeroport pour le billet BZV-PNR pour la mission "/>
    <x v="14"/>
    <x v="3"/>
    <m/>
    <n v="1000"/>
    <e v="#VALUE!"/>
    <x v="7"/>
    <s v="Décharge"/>
    <x v="1"/>
    <s v="CONGO"/>
    <s v="ɤ"/>
  </r>
  <r>
    <d v="2017-06-07T00:00:00"/>
    <s v="Taxi Aeroport de pointe noire -gare madingou kayes "/>
    <x v="2"/>
    <x v="3"/>
    <m/>
    <n v="1500"/>
    <e v="#VALUE!"/>
    <x v="7"/>
    <s v="Décharge"/>
    <x v="1"/>
    <s v="CONGO"/>
    <s v="ɤ"/>
  </r>
  <r>
    <d v="2017-06-07T00:00:00"/>
    <s v="Pointe noire - Madingou kayes-pointe noire pour la mission d’ investiation"/>
    <x v="2"/>
    <x v="3"/>
    <m/>
    <n v="2000"/>
    <e v="#VALUE!"/>
    <x v="7"/>
    <s v="Décharge"/>
    <x v="1"/>
    <s v="CONGO"/>
    <s v="ɤ"/>
  </r>
  <r>
    <d v="2017-06-07T00:00:00"/>
    <s v="Gare madingou kayes de pointe noire - bureau "/>
    <x v="2"/>
    <x v="3"/>
    <m/>
    <n v="1500"/>
    <e v="#VALUE!"/>
    <x v="7"/>
    <s v="Décharge"/>
    <x v="1"/>
    <s v="CONGO"/>
    <s v="ɤ"/>
  </r>
  <r>
    <d v="2017-06-07T00:00:00"/>
    <s v="Taxi à Brazzaville Domicile-Bureau-Domicile"/>
    <x v="2"/>
    <x v="0"/>
    <m/>
    <n v="2000"/>
    <e v="#VALUE!"/>
    <x v="3"/>
    <s v="Décharge"/>
    <x v="0"/>
    <s v="CONGO"/>
    <s v="ɣ"/>
  </r>
  <r>
    <d v="2017-06-07T00:00:00"/>
    <s v="Taxi Bureau- Ministère de l'EFDDE"/>
    <x v="2"/>
    <x v="1"/>
    <m/>
    <n v="1000"/>
    <e v="#VALUE!"/>
    <x v="4"/>
    <s v="Décharge"/>
    <x v="0"/>
    <s v="CONGO"/>
    <s v="ɣ"/>
  </r>
  <r>
    <d v="2017-06-07T00:00:00"/>
    <s v="Taxi DGFAP-ACFAP"/>
    <x v="2"/>
    <x v="1"/>
    <m/>
    <n v="1000"/>
    <e v="#VALUE!"/>
    <x v="4"/>
    <s v="Décharge"/>
    <x v="0"/>
    <s v="CONGO"/>
    <s v="ɣ"/>
  </r>
  <r>
    <d v="2017-06-07T00:00:00"/>
    <s v="Taxi ACFAP-Bureau"/>
    <x v="2"/>
    <x v="1"/>
    <m/>
    <n v="1000"/>
    <e v="#VALUE!"/>
    <x v="4"/>
    <s v="Décharge"/>
    <x v="0"/>
    <s v="CONGO"/>
    <s v="ɣ"/>
  </r>
  <r>
    <d v="2017-06-07T00:00:00"/>
    <s v="Taxi bureau-Moungali-Bureau (Achat Téléphone Samsung + une carte sim MTN)"/>
    <x v="2"/>
    <x v="3"/>
    <m/>
    <n v="2000"/>
    <e v="#VALUE!"/>
    <x v="9"/>
    <s v="Décharge"/>
    <x v="1"/>
    <s v="CONGO"/>
    <s v="ɣ"/>
  </r>
  <r>
    <d v="2017-06-07T00:00:00"/>
    <s v="Achat carte sim Mtn (Pour la Coordinatrice)"/>
    <x v="9"/>
    <x v="4"/>
    <m/>
    <n v="1000"/>
    <e v="#VALUE!"/>
    <x v="9"/>
    <s v="Décharge"/>
    <x v="1"/>
    <s v="CONGO"/>
    <s v="ɣ"/>
  </r>
  <r>
    <d v="2017-06-07T00:00:00"/>
    <s v="Taxi Moto hotel ekodis-boulevard mission investigation à Oyo"/>
    <x v="2"/>
    <x v="3"/>
    <m/>
    <n v="400"/>
    <e v="#VALUE!"/>
    <x v="5"/>
    <s v="Décharge"/>
    <x v="1"/>
    <s v="CONGO"/>
    <s v="ɣ"/>
  </r>
  <r>
    <d v="2017-06-07T00:00:00"/>
    <s v="Taxi Moto boulevard-hotel ekodis mission investigation"/>
    <x v="2"/>
    <x v="3"/>
    <m/>
    <n v="300"/>
    <e v="#VALUE!"/>
    <x v="5"/>
    <s v="Décharge"/>
    <x v="1"/>
    <s v="CONGO"/>
    <s v="ɣ"/>
  </r>
  <r>
    <d v="2017-06-07T00:00:00"/>
    <s v="Taxi Moto hotel-Ocean du Nord"/>
    <x v="2"/>
    <x v="3"/>
    <m/>
    <n v="300"/>
    <e v="#VALUE!"/>
    <x v="5"/>
    <s v="Décharge"/>
    <x v="1"/>
    <s v="CONGO"/>
    <s v="ɣ"/>
  </r>
  <r>
    <d v="2017-06-07T00:00:00"/>
    <s v="Achat billet bus Oyo-BZV pour mission"/>
    <x v="2"/>
    <x v="3"/>
    <m/>
    <n v="5000"/>
    <e v="#VALUE!"/>
    <x v="5"/>
    <s v="Décharge"/>
    <x v="1"/>
    <s v="CONGO"/>
    <s v="ɣ"/>
  </r>
  <r>
    <d v="2017-06-07T00:00:00"/>
    <s v="Taxi Océan du Nord-Domicile"/>
    <x v="2"/>
    <x v="3"/>
    <m/>
    <n v="1000"/>
    <e v="#VALUE!"/>
    <x v="5"/>
    <s v="Décharge"/>
    <x v="1"/>
    <s v="CONGO"/>
    <s v="ɣ"/>
  </r>
  <r>
    <d v="2017-06-07T00:00:00"/>
    <s v="Ration pour mission d'investigation a Oyo du 01 au 07 Juin 2017"/>
    <x v="8"/>
    <x v="3"/>
    <m/>
    <n v="70000"/>
    <e v="#VALUE!"/>
    <x v="5"/>
    <s v="Décharge"/>
    <x v="1"/>
    <s v="CONGO"/>
    <s v="ɣ"/>
  </r>
  <r>
    <d v="2017-06-07T00:00:00"/>
    <s v="Frais d'hotel EKODYS pour mission d'investigation Oyo-Ngo"/>
    <x v="8"/>
    <x v="3"/>
    <m/>
    <n v="15000"/>
    <e v="#VALUE!"/>
    <x v="5"/>
    <n v="25"/>
    <x v="1"/>
    <s v="CONGO"/>
    <s v="o"/>
  </r>
  <r>
    <d v="2017-06-08T00:00:00"/>
    <s v="Billet retour sur BZV-Maitre MALONGA"/>
    <x v="15"/>
    <x v="0"/>
    <m/>
    <n v="6000"/>
    <e v="#VALUE!"/>
    <x v="1"/>
    <n v="20"/>
    <x v="0"/>
    <s v="CONGO"/>
    <s v="o"/>
  </r>
  <r>
    <d v="2017-06-08T00:00:00"/>
    <s v="Remboursement Stirve MOUANGA"/>
    <x v="11"/>
    <x v="5"/>
    <n v="61000"/>
    <m/>
    <e v="#VALUE!"/>
    <x v="1"/>
    <n v="22"/>
    <x v="3"/>
    <s v="CONGO"/>
    <s v="o"/>
  </r>
  <r>
    <d v="2017-06-08T00:00:00"/>
    <s v="Bureau PNR -Gare de Conkouati pour mission d’ investigation "/>
    <x v="2"/>
    <x v="3"/>
    <m/>
    <n v="1500"/>
    <e v="#VALUE!"/>
    <x v="7"/>
    <s v="Décharge"/>
    <x v="1"/>
    <s v="CONGO"/>
    <s v="ɤ"/>
  </r>
  <r>
    <d v="2017-06-08T00:00:00"/>
    <s v="Billet Pointe noire -conkouati pour mission investigation "/>
    <x v="2"/>
    <x v="3"/>
    <m/>
    <n v="6000"/>
    <e v="#VALUE!"/>
    <x v="7"/>
    <s v="Décharge"/>
    <x v="1"/>
    <s v="CONGO"/>
    <s v="ɤ"/>
  </r>
  <r>
    <d v="2017-06-08T00:00:00"/>
    <s v="Taxi à Brazzaville Domicile-Bureau-Domicile"/>
    <x v="2"/>
    <x v="0"/>
    <m/>
    <n v="2000"/>
    <e v="#VALUE!"/>
    <x v="3"/>
    <s v="Décharge"/>
    <x v="0"/>
    <s v="CONGO"/>
    <s v="ɣ"/>
  </r>
  <r>
    <d v="2017-06-09T00:00:00"/>
    <s v="Taxis Bureau-BCI-Bureau pour transmission du dossier d'ajout de signature"/>
    <x v="2"/>
    <x v="2"/>
    <m/>
    <n v="2000"/>
    <e v="#VALUE!"/>
    <x v="8"/>
    <s v="Décharge"/>
    <x v="0"/>
    <s v="CONGO"/>
    <s v="ɣ"/>
  </r>
  <r>
    <d v="2017-06-09T00:00:00"/>
    <s v="Achat boisson pour cibles mission Conkouati "/>
    <x v="10"/>
    <x v="3"/>
    <m/>
    <n v="1500"/>
    <e v="#VALUE!"/>
    <x v="7"/>
    <s v="Décharge"/>
    <x v="1"/>
    <s v="CONGO"/>
    <s v="ɤ"/>
  </r>
  <r>
    <d v="2017-06-09T00:00:00"/>
    <s v="Pirogue Conkouati-NzamBi-Conkouati Mission investigation"/>
    <x v="2"/>
    <x v="3"/>
    <m/>
    <n v="6000"/>
    <e v="#VALUE!"/>
    <x v="7"/>
    <s v="Décharge"/>
    <x v="1"/>
    <s v="CONGO"/>
    <s v="ɤ"/>
  </r>
  <r>
    <d v="2017-06-09T00:00:00"/>
    <s v="Billet quai Nzambi-Nzambi-Quai Nzambi pour investigation"/>
    <x v="2"/>
    <x v="3"/>
    <m/>
    <n v="2000"/>
    <e v="#VALUE!"/>
    <x v="7"/>
    <s v="Décharge"/>
    <x v="1"/>
    <s v="CONGO"/>
    <s v="ɤ"/>
  </r>
  <r>
    <d v="2017-06-09T00:00:00"/>
    <s v="Frais d'hôtel nuitées du 8 au 10 a Conkouati pour la mission d’ investigation "/>
    <x v="8"/>
    <x v="3"/>
    <m/>
    <n v="10000"/>
    <e v="#VALUE!"/>
    <x v="7"/>
    <s v="Décharge"/>
    <x v="1"/>
    <s v="CONGO"/>
    <s v="ɤ"/>
  </r>
  <r>
    <d v="2017-06-09T00:00:00"/>
    <s v="Achat Boisson pour cible à Nzambi pour mission conkouati"/>
    <x v="10"/>
    <x v="3"/>
    <m/>
    <n v="8500"/>
    <e v="#VALUE!"/>
    <x v="7"/>
    <s v="Décharge"/>
    <x v="1"/>
    <s v="CONGO"/>
    <s v="ɤ"/>
  </r>
  <r>
    <d v="2017-06-09T00:00:00"/>
    <s v="Taxi à Brazzaville Domicile-Bureau-Domicile"/>
    <x v="2"/>
    <x v="0"/>
    <m/>
    <n v="2000"/>
    <e v="#VALUE!"/>
    <x v="3"/>
    <s v="Décharge"/>
    <x v="0"/>
    <s v="CONGO"/>
    <s v="ɣ"/>
  </r>
  <r>
    <d v="2017-06-09T00:00:00"/>
    <s v="Food allowance à Brazzaville du 06 au 09 Juin 2017"/>
    <x v="0"/>
    <x v="0"/>
    <m/>
    <n v="4000"/>
    <e v="#VALUE!"/>
    <x v="3"/>
    <s v="Décharge"/>
    <x v="0"/>
    <s v="CONGO"/>
    <s v="ɣ"/>
  </r>
  <r>
    <d v="2017-06-09T00:00:00"/>
    <s v="Taxi domicile-Bureau"/>
    <x v="2"/>
    <x v="3"/>
    <m/>
    <n v="1000"/>
    <e v="#VALUE!"/>
    <x v="5"/>
    <s v="Décharge"/>
    <x v="1"/>
    <s v="CONGO"/>
    <s v="ɣ"/>
  </r>
  <r>
    <d v="2017-06-09T00:00:00"/>
    <s v="Food allaowance pendant la pause"/>
    <x v="0"/>
    <x v="3"/>
    <m/>
    <n v="1000"/>
    <e v="#VALUE!"/>
    <x v="5"/>
    <s v="Décharge"/>
    <x v="1"/>
    <s v="CONGO"/>
    <s v="ɣ"/>
  </r>
  <r>
    <d v="2017-06-09T00:00:00"/>
    <s v="Taxi Bureau-Domicile"/>
    <x v="2"/>
    <x v="3"/>
    <m/>
    <n v="1000"/>
    <e v="#VALUE!"/>
    <x v="5"/>
    <s v="Décharge"/>
    <x v="1"/>
    <s v="CONGO"/>
    <s v="ɣ"/>
  </r>
  <r>
    <d v="2017-06-10T00:00:00"/>
    <s v="Frais médicaux-Stirve"/>
    <x v="0"/>
    <x v="6"/>
    <m/>
    <n v="6986.25"/>
    <e v="#VALUE!"/>
    <x v="8"/>
    <n v="31"/>
    <x v="0"/>
    <s v="CONGO"/>
    <s v="o"/>
  </r>
  <r>
    <d v="2017-06-10T00:00:00"/>
    <s v="Taxi à BZV, domicile-MEF-Domicile, en vue de rencontrer le DGEF"/>
    <x v="2"/>
    <x v="0"/>
    <m/>
    <n v="3000"/>
    <e v="#VALUE!"/>
    <x v="2"/>
    <s v="Décharge"/>
    <x v="0"/>
    <s v="CONGO"/>
    <s v="ɣ"/>
  </r>
  <r>
    <d v="2017-06-10T00:00:00"/>
    <s v="Billet Conkouati-PNR pour mission investigation"/>
    <x v="2"/>
    <x v="3"/>
    <m/>
    <n v="6000"/>
    <e v="#VALUE!"/>
    <x v="7"/>
    <s v="Décharge"/>
    <x v="1"/>
    <s v="CONGO"/>
    <s v="ɤ"/>
  </r>
  <r>
    <d v="2017-06-10T00:00:00"/>
    <s v="Taxi gare de Conkouati Bureau Palf PNR "/>
    <x v="2"/>
    <x v="3"/>
    <m/>
    <n v="1500"/>
    <e v="#VALUE!"/>
    <x v="7"/>
    <s v="Décharge"/>
    <x v="1"/>
    <s v="CONGO"/>
    <s v="ɤ"/>
  </r>
  <r>
    <d v="2017-06-10T00:00:00"/>
    <s v="Taxi Office &gt; MEFDDE &gt; Bureau tentative de rencontre du DGEF "/>
    <x v="2"/>
    <x v="2"/>
    <m/>
    <n v="2000"/>
    <e v="#VALUE!"/>
    <x v="6"/>
    <s v="Décharge"/>
    <x v="0"/>
    <s v="CONGO"/>
    <s v="ɣ"/>
  </r>
  <r>
    <d v="2017-06-11T00:00:00"/>
    <s v="Taxi Bureau-marche mayaka pour investigation"/>
    <x v="2"/>
    <x v="3"/>
    <m/>
    <n v="1500"/>
    <e v="#VALUE!"/>
    <x v="7"/>
    <s v="Décharge"/>
    <x v="1"/>
    <s v="CONGO"/>
    <s v="ɤ"/>
  </r>
  <r>
    <d v="2017-06-11T00:00:00"/>
    <s v="Taxi Marché Mayaka -louandjili pour investigation mission conkouati"/>
    <x v="2"/>
    <x v="3"/>
    <m/>
    <n v="1500"/>
    <e v="#VALUE!"/>
    <x v="7"/>
    <s v="Décharge"/>
    <x v="1"/>
    <s v="CONGO"/>
    <s v="ɤ"/>
  </r>
  <r>
    <d v="2017-06-11T00:00:00"/>
    <s v="Taxi marche mayaka-Marché louandjili pour investigation "/>
    <x v="2"/>
    <x v="3"/>
    <m/>
    <n v="1000"/>
    <e v="#VALUE!"/>
    <x v="7"/>
    <s v="Décharge"/>
    <x v="1"/>
    <s v="CONGO"/>
    <s v="ɤ"/>
  </r>
  <r>
    <d v="2017-06-11T00:00:00"/>
    <s v="Taxi grand marché -bureau PNR "/>
    <x v="2"/>
    <x v="3"/>
    <m/>
    <n v="1500"/>
    <e v="#VALUE!"/>
    <x v="7"/>
    <s v="Décharge"/>
    <x v="1"/>
    <s v="CONGO"/>
    <s v="ɤ"/>
  </r>
  <r>
    <d v="2017-06-12T00:00:00"/>
    <s v="FRAIS RET.DEPLACE Chq n° 03592806"/>
    <x v="1"/>
    <x v="4"/>
    <m/>
    <n v="3265"/>
    <e v="#VALUE!"/>
    <x v="0"/>
    <s v="Bordereau "/>
    <x v="0"/>
    <s v="CONGO"/>
    <s v="o"/>
  </r>
  <r>
    <d v="2017-06-12T00:00:00"/>
    <s v="Bonus IT87-mai 2017"/>
    <x v="6"/>
    <x v="3"/>
    <m/>
    <n v="15000"/>
    <e v="#VALUE!"/>
    <x v="1"/>
    <n v="23"/>
    <x v="1"/>
    <s v="CONGO"/>
    <s v="o"/>
  </r>
  <r>
    <d v="2017-06-12T00:00:00"/>
    <s v="Taxi Bureau-DHL"/>
    <x v="2"/>
    <x v="2"/>
    <m/>
    <n v="2000"/>
    <e v="#VALUE!"/>
    <x v="1"/>
    <s v="Décharge"/>
    <x v="0"/>
    <s v="CONGO"/>
    <s v="ɣ"/>
  </r>
  <r>
    <d v="2017-06-12T00:00:00"/>
    <s v="Expédition des rapports de vérification à la délégation de l'Union Europeenne et à la CEEAC par DHL"/>
    <x v="5"/>
    <x v="4"/>
    <m/>
    <n v="111000"/>
    <e v="#VALUE!"/>
    <x v="1"/>
    <n v="9929"/>
    <x v="0"/>
    <s v="CONGO"/>
    <s v="o"/>
  </r>
  <r>
    <d v="2017-06-12T00:00:00"/>
    <s v="Frais de transfert à i55s-Pointe Noire"/>
    <x v="3"/>
    <x v="4"/>
    <m/>
    <n v="6360"/>
    <e v="#VALUE!"/>
    <x v="1"/>
    <s v="218/GCF"/>
    <x v="0"/>
    <s v="CONGO"/>
    <s v="o"/>
  </r>
  <r>
    <d v="2017-06-12T00:00:00"/>
    <s v="Taxi Bureau-Centre ville-Bureau pour Retrait à BCI et achat clés USB et crédits MTN"/>
    <x v="2"/>
    <x v="2"/>
    <m/>
    <n v="3000"/>
    <e v="#VALUE!"/>
    <x v="8"/>
    <s v="Décharge"/>
    <x v="0"/>
    <s v="CONGO"/>
    <s v="ɣ"/>
  </r>
  <r>
    <d v="2017-06-12T00:00:00"/>
    <s v="Recharge MTN  Téléphone PALF"/>
    <x v="4"/>
    <x v="4"/>
    <m/>
    <n v="95000"/>
    <e v="#VALUE!"/>
    <x v="8"/>
    <n v="945"/>
    <x v="0"/>
    <s v="CONGO"/>
    <s v="o"/>
  </r>
  <r>
    <d v="2017-06-12T00:00:00"/>
    <s v="2 clés USB 8GB"/>
    <x v="9"/>
    <x v="4"/>
    <m/>
    <n v="5800"/>
    <e v="#VALUE!"/>
    <x v="8"/>
    <n v="198699"/>
    <x v="0"/>
    <s v="CONGO"/>
    <s v="o"/>
  </r>
  <r>
    <d v="2017-06-12T00:00:00"/>
    <s v="Taxi Bureau-Institut Français au Congo (IFC)"/>
    <x v="2"/>
    <x v="0"/>
    <m/>
    <n v="1000"/>
    <e v="#VALUE!"/>
    <x v="10"/>
    <s v="Décharge"/>
    <x v="0"/>
    <s v="CONGO"/>
    <s v="ɣ"/>
  </r>
  <r>
    <d v="2017-06-12T00:00:00"/>
    <s v="Taxi Institut Français au Congo (IFC)-Bureau"/>
    <x v="2"/>
    <x v="0"/>
    <m/>
    <n v="1000"/>
    <e v="#VALUE!"/>
    <x v="10"/>
    <s v="Décharge"/>
    <x v="0"/>
    <s v="CONGO"/>
    <s v="ɣ"/>
  </r>
  <r>
    <d v="2017-06-12T00:00:00"/>
    <s v="Taxi Bureau PNR-marché des Arts pointe noire pour investigation"/>
    <x v="2"/>
    <x v="3"/>
    <m/>
    <n v="1500"/>
    <e v="#VALUE!"/>
    <x v="7"/>
    <s v="Décharge"/>
    <x v="1"/>
    <s v="CONGO"/>
    <s v="ɤ"/>
  </r>
  <r>
    <d v="2017-06-12T00:00:00"/>
    <s v="Taxi Marché des arts -grand marché pour investigation "/>
    <x v="2"/>
    <x v="3"/>
    <m/>
    <n v="1000"/>
    <e v="#VALUE!"/>
    <x v="7"/>
    <s v="Décharge"/>
    <x v="1"/>
    <s v="CONGO"/>
    <s v="ɤ"/>
  </r>
  <r>
    <d v="2017-06-12T00:00:00"/>
    <s v="Billet PNR-Nzasi-PNR  pour investigation "/>
    <x v="2"/>
    <x v="3"/>
    <m/>
    <n v="2000"/>
    <e v="#VALUE!"/>
    <x v="7"/>
    <s v="Décharge"/>
    <x v="1"/>
    <s v="CONGO"/>
    <s v="ɤ"/>
  </r>
  <r>
    <d v="2017-06-12T00:00:00"/>
    <s v="Achat Boisson et nourriture pour cibles "/>
    <x v="10"/>
    <x v="3"/>
    <m/>
    <n v="8500"/>
    <e v="#VALUE!"/>
    <x v="7"/>
    <s v="Décharge"/>
    <x v="1"/>
    <s v="CONGO"/>
    <s v="ɤ"/>
  </r>
  <r>
    <d v="2017-06-12T00:00:00"/>
    <s v="Taxi à Brazzaville Domicile-Bureau-Domicile"/>
    <x v="2"/>
    <x v="0"/>
    <m/>
    <n v="2000"/>
    <e v="#VALUE!"/>
    <x v="3"/>
    <s v="Décharge"/>
    <x v="0"/>
    <s v="CONGO"/>
    <s v="ɣ"/>
  </r>
  <r>
    <d v="2017-06-12T00:00:00"/>
    <s v="Taxi Bureau-Aéroport-Bureau (Achat billet pour Impfondo)"/>
    <x v="2"/>
    <x v="3"/>
    <m/>
    <n v="2000"/>
    <e v="#VALUE!"/>
    <x v="9"/>
    <s v="Décharge"/>
    <x v="1"/>
    <s v="CONGO"/>
    <s v="ɣ"/>
  </r>
  <r>
    <d v="2017-06-12T00:00:00"/>
    <s v="Achat billet Canadien + Timbre pour la mission d'investigation à Impfondo"/>
    <x v="13"/>
    <x v="3"/>
    <m/>
    <n v="66000"/>
    <e v="#VALUE!"/>
    <x v="9"/>
    <n v="16794"/>
    <x v="1"/>
    <s v="CONGO"/>
    <s v="o"/>
  </r>
  <r>
    <d v="2017-06-12T00:00:00"/>
    <s v="Taxi Domicile-Bureau"/>
    <x v="2"/>
    <x v="3"/>
    <m/>
    <n v="1000"/>
    <e v="#VALUE!"/>
    <x v="5"/>
    <s v="Décharge"/>
    <x v="1"/>
    <s v="CONGO"/>
    <s v="ɣ"/>
  </r>
  <r>
    <d v="2017-06-12T00:00:00"/>
    <s v="Food allaowance pendant la pause"/>
    <x v="0"/>
    <x v="3"/>
    <m/>
    <n v="1000"/>
    <e v="#VALUE!"/>
    <x v="5"/>
    <s v="Décharge"/>
    <x v="1"/>
    <s v="CONGO"/>
    <s v="ɣ"/>
  </r>
  <r>
    <d v="2017-06-12T00:00:00"/>
    <s v="Taxi Bureau-Talangai Liberté pour achat de billet ocean du nord pour mission a Ouesso"/>
    <x v="2"/>
    <x v="3"/>
    <m/>
    <n v="1000"/>
    <e v="#VALUE!"/>
    <x v="5"/>
    <s v="Décharge"/>
    <x v="1"/>
    <s v="CONGO"/>
    <s v="ɣ"/>
  </r>
  <r>
    <d v="2017-06-12T00:00:00"/>
    <s v="Taxi Talangai Liberté-Bureau pour achat de billet ocean du nord pour mission à Ouesso"/>
    <x v="2"/>
    <x v="3"/>
    <m/>
    <n v="1000"/>
    <e v="#VALUE!"/>
    <x v="5"/>
    <s v="Décharge"/>
    <x v="1"/>
    <s v="CONGO"/>
    <s v="ɣ"/>
  </r>
  <r>
    <d v="2017-06-12T00:00:00"/>
    <s v="Taxi Bureau-Domicile"/>
    <x v="2"/>
    <x v="3"/>
    <m/>
    <n v="1000"/>
    <e v="#VALUE!"/>
    <x v="5"/>
    <s v="Décharge"/>
    <x v="1"/>
    <s v="CONGO"/>
    <s v="ɣ"/>
  </r>
  <r>
    <d v="2017-06-13T00:00:00"/>
    <s v="Taxi Bureau-ONEMO"/>
    <x v="2"/>
    <x v="2"/>
    <m/>
    <n v="3000"/>
    <e v="#VALUE!"/>
    <x v="1"/>
    <s v="Décharge"/>
    <x v="0"/>
    <s v="CONGO"/>
    <s v="ɣ"/>
  </r>
  <r>
    <d v="2017-06-13T00:00:00"/>
    <s v="Taxi Bureau PNR-Aeroport pour retour mission Conkouati"/>
    <x v="2"/>
    <x v="3"/>
    <m/>
    <n v="1000"/>
    <e v="#VALUE!"/>
    <x v="7"/>
    <s v="Décharge"/>
    <x v="1"/>
    <s v="CONGO"/>
    <s v="ɤ"/>
  </r>
  <r>
    <d v="2017-06-13T00:00:00"/>
    <s v="Achat Billet d’avion Pointe noire-Brazzaville retour mission Conkouati"/>
    <x v="13"/>
    <x v="3"/>
    <m/>
    <n v="35000"/>
    <e v="#VALUE!"/>
    <x v="7"/>
    <s v="Oui"/>
    <x v="1"/>
    <s v="CONGO"/>
    <s v="o"/>
  </r>
  <r>
    <d v="2017-06-13T00:00:00"/>
    <s v="Food allowance pour mission Conkouati"/>
    <x v="8"/>
    <x v="3"/>
    <m/>
    <n v="70000"/>
    <e v="#VALUE!"/>
    <x v="7"/>
    <s v="Décharge"/>
    <x v="1"/>
    <s v="CONGO"/>
    <s v="ɤ"/>
  </r>
  <r>
    <d v="2017-06-13T00:00:00"/>
    <s v="Taxi à Brazzaville Domicile-Bureau-Domicile"/>
    <x v="2"/>
    <x v="0"/>
    <m/>
    <n v="2000"/>
    <e v="#VALUE!"/>
    <x v="3"/>
    <s v="Décharge"/>
    <x v="0"/>
    <s v="CONGO"/>
    <s v="ɣ"/>
  </r>
  <r>
    <d v="2017-06-13T00:00:00"/>
    <s v="Taxi à Brazzaville Bureau-Agence Océan du Nord Mikalou-Bureau pour l'achat d'un billet Brazza-Djambala"/>
    <x v="2"/>
    <x v="0"/>
    <m/>
    <n v="3000"/>
    <e v="#VALUE!"/>
    <x v="3"/>
    <s v="Décharge"/>
    <x v="0"/>
    <s v="CONGO"/>
    <s v="ɣ"/>
  </r>
  <r>
    <d v="2017-06-13T00:00:00"/>
    <s v="Food allowance à Brazzaville des 12 et 13 Juin 2017"/>
    <x v="0"/>
    <x v="0"/>
    <m/>
    <n v="2000"/>
    <e v="#VALUE!"/>
    <x v="3"/>
    <s v="Décharge"/>
    <x v="0"/>
    <s v="CONGO"/>
    <s v="ɣ"/>
  </r>
  <r>
    <d v="2017-06-13T00:00:00"/>
    <s v="Taxi:bureau-maison d'arret pour visite geole"/>
    <x v="2"/>
    <x v="0"/>
    <m/>
    <n v="1000"/>
    <e v="#VALUE!"/>
    <x v="11"/>
    <s v="Décharge"/>
    <x v="0"/>
    <s v="CONGO"/>
    <s v="ɣ"/>
  </r>
  <r>
    <d v="2017-06-13T00:00:00"/>
    <s v="Ration des prévenus à la maison d'arret de Brazzaville"/>
    <x v="7"/>
    <x v="0"/>
    <m/>
    <n v="5000"/>
    <e v="#VALUE!"/>
    <x v="11"/>
    <s v="Décharge"/>
    <x v="0"/>
    <s v="CONGO"/>
    <s v="ɣ"/>
  </r>
  <r>
    <d v="2017-06-13T00:00:00"/>
    <s v="Taxi:maison d'arret-bureau"/>
    <x v="2"/>
    <x v="0"/>
    <m/>
    <n v="1000"/>
    <e v="#VALUE!"/>
    <x v="11"/>
    <s v="Décharge"/>
    <x v="0"/>
    <s v="CONGO"/>
    <s v="ɣ"/>
  </r>
  <r>
    <d v="2017-06-13T00:00:00"/>
    <s v="Achat billet BZV-Ouesso pour mission investigation"/>
    <x v="2"/>
    <x v="3"/>
    <m/>
    <n v="10000"/>
    <e v="#VALUE!"/>
    <x v="5"/>
    <s v="130606008787--48"/>
    <x v="1"/>
    <s v="CONGO"/>
    <s v="o"/>
  </r>
  <r>
    <d v="2017-06-13T00:00:00"/>
    <s v="Taxi Domicile-Talangaï ON pour voyage investigation à Ouesso"/>
    <x v="2"/>
    <x v="3"/>
    <m/>
    <n v="1000"/>
    <e v="#VALUE!"/>
    <x v="5"/>
    <s v="Décharge"/>
    <x v="1"/>
    <s v="CONGO"/>
    <s v="ɣ"/>
  </r>
  <r>
    <d v="2017-06-13T00:00:00"/>
    <s v="Taxi Ocean du Nord Ouesso-Hotel Genaelle pour mission investigation"/>
    <x v="2"/>
    <x v="3"/>
    <m/>
    <n v="1000"/>
    <e v="#VALUE!"/>
    <x v="5"/>
    <s v="Décharge"/>
    <x v="1"/>
    <s v="CONGO"/>
    <s v="ɣ"/>
  </r>
  <r>
    <d v="2017-06-13T00:00:00"/>
    <s v="Achat Produit pharmaceutique"/>
    <x v="0"/>
    <x v="6"/>
    <m/>
    <n v="2500"/>
    <e v="#VALUE!"/>
    <x v="5"/>
    <s v="OUI"/>
    <x v="0"/>
    <s v="CONGO"/>
    <s v="o"/>
  </r>
  <r>
    <d v="2017-06-14T00:00:00"/>
    <s v="RICOH SP311-Noir-SP311DNW/SFNW-3500P"/>
    <x v="9"/>
    <x v="4"/>
    <m/>
    <n v="109500"/>
    <e v="#VALUE!"/>
    <x v="8"/>
    <s v="CFB008822"/>
    <x v="0"/>
    <s v="CONGO"/>
    <s v="o"/>
  </r>
  <r>
    <d v="2017-06-14T00:00:00"/>
    <s v="Taxi Bureau-centre ville Burotop pour achat Encre Imprimante "/>
    <x v="2"/>
    <x v="3"/>
    <m/>
    <n v="2000"/>
    <e v="#VALUE!"/>
    <x v="7"/>
    <s v="Décharge"/>
    <x v="1"/>
    <s v="CONGO"/>
    <s v="ɤ"/>
  </r>
  <r>
    <d v="2017-06-14T00:00:00"/>
    <s v="Billet Océan du nord Brazzaville-Djambala"/>
    <x v="2"/>
    <x v="0"/>
    <m/>
    <n v="5000"/>
    <e v="#VALUE!"/>
    <x v="3"/>
    <s v="140607308080--28"/>
    <x v="0"/>
    <s v="CONGO"/>
    <s v="o"/>
  </r>
  <r>
    <d v="2017-06-14T00:00:00"/>
    <s v="Taxi à Brazzaville Domicile-Gare Océan du nord Mikalou pour le départ à la mission de Djambala"/>
    <x v="2"/>
    <x v="0"/>
    <m/>
    <n v="1500"/>
    <e v="#VALUE!"/>
    <x v="3"/>
    <s v="Décharge"/>
    <x v="0"/>
    <s v="CONGO"/>
    <s v="ɣ"/>
  </r>
  <r>
    <d v="2017-06-14T00:00:00"/>
    <s v="Ration des prisonniers à la Maison d'arrêt de Djambala"/>
    <x v="7"/>
    <x v="0"/>
    <m/>
    <n v="3950"/>
    <e v="#VALUE!"/>
    <x v="3"/>
    <s v="Décharge"/>
    <x v="0"/>
    <s v="CONGO"/>
    <s v="ɣ"/>
  </r>
  <r>
    <d v="2017-06-14T00:00:00"/>
    <s v="Taxi moto à Djambala Marché-Maison d'arrêt pour la visite geôle"/>
    <x v="2"/>
    <x v="0"/>
    <m/>
    <n v="300"/>
    <e v="#VALUE!"/>
    <x v="3"/>
    <s v="Décharge"/>
    <x v="0"/>
    <s v="CONGO"/>
    <s v="ɣ"/>
  </r>
  <r>
    <d v="2017-06-14T00:00:00"/>
    <s v="Taxi moto à Djambala Maison d'arrêt-Hôtel après la visite geôle"/>
    <x v="2"/>
    <x v="0"/>
    <m/>
    <n v="300"/>
    <e v="#VALUE!"/>
    <x v="3"/>
    <s v="Décharge"/>
    <x v="0"/>
    <s v="CONGO"/>
    <s v="ɣ"/>
  </r>
  <r>
    <d v="2017-06-14T00:00:00"/>
    <s v="Taxi Ouenze-Aéroport (Départ pour Impfondo)"/>
    <x v="2"/>
    <x v="3"/>
    <m/>
    <n v="1000"/>
    <e v="#VALUE!"/>
    <x v="9"/>
    <s v="Décharge"/>
    <x v="1"/>
    <s v="CONGO"/>
    <s v="ɣ"/>
  </r>
  <r>
    <d v="2017-06-14T00:00:00"/>
    <s v="Taxi aéroport Impfondo-Hotel (recherche d'un hôtel)"/>
    <x v="2"/>
    <x v="3"/>
    <m/>
    <n v="2500"/>
    <e v="#VALUE!"/>
    <x v="9"/>
    <s v="Décharge"/>
    <x v="1"/>
    <s v="CONGO"/>
    <s v="ɣ"/>
  </r>
  <r>
    <d v="2017-06-14T00:00:00"/>
    <s v="Taxi Hotel-Marché-Gare Dongou-Lycée-Hotel (1ere prospection dans la ville)"/>
    <x v="2"/>
    <x v="3"/>
    <m/>
    <n v="2500"/>
    <e v="#VALUE!"/>
    <x v="9"/>
    <s v="Décharge"/>
    <x v="1"/>
    <s v="CONGO"/>
    <s v="ɣ"/>
  </r>
  <r>
    <d v="2017-06-14T00:00:00"/>
    <s v="Taxi Hotel-restaurant pour investigation"/>
    <x v="2"/>
    <x v="3"/>
    <m/>
    <n v="500"/>
    <e v="#VALUE!"/>
    <x v="5"/>
    <s v="Décharge"/>
    <x v="1"/>
    <s v="CONGO"/>
    <s v="ɣ"/>
  </r>
  <r>
    <d v="2017-06-14T00:00:00"/>
    <s v="Taxi Restaurant-port de ouesso pour investigation"/>
    <x v="2"/>
    <x v="3"/>
    <m/>
    <n v="500"/>
    <e v="#VALUE!"/>
    <x v="5"/>
    <s v="Décharge"/>
    <x v="1"/>
    <s v="CONGO"/>
    <s v="ɣ"/>
  </r>
  <r>
    <d v="2017-06-14T00:00:00"/>
    <s v="Taxi port-marché pour investigation"/>
    <x v="2"/>
    <x v="3"/>
    <m/>
    <n v="500"/>
    <e v="#VALUE!"/>
    <x v="5"/>
    <s v="Décharge"/>
    <x v="1"/>
    <s v="CONGO"/>
    <s v="ɣ"/>
  </r>
  <r>
    <d v="2017-06-14T00:00:00"/>
    <s v="Taxi Marché-Hotel mission investigation"/>
    <x v="2"/>
    <x v="3"/>
    <m/>
    <n v="500"/>
    <e v="#VALUE!"/>
    <x v="5"/>
    <s v="Décharge"/>
    <x v="1"/>
    <s v="CONGO"/>
    <s v="ɣ"/>
  </r>
  <r>
    <d v="2017-06-14T00:00:00"/>
    <s v="Taxi Hotel-agence MTN "/>
    <x v="2"/>
    <x v="3"/>
    <m/>
    <n v="500"/>
    <e v="#VALUE!"/>
    <x v="5"/>
    <s v="Décharge"/>
    <x v="1"/>
    <s v="CONGO"/>
    <s v="ɣ"/>
  </r>
  <r>
    <d v="2017-06-14T00:00:00"/>
    <s v="Taxi MTN-Hotel pour mission"/>
    <x v="2"/>
    <x v="3"/>
    <m/>
    <n v="500"/>
    <e v="#VALUE!"/>
    <x v="5"/>
    <s v="Décharge"/>
    <x v="1"/>
    <s v="CONGO"/>
    <s v="ɣ"/>
  </r>
  <r>
    <d v="2017-06-14T00:00:00"/>
    <s v="Achat boisson pour cibles"/>
    <x v="10"/>
    <x v="3"/>
    <m/>
    <n v="4000"/>
    <e v="#VALUE!"/>
    <x v="5"/>
    <s v="Décharge"/>
    <x v="1"/>
    <s v="CONGO"/>
    <s v="ɣ"/>
  </r>
  <r>
    <d v="2017-06-15T00:00:00"/>
    <s v="Solde facture bonus média portant sur les trafiquants arrêtés à Djambala"/>
    <x v="6"/>
    <x v="1"/>
    <m/>
    <n v="160000"/>
    <e v="#VALUE!"/>
    <x v="1"/>
    <n v="27"/>
    <x v="0"/>
    <s v="CONGO"/>
    <s v="o"/>
  </r>
  <r>
    <d v="2017-06-15T00:00:00"/>
    <s v="Frais de transfert à Brel-Djambala"/>
    <x v="3"/>
    <x v="4"/>
    <m/>
    <n v="1800"/>
    <e v="#VALUE!"/>
    <x v="1"/>
    <s v="134/GCF"/>
    <x v="0"/>
    <s v="CONGO"/>
    <s v="o"/>
  </r>
  <r>
    <d v="2017-06-15T00:00:00"/>
    <s v="Taxi Bureau-Gendarmerie de Bacongo pour rencontrer le Capitaine Simon"/>
    <x v="2"/>
    <x v="0"/>
    <m/>
    <n v="1000"/>
    <e v="#VALUE!"/>
    <x v="10"/>
    <s v="Décharge"/>
    <x v="0"/>
    <s v="CONGO"/>
    <s v="ɣ"/>
  </r>
  <r>
    <d v="2017-06-15T00:00:00"/>
    <s v="Taxi Bureau-Gendarmerie de Bacongo pour rencontrer le Capitaine Simon"/>
    <x v="2"/>
    <x v="0"/>
    <m/>
    <n v="1000"/>
    <e v="#VALUE!"/>
    <x v="10"/>
    <s v="Décharge"/>
    <x v="0"/>
    <s v="CONGO"/>
    <s v="ɣ"/>
  </r>
  <r>
    <d v="2017-06-15T00:00:00"/>
    <s v="Ration des prisonniers à la Maison d'arrêt de Djambala"/>
    <x v="7"/>
    <x v="0"/>
    <m/>
    <n v="3700"/>
    <e v="#VALUE!"/>
    <x v="3"/>
    <s v="Décharge"/>
    <x v="0"/>
    <s v="CONGO"/>
    <s v="ɣ"/>
  </r>
  <r>
    <d v="2017-06-15T00:00:00"/>
    <s v="Taxi à moto à Djambala Marché-Maison d'arrêt pour la visite geôle matin"/>
    <x v="2"/>
    <x v="0"/>
    <m/>
    <n v="300"/>
    <e v="#VALUE!"/>
    <x v="3"/>
    <s v="Décharge"/>
    <x v="0"/>
    <s v="CONGO"/>
    <s v="ɣ"/>
  </r>
  <r>
    <d v="2017-06-15T00:00:00"/>
    <s v="Taxi moto à Djambala DDEF-Sous préfecture pour renconter le substitut du procureur"/>
    <x v="2"/>
    <x v="0"/>
    <m/>
    <n v="300"/>
    <e v="#VALUE!"/>
    <x v="3"/>
    <s v="Décharge"/>
    <x v="0"/>
    <s v="CONGO"/>
    <s v="ɣ"/>
  </r>
  <r>
    <d v="2017-06-15T00:00:00"/>
    <s v="Taxi moto à Djambala Sous préfecture-Hôtel après la rencontre avec le substitut du procureur"/>
    <x v="2"/>
    <x v="0"/>
    <m/>
    <n v="300"/>
    <e v="#VALUE!"/>
    <x v="3"/>
    <s v="Décharge"/>
    <x v="0"/>
    <s v="CONGO"/>
    <s v="ɣ"/>
  </r>
  <r>
    <d v="2017-06-15T00:00:00"/>
    <s v="Taxi moto à Djambala Hôtel-Maison d'arrêt-Hôtel pour la visite geôle soir"/>
    <x v="2"/>
    <x v="0"/>
    <m/>
    <n v="600"/>
    <e v="#VALUE!"/>
    <x v="3"/>
    <s v="Décharge"/>
    <x v="0"/>
    <s v="CONGO"/>
    <s v="ɣ"/>
  </r>
  <r>
    <d v="2017-06-15T00:00:00"/>
    <s v="Taxi:bureau-union europeenne pour assister à une présentation de Romain CALLAQUE"/>
    <x v="2"/>
    <x v="0"/>
    <m/>
    <n v="1000"/>
    <e v="#VALUE!"/>
    <x v="11"/>
    <s v="Décharge"/>
    <x v="0"/>
    <s v="CONGO"/>
    <s v="ɣ"/>
  </r>
  <r>
    <d v="2017-06-15T00:00:00"/>
    <s v="Taxi:UE-ministère de la justice pour suivi courriers"/>
    <x v="2"/>
    <x v="0"/>
    <m/>
    <n v="1000"/>
    <e v="#VALUE!"/>
    <x v="11"/>
    <s v="Décharge"/>
    <x v="0"/>
    <s v="CONGO"/>
    <s v="ɣ"/>
  </r>
  <r>
    <d v="2017-06-15T00:00:00"/>
    <s v="Taxi:ministère de la justice-bureau"/>
    <x v="2"/>
    <x v="0"/>
    <m/>
    <n v="1000"/>
    <e v="#VALUE!"/>
    <x v="11"/>
    <s v="Décharge"/>
    <x v="0"/>
    <s v="CONGO"/>
    <s v="ɣ"/>
  </r>
  <r>
    <d v="2017-06-15T00:00:00"/>
    <s v="Taxi Hotel-Port Impfondo-Gare Epena-La rivière (investigatgion sur terrain)"/>
    <x v="2"/>
    <x v="3"/>
    <m/>
    <n v="1500"/>
    <e v="#VALUE!"/>
    <x v="9"/>
    <s v="Décharge"/>
    <x v="1"/>
    <s v="CONGO"/>
    <s v="ɣ"/>
  </r>
  <r>
    <d v="2017-06-15T00:00:00"/>
    <s v="Achat boisson (trust building avec une cible ptentielle IPO)"/>
    <x v="10"/>
    <x v="3"/>
    <m/>
    <n v="3000"/>
    <e v="#VALUE!"/>
    <x v="9"/>
    <s v="Décharge"/>
    <x v="1"/>
    <s v="CONGO"/>
    <s v="ɣ"/>
  </r>
  <r>
    <d v="2017-06-15T00:00:00"/>
    <s v="Taxi Rivière-Marché-Hotel (prospection + retour à l'hôtel)"/>
    <x v="2"/>
    <x v="3"/>
    <m/>
    <n v="1000"/>
    <e v="#VALUE!"/>
    <x v="9"/>
    <s v="Décharge"/>
    <x v="1"/>
    <s v="CONGO"/>
    <s v="ɣ"/>
  </r>
  <r>
    <d v="2017-06-15T00:00:00"/>
    <s v="Taxi hotel-Chez FBR-Hotel (rendez-vous avec John)"/>
    <x v="2"/>
    <x v="3"/>
    <m/>
    <n v="1000"/>
    <e v="#VALUE!"/>
    <x v="9"/>
    <s v="Décharge"/>
    <x v="1"/>
    <s v="CONGO"/>
    <s v="ɣ"/>
  </r>
  <r>
    <d v="2017-06-15T00:00:00"/>
    <s v="Achat boisson (rendez-vous avec John)"/>
    <x v="10"/>
    <x v="3"/>
    <m/>
    <n v="1500"/>
    <e v="#VALUE!"/>
    <x v="9"/>
    <s v="Décharge"/>
    <x v="1"/>
    <s v="CONGO"/>
    <s v="ɣ"/>
  </r>
  <r>
    <d v="2017-06-15T00:00:00"/>
    <s v="Taxi Hotel-MTN pour rencontre avec la cible"/>
    <x v="2"/>
    <x v="3"/>
    <m/>
    <n v="500"/>
    <e v="#VALUE!"/>
    <x v="5"/>
    <s v="Décharge"/>
    <x v="1"/>
    <s v="CONGO"/>
    <s v="ɣ"/>
  </r>
  <r>
    <d v="2017-06-15T00:00:00"/>
    <s v="Achat balance"/>
    <x v="9"/>
    <x v="4"/>
    <m/>
    <n v="5000"/>
    <e v="#VALUE!"/>
    <x v="5"/>
    <n v="7722"/>
    <x v="0"/>
    <s v="CONGO"/>
    <s v="o"/>
  </r>
  <r>
    <d v="2017-06-15T00:00:00"/>
    <s v="Taxi MTN-Marché pour investigation"/>
    <x v="2"/>
    <x v="3"/>
    <m/>
    <n v="500"/>
    <e v="#VALUE!"/>
    <x v="5"/>
    <s v="Décharge"/>
    <x v="1"/>
    <s v="CONGO"/>
    <s v="ɣ"/>
  </r>
  <r>
    <d v="2017-06-15T00:00:00"/>
    <s v="Taxi Marché-Hotel après investigation"/>
    <x v="2"/>
    <x v="3"/>
    <m/>
    <n v="500"/>
    <e v="#VALUE!"/>
    <x v="5"/>
    <s v="Décharge"/>
    <x v="1"/>
    <s v="CONGO"/>
    <s v="ɣ"/>
  </r>
  <r>
    <d v="2017-06-16T00:00:00"/>
    <s v="Groupe Charden Farell:transfert fonds à Djambala"/>
    <x v="3"/>
    <x v="4"/>
    <m/>
    <n v="5560"/>
    <e v="#VALUE!"/>
    <x v="8"/>
    <s v="154/GCF"/>
    <x v="0"/>
    <s v="CONGO"/>
    <s v="o"/>
  </r>
  <r>
    <d v="2017-06-16T00:00:00"/>
    <s v="Groupe Charden Farell:transfert fonds à Djambala"/>
    <x v="3"/>
    <x v="4"/>
    <m/>
    <n v="7160"/>
    <e v="#VALUE!"/>
    <x v="8"/>
    <s v="155/GCF"/>
    <x v="0"/>
    <s v="CONGO"/>
    <s v="o"/>
  </r>
  <r>
    <d v="2017-06-16T00:00:00"/>
    <s v="Taxi Bureau-Parquet pour la recherche sur la conversion des dommages-intérêts en peine de prison"/>
    <x v="2"/>
    <x v="0"/>
    <m/>
    <n v="1000"/>
    <e v="#VALUE!"/>
    <x v="10"/>
    <s v="Décharge"/>
    <x v="0"/>
    <s v="CONGO"/>
    <s v="ɣ"/>
  </r>
  <r>
    <d v="2017-06-16T00:00:00"/>
    <s v="Taxi Bureau-Parquet pour la recherche sur la conversion des dommages-intérêts en peine de prison"/>
    <x v="2"/>
    <x v="0"/>
    <m/>
    <n v="1000"/>
    <e v="#VALUE!"/>
    <x v="10"/>
    <s v="Décharge"/>
    <x v="0"/>
    <s v="CONGO"/>
    <s v="ɣ"/>
  </r>
  <r>
    <d v="2017-06-16T00:00:00"/>
    <s v="Taxi bureau-aeroport pour renseignement sur les vols de Aircongo Brazzaville SIBITI"/>
    <x v="2"/>
    <x v="3"/>
    <m/>
    <n v="1000"/>
    <e v="#VALUE!"/>
    <x v="7"/>
    <s v="Décharge"/>
    <x v="1"/>
    <s v="CONGO"/>
    <s v="ɤ"/>
  </r>
  <r>
    <d v="2017-06-16T00:00:00"/>
    <s v="Taxi moto à Djambala Hôtel-Gendarmerie pour rencontrer le Colonel"/>
    <x v="2"/>
    <x v="0"/>
    <m/>
    <n v="300"/>
    <e v="#VALUE!"/>
    <x v="3"/>
    <s v="Décharge"/>
    <x v="0"/>
    <s v="CONGO"/>
    <s v="ɣ"/>
  </r>
  <r>
    <d v="2017-06-16T00:00:00"/>
    <s v="Taxi moto à Djambala Gendarmerie-Marché pour acheter la ration des prisonniers"/>
    <x v="2"/>
    <x v="0"/>
    <m/>
    <n v="300"/>
    <e v="#VALUE!"/>
    <x v="3"/>
    <s v="Décharge"/>
    <x v="0"/>
    <s v="CONGO"/>
    <s v="ɣ"/>
  </r>
  <r>
    <d v="2017-06-16T00:00:00"/>
    <s v="Ration des prisonniers à la Maison d'arrêt de Djambala"/>
    <x v="7"/>
    <x v="0"/>
    <m/>
    <n v="3950"/>
    <e v="#VALUE!"/>
    <x v="3"/>
    <s v="Décharge"/>
    <x v="0"/>
    <s v="CONGO"/>
    <s v="ɣ"/>
  </r>
  <r>
    <d v="2017-06-16T00:00:00"/>
    <s v="Taxi moto à Djambala Marché-Maison d'arrêt de Djambala pour la visite geôle matin"/>
    <x v="2"/>
    <x v="0"/>
    <m/>
    <n v="300"/>
    <e v="#VALUE!"/>
    <x v="3"/>
    <s v="Décharge"/>
    <x v="0"/>
    <s v="CONGO"/>
    <s v="ɣ"/>
  </r>
  <r>
    <d v="2017-06-16T00:00:00"/>
    <s v="Taxi moto à Djambala Maison d'arrêt-Sous préfecture pour rencontrer le substitut du Procureur"/>
    <x v="2"/>
    <x v="0"/>
    <m/>
    <n v="300"/>
    <e v="#VALUE!"/>
    <x v="3"/>
    <s v="Décharge"/>
    <x v="0"/>
    <s v="CONGO"/>
    <s v="ɣ"/>
  </r>
  <r>
    <d v="2017-06-16T00:00:00"/>
    <s v="Taxi moto à Djambala Sous préfecture-Hôtel après la rencontre avec le substitut du procureur"/>
    <x v="2"/>
    <x v="0"/>
    <m/>
    <n v="300"/>
    <e v="#VALUE!"/>
    <x v="3"/>
    <s v="Décharge"/>
    <x v="0"/>
    <s v="CONGO"/>
    <s v="ɣ"/>
  </r>
  <r>
    <d v="2017-06-16T00:00:00"/>
    <s v="Impression de la lettre adressée au parquet (2 exemplaires en couleur)"/>
    <x v="9"/>
    <x v="4"/>
    <m/>
    <n v="1000"/>
    <e v="#VALUE!"/>
    <x v="3"/>
    <s v="Décharge"/>
    <x v="0"/>
    <s v="CONGO"/>
    <s v="ɣ"/>
  </r>
  <r>
    <d v="2017-06-16T00:00:00"/>
    <s v="Taxi moto à Djambala Marché-Sous préfecture pour déposer la lette"/>
    <x v="2"/>
    <x v="0"/>
    <m/>
    <n v="300"/>
    <e v="#VALUE!"/>
    <x v="3"/>
    <s v="Décharge"/>
    <x v="0"/>
    <s v="CONGO"/>
    <s v="ɣ"/>
  </r>
  <r>
    <d v="2017-06-16T00:00:00"/>
    <s v="Taxi moto à Djambala Sous Préfecture-Maison d'arrêt pour la visite geôle soir"/>
    <x v="2"/>
    <x v="0"/>
    <m/>
    <n v="300"/>
    <e v="#VALUE!"/>
    <x v="3"/>
    <s v="Décharge"/>
    <x v="0"/>
    <s v="CONGO"/>
    <s v="ɣ"/>
  </r>
  <r>
    <d v="2017-06-16T00:00:00"/>
    <s v="Taxi moto à Djambala Maison d'arrêt-Hôtel après la visite geôle soir"/>
    <x v="2"/>
    <x v="0"/>
    <m/>
    <n v="300"/>
    <e v="#VALUE!"/>
    <x v="3"/>
    <s v="Décharge"/>
    <x v="0"/>
    <s v="CONGO"/>
    <s v="ɣ"/>
  </r>
  <r>
    <d v="2017-06-16T00:00:00"/>
    <s v="Food allowance à Djambala du 14 au 17 Juin 2017"/>
    <x v="8"/>
    <x v="0"/>
    <m/>
    <n v="40000"/>
    <e v="#VALUE!"/>
    <x v="3"/>
    <s v="Décharge"/>
    <x v="0"/>
    <s v="CONGO"/>
    <s v="ɣ"/>
  </r>
  <r>
    <d v="2017-06-16T00:00:00"/>
    <s v="Frais d'hôtel à Djambala: 3 nuitées du 14 au 16 Juin 2017"/>
    <x v="8"/>
    <x v="0"/>
    <m/>
    <n v="15000"/>
    <e v="#VALUE!"/>
    <x v="3"/>
    <n v="1002"/>
    <x v="0"/>
    <s v="CONGO"/>
    <s v="o"/>
  </r>
  <r>
    <d v="2017-06-16T00:00:00"/>
    <s v="Billet Océan du nord Djambala-Brazzaville"/>
    <x v="2"/>
    <x v="0"/>
    <m/>
    <n v="5000"/>
    <e v="#VALUE!"/>
    <x v="3"/>
    <s v="Oui"/>
    <x v="0"/>
    <s v="CONGO"/>
    <s v="o"/>
  </r>
  <r>
    <d v="2017-06-16T00:00:00"/>
    <s v="Taxi Hotel-Rivière-Second Port Impfondo (investigations sur terrain)"/>
    <x v="2"/>
    <x v="3"/>
    <m/>
    <n v="1000"/>
    <e v="#VALUE!"/>
    <x v="9"/>
    <s v="Décharge"/>
    <x v="1"/>
    <s v="CONGO"/>
    <s v="ɣ"/>
  </r>
  <r>
    <d v="2017-06-16T00:00:00"/>
    <s v="Taxi Port Impfondo-Aéroport-Marché-Hotel (investigation sur terrain)"/>
    <x v="2"/>
    <x v="3"/>
    <m/>
    <n v="1500"/>
    <e v="#VALUE!"/>
    <x v="9"/>
    <s v="Décharge"/>
    <x v="1"/>
    <s v="CONGO"/>
    <s v="ɣ"/>
  </r>
  <r>
    <d v="2017-06-16T00:00:00"/>
    <s v="Taxi hotel-Charden farell-hotel (recupération transfert fait par stirve)"/>
    <x v="2"/>
    <x v="3"/>
    <m/>
    <n v="1000"/>
    <e v="#VALUE!"/>
    <x v="9"/>
    <s v="Décharge"/>
    <x v="1"/>
    <s v="CONGO"/>
    <s v="ɣ"/>
  </r>
  <r>
    <d v="2017-06-16T00:00:00"/>
    <s v="Payement Hotel"/>
    <x v="8"/>
    <x v="3"/>
    <m/>
    <n v="45000"/>
    <e v="#VALUE!"/>
    <x v="5"/>
    <n v="9"/>
    <x v="1"/>
    <s v="CONGO"/>
    <s v="o"/>
  </r>
  <r>
    <d v="2017-06-16T00:00:00"/>
    <s v="Taxi Marché-Charden Farell pour le retrait des fonds"/>
    <x v="2"/>
    <x v="3"/>
    <m/>
    <n v="500"/>
    <e v="#VALUE!"/>
    <x v="5"/>
    <s v="Décharge"/>
    <x v="1"/>
    <s v="CONGO"/>
    <s v="ɣ"/>
  </r>
  <r>
    <d v="2017-06-16T00:00:00"/>
    <s v="Taxi Charden Farell- Gare pour voyage a Sembe"/>
    <x v="2"/>
    <x v="3"/>
    <m/>
    <n v="500"/>
    <e v="#VALUE!"/>
    <x v="5"/>
    <s v="Décharge"/>
    <x v="1"/>
    <s v="CONGO"/>
    <s v="ɣ"/>
  </r>
  <r>
    <d v="2017-06-16T00:00:00"/>
    <s v="Taxi Gare-Hotel Vemica Ouesso après échec voyage"/>
    <x v="2"/>
    <x v="3"/>
    <m/>
    <n v="500"/>
    <e v="#VALUE!"/>
    <x v="5"/>
    <s v="Décharge"/>
    <x v="1"/>
    <s v="CONGO"/>
    <s v="ɣ"/>
  </r>
  <r>
    <d v="2017-06-17T00:00:00"/>
    <s v="Taxi Domicile-Aeroport pour Achat Billet d’ avion mission SIBITI"/>
    <x v="2"/>
    <x v="3"/>
    <m/>
    <n v="2000"/>
    <e v="#VALUE!"/>
    <x v="7"/>
    <s v="Décharge"/>
    <x v="1"/>
    <s v="CONGO"/>
    <s v="ɤ"/>
  </r>
  <r>
    <d v="2017-06-17T00:00:00"/>
    <s v="Achat Billet d’ Avion Brazzaville-Pointe Noire pour mission Sibiti"/>
    <x v="13"/>
    <x v="3"/>
    <m/>
    <n v="36000"/>
    <e v="#VALUE!"/>
    <x v="7"/>
    <n v="65569"/>
    <x v="1"/>
    <s v="CONGO"/>
    <s v="o"/>
  </r>
  <r>
    <d v="2017-06-17T00:00:00"/>
    <s v="Taxi à Brazzaville Gare océan do nord Mikalou-Domicile de retour de la mission de Djambala"/>
    <x v="2"/>
    <x v="0"/>
    <m/>
    <n v="1500"/>
    <e v="#VALUE!"/>
    <x v="3"/>
    <s v="Décharge"/>
    <x v="0"/>
    <s v="CONGO"/>
    <s v="ɣ"/>
  </r>
  <r>
    <d v="2017-06-17T00:00:00"/>
    <s v="Taxi Hotel-Gare routière Dongou (Départ pour Dongou)"/>
    <x v="2"/>
    <x v="3"/>
    <m/>
    <n v="1000"/>
    <e v="#VALUE!"/>
    <x v="9"/>
    <s v="Décharge"/>
    <x v="1"/>
    <s v="CONGO"/>
    <s v="ɣ"/>
  </r>
  <r>
    <d v="2017-06-17T00:00:00"/>
    <s v="Taxi moto Impfondo-Dongou-Impfondo (investigation sur terrain)"/>
    <x v="2"/>
    <x v="3"/>
    <m/>
    <n v="20000"/>
    <e v="#VALUE!"/>
    <x v="9"/>
    <s v="Décharge"/>
    <x v="1"/>
    <s v="CONGO"/>
    <s v="ɣ"/>
  </r>
  <r>
    <d v="2017-06-17T00:00:00"/>
    <s v="Achat boisson pour 4 cibles"/>
    <x v="10"/>
    <x v="3"/>
    <m/>
    <n v="5500"/>
    <e v="#VALUE!"/>
    <x v="9"/>
    <s v="Décharge"/>
    <x v="1"/>
    <s v="CONGO"/>
    <s v="ɣ"/>
  </r>
  <r>
    <d v="2017-06-17T00:00:00"/>
    <s v="Taxi hotel-marché-hotel (rencontre avec Hypo et Antoine)"/>
    <x v="2"/>
    <x v="3"/>
    <m/>
    <n v="1000"/>
    <e v="#VALUE!"/>
    <x v="9"/>
    <s v="Décharge"/>
    <x v="1"/>
    <s v="CONGO"/>
    <s v="ɣ"/>
  </r>
  <r>
    <d v="2017-06-17T00:00:00"/>
    <s v="Taxi Hotel-gare routière pour voyage a Sembe"/>
    <x v="2"/>
    <x v="3"/>
    <m/>
    <n v="500"/>
    <e v="#VALUE!"/>
    <x v="5"/>
    <s v="Décharge"/>
    <x v="1"/>
    <s v="CONGO"/>
    <s v="ɣ"/>
  </r>
  <r>
    <d v="2017-06-17T00:00:00"/>
    <s v="Achat billet Ouesso-Sembe pour mission d'investigation"/>
    <x v="2"/>
    <x v="3"/>
    <m/>
    <n v="5000"/>
    <e v="#VALUE!"/>
    <x v="5"/>
    <s v="Décharge"/>
    <x v="1"/>
    <s v="CONGO"/>
    <s v="ɣ"/>
  </r>
  <r>
    <d v="2017-06-17T00:00:00"/>
    <s v="Taxi Moto poste de police-Auberge El Cubano pour mission investigation Sembe"/>
    <x v="2"/>
    <x v="3"/>
    <m/>
    <n v="1000"/>
    <e v="#VALUE!"/>
    <x v="5"/>
    <s v="Décharge"/>
    <x v="1"/>
    <s v="CONGO"/>
    <s v="ɣ"/>
  </r>
  <r>
    <d v="2017-06-17T00:00:00"/>
    <s v="Payement Hotel Venica mission OUESSO"/>
    <x v="8"/>
    <x v="3"/>
    <m/>
    <n v="15000"/>
    <e v="#VALUE!"/>
    <x v="5"/>
    <n v="9897"/>
    <x v="1"/>
    <s v="CONGO"/>
    <s v="o"/>
  </r>
  <r>
    <d v="2017-06-17T00:00:00"/>
    <s v="Payement Auberge el cubano Sembe"/>
    <x v="8"/>
    <x v="3"/>
    <m/>
    <n v="4000"/>
    <e v="#VALUE!"/>
    <x v="5"/>
    <s v="Décharge"/>
    <x v="1"/>
    <s v="CONGO"/>
    <s v="ɣ"/>
  </r>
  <r>
    <d v="2017-06-18T00:00:00"/>
    <s v="Taxi domicile-Bureau"/>
    <x v="2"/>
    <x v="2"/>
    <m/>
    <n v="3000"/>
    <e v="#VALUE!"/>
    <x v="1"/>
    <s v="Décharge"/>
    <x v="0"/>
    <s v="CONGO"/>
    <s v="ɣ"/>
  </r>
  <r>
    <d v="2017-06-18T00:00:00"/>
    <s v="Taxi hotel-Port Impfondo-Marché (investigatgion et préparation pour aller voir les produits)"/>
    <x v="2"/>
    <x v="3"/>
    <m/>
    <n v="1000"/>
    <e v="#VALUE!"/>
    <x v="9"/>
    <s v="Décharge"/>
    <x v="1"/>
    <s v="CONGO"/>
    <s v="ɣ"/>
  </r>
  <r>
    <d v="2017-06-18T00:00:00"/>
    <s v="Taxi marché-Chez leroy-Hotel (voir le produit chez le traf)"/>
    <x v="2"/>
    <x v="3"/>
    <m/>
    <n v="1000"/>
    <e v="#VALUE!"/>
    <x v="9"/>
    <s v="Décharge"/>
    <x v="1"/>
    <s v="CONGO"/>
    <s v="ɣ"/>
  </r>
  <r>
    <d v="2017-06-18T00:00:00"/>
    <s v="Taxi hotel-Rp Okombi-Hotel (rencontre avec les cibles pour parler du business)"/>
    <x v="2"/>
    <x v="3"/>
    <m/>
    <n v="1000"/>
    <e v="#VALUE!"/>
    <x v="9"/>
    <s v="Décharge"/>
    <x v="1"/>
    <s v="CONGO"/>
    <s v="ɣ"/>
  </r>
  <r>
    <d v="2017-06-18T00:00:00"/>
    <s v="Achat billet Sembe- Ouesso pour mission investigation"/>
    <x v="2"/>
    <x v="3"/>
    <m/>
    <n v="5000"/>
    <e v="#VALUE!"/>
    <x v="5"/>
    <s v="Décharge"/>
    <x v="1"/>
    <s v="CONGO"/>
    <s v="ɣ"/>
  </r>
  <r>
    <d v="2017-06-18T00:00:00"/>
    <s v="Taxi Gare routière de Ouesso-hotel Venica mission investigation"/>
    <x v="2"/>
    <x v="3"/>
    <m/>
    <n v="500"/>
    <e v="#VALUE!"/>
    <x v="5"/>
    <s v="Décharge"/>
    <x v="1"/>
    <s v="CONGO"/>
    <s v="ɣ"/>
  </r>
  <r>
    <d v="2017-06-18T00:00:00"/>
    <s v="Taxi Hotel Venica-Ocean du Nord pour achat billet Ouesso-BZV"/>
    <x v="2"/>
    <x v="3"/>
    <m/>
    <n v="500"/>
    <e v="#VALUE!"/>
    <x v="5"/>
    <s v="Décharge"/>
    <x v="1"/>
    <s v="CONGO"/>
    <s v="ɣ"/>
  </r>
  <r>
    <d v="2017-06-18T00:00:00"/>
    <s v="achat billet Ocean du Nord Ouesso- BZV"/>
    <x v="2"/>
    <x v="3"/>
    <m/>
    <n v="10000"/>
    <e v="#VALUE!"/>
    <x v="5"/>
    <s v="Décharge"/>
    <x v="1"/>
    <s v="CONGO"/>
    <s v="ɣ"/>
  </r>
  <r>
    <d v="2017-06-18T00:00:00"/>
    <s v="Taxi Ocean du Nord-Hotel Venica"/>
    <x v="2"/>
    <x v="3"/>
    <m/>
    <n v="500"/>
    <e v="#VALUE!"/>
    <x v="5"/>
    <s v="Décharge"/>
    <x v="1"/>
    <s v="CONGO"/>
    <s v="ɣ"/>
  </r>
  <r>
    <d v="2017-06-19T00:00:00"/>
    <s v="Taxi Bureau-Agence MTN-Bureau solliciter l'impression de l'historique des transferts "/>
    <x v="2"/>
    <x v="2"/>
    <m/>
    <n v="2000"/>
    <e v="#VALUE!"/>
    <x v="8"/>
    <s v="Décharge"/>
    <x v="0"/>
    <s v="CONGO"/>
    <s v="ɣ"/>
  </r>
  <r>
    <d v="2017-06-19T00:00:00"/>
    <s v="Recharge Airtel Téléphone PALF"/>
    <x v="4"/>
    <x v="4"/>
    <m/>
    <n v="47500"/>
    <e v="#VALUE!"/>
    <x v="8"/>
    <n v="107"/>
    <x v="0"/>
    <s v="CONGO"/>
    <s v="o"/>
  </r>
  <r>
    <d v="2017-06-19T00:00:00"/>
    <s v="Domicile-aeroport pour la mission sibiti Zanaga "/>
    <x v="2"/>
    <x v="3"/>
    <m/>
    <n v="1000"/>
    <e v="#VALUE!"/>
    <x v="7"/>
    <s v="Décharge"/>
    <x v="1"/>
    <s v="CONGO"/>
    <s v="ɤ"/>
  </r>
  <r>
    <d v="2017-06-19T00:00:00"/>
    <s v="Timbre pour billet d’ avion pour mission sibiti"/>
    <x v="14"/>
    <x v="3"/>
    <m/>
    <n v="1000"/>
    <e v="#VALUE!"/>
    <x v="7"/>
    <s v="Oui"/>
    <x v="1"/>
    <s v="CONGO"/>
    <s v="o"/>
  </r>
  <r>
    <d v="2017-06-19T00:00:00"/>
    <s v="Taxi aeroport de pointe noire -gare SIBITi "/>
    <x v="2"/>
    <x v="3"/>
    <m/>
    <n v="1500"/>
    <e v="#VALUE!"/>
    <x v="7"/>
    <s v="Décharge"/>
    <x v="1"/>
    <s v="CONGO"/>
    <s v="ɤ"/>
  </r>
  <r>
    <d v="2017-06-19T00:00:00"/>
    <s v="Billet Pointe noire -Sibiti pour mission investigation "/>
    <x v="2"/>
    <x v="3"/>
    <m/>
    <n v="10000"/>
    <e v="#VALUE!"/>
    <x v="7"/>
    <s v="Décharge"/>
    <x v="1"/>
    <s v="CONGO"/>
    <s v="ɤ"/>
  </r>
  <r>
    <d v="2017-06-19T00:00:00"/>
    <s v="Taxi à Brazzaville Domicile-Bureau-Domicile"/>
    <x v="2"/>
    <x v="0"/>
    <m/>
    <n v="2000"/>
    <e v="#VALUE!"/>
    <x v="3"/>
    <s v="Décharge"/>
    <x v="0"/>
    <s v="CONGO"/>
    <s v="ɣ"/>
  </r>
  <r>
    <d v="2017-06-19T00:00:00"/>
    <s v="Taxi hotel-Gare Epena (départ pour PK 13 afin de rencontrer la cible avec une 2ième peau)"/>
    <x v="2"/>
    <x v="3"/>
    <m/>
    <n v="500"/>
    <e v="#VALUE!"/>
    <x v="9"/>
    <s v="Décharge"/>
    <x v="1"/>
    <s v="CONGO"/>
    <s v="ɣ"/>
  </r>
  <r>
    <d v="2017-06-19T00:00:00"/>
    <s v="Taxi moto Impfondo-PK 13-Impfondo (aller-retour investigation et rencontre avec la 2ième cible des peaux)"/>
    <x v="2"/>
    <x v="3"/>
    <m/>
    <n v="10000"/>
    <e v="#VALUE!"/>
    <x v="9"/>
    <s v="Décharge"/>
    <x v="1"/>
    <s v="CONGO"/>
    <s v="ɣ"/>
  </r>
  <r>
    <d v="2017-06-19T00:00:00"/>
    <s v="Taxi hotel-marché-Hotel (rencontre avec Hypo et Antoine afin de planifier le marché)"/>
    <x v="2"/>
    <x v="3"/>
    <m/>
    <n v="1000"/>
    <e v="#VALUE!"/>
    <x v="9"/>
    <s v="Décharge"/>
    <x v="1"/>
    <s v="CONGO"/>
    <s v="ɣ"/>
  </r>
  <r>
    <d v="2017-06-19T00:00:00"/>
    <s v="Taxi hotel-Agence Air Congo-Agence Canadienne-Hotel (achat billet pour brvl) "/>
    <x v="2"/>
    <x v="3"/>
    <m/>
    <n v="1500"/>
    <e v="#VALUE!"/>
    <x v="9"/>
    <s v="Décharge"/>
    <x v="1"/>
    <s v="CONGO"/>
    <s v="ɣ"/>
  </r>
  <r>
    <d v="2017-06-19T00:00:00"/>
    <s v="Achat billet Canadien + Timbre (retour à Brazzaville)"/>
    <x v="13"/>
    <x v="3"/>
    <m/>
    <n v="66500"/>
    <e v="#VALUE!"/>
    <x v="9"/>
    <n v="12490"/>
    <x v="1"/>
    <s v="CONGO"/>
    <s v="o"/>
  </r>
  <r>
    <d v="2017-06-19T00:00:00"/>
    <s v="Payement Hotel Venica pour mission Ouesso"/>
    <x v="8"/>
    <x v="3"/>
    <m/>
    <n v="15000"/>
    <e v="#VALUE!"/>
    <x v="5"/>
    <n v="9899"/>
    <x v="1"/>
    <s v="CONGO"/>
    <s v="o"/>
  </r>
  <r>
    <d v="2017-06-19T00:00:00"/>
    <s v="Taxi Hotel Venica-Ocean du Nord Ouesso"/>
    <x v="2"/>
    <x v="3"/>
    <m/>
    <n v="500"/>
    <e v="#VALUE!"/>
    <x v="5"/>
    <s v="Décharge"/>
    <x v="1"/>
    <s v="CONGO"/>
    <s v="ɣ"/>
  </r>
  <r>
    <d v="2017-06-19T00:00:00"/>
    <s v="Ration pour mission d'investigation a Ouesso "/>
    <x v="8"/>
    <x v="3"/>
    <m/>
    <n v="70000"/>
    <e v="#VALUE!"/>
    <x v="5"/>
    <s v="Décharge"/>
    <x v="1"/>
    <s v="CONGO"/>
    <s v="ɣ"/>
  </r>
  <r>
    <d v="2017-06-19T00:00:00"/>
    <s v="Taxi Océan du Nord BZV-Domicile"/>
    <x v="2"/>
    <x v="3"/>
    <m/>
    <n v="1000"/>
    <e v="#VALUE!"/>
    <x v="5"/>
    <s v="Décharge"/>
    <x v="1"/>
    <s v="CONGO"/>
    <s v="ɣ"/>
  </r>
  <r>
    <d v="2017-06-20T00:00:00"/>
    <s v="Consultation médicale, examens et traitements Clinique Jésus Sauve (déduction des 45% sur les 14600 dépensés)"/>
    <x v="0"/>
    <x v="6"/>
    <m/>
    <n v="6570"/>
    <e v="#VALUE!"/>
    <x v="10"/>
    <s v="Oui"/>
    <x v="0"/>
    <s v="CONGO"/>
    <s v="o"/>
  </r>
  <r>
    <d v="2017-06-20T00:00:00"/>
    <s v="Achat boisson pour les cibles pendant la mission de sibiti"/>
    <x v="10"/>
    <x v="3"/>
    <m/>
    <n v="6000"/>
    <e v="#VALUE!"/>
    <x v="7"/>
    <s v="Décharge"/>
    <x v="1"/>
    <s v="CONGO"/>
    <s v="ɤ"/>
  </r>
  <r>
    <d v="2017-06-20T00:00:00"/>
    <s v="Location moto pour investigation de la mission a sibiti"/>
    <x v="2"/>
    <x v="3"/>
    <m/>
    <n v="5000"/>
    <e v="#VALUE!"/>
    <x v="7"/>
    <s v="Décharge"/>
    <x v="1"/>
    <s v="CONGO"/>
    <s v="ɤ"/>
  </r>
  <r>
    <d v="2017-06-20T00:00:00"/>
    <s v="Taxi à Brazzaville Domicile-Burreau-Domicile"/>
    <x v="2"/>
    <x v="0"/>
    <m/>
    <n v="2000"/>
    <e v="#VALUE!"/>
    <x v="3"/>
    <s v="Décharge"/>
    <x v="0"/>
    <s v="CONGO"/>
    <s v="ɣ"/>
  </r>
  <r>
    <d v="2017-06-20T00:00:00"/>
    <s v="Billet BRAZZA-PNR + timbre"/>
    <x v="13"/>
    <x v="0"/>
    <m/>
    <n v="37000"/>
    <e v="#VALUE!"/>
    <x v="11"/>
    <n v="67275"/>
    <x v="0"/>
    <s v="CONGO"/>
    <s v="o"/>
  </r>
  <r>
    <d v="2017-06-20T00:00:00"/>
    <s v="Taxi hotel-marché-la Rivière (dernière rencontre avec les cibles afin de planifier)"/>
    <x v="2"/>
    <x v="3"/>
    <m/>
    <n v="1000"/>
    <e v="#VALUE!"/>
    <x v="9"/>
    <s v="Décharge"/>
    <x v="1"/>
    <s v="CONGO"/>
    <s v="ɣ"/>
  </r>
  <r>
    <d v="2017-06-20T00:00:00"/>
    <s v="Achat boisson (dernière rencontre avec les cibles afin de planifier)"/>
    <x v="10"/>
    <x v="3"/>
    <m/>
    <n v="3000"/>
    <e v="#VALUE!"/>
    <x v="9"/>
    <s v="Décharge"/>
    <x v="1"/>
    <s v="CONGO"/>
    <s v="ɣ"/>
  </r>
  <r>
    <d v="2017-06-20T00:00:00"/>
    <s v="Taxi Rivière-Hotel (retour à l'hôtel)"/>
    <x v="2"/>
    <x v="3"/>
    <m/>
    <n v="500"/>
    <e v="#VALUE!"/>
    <x v="9"/>
    <s v="Décharge"/>
    <x v="1"/>
    <s v="CONGO"/>
    <s v="ɣ"/>
  </r>
  <r>
    <d v="2017-06-20T00:00:00"/>
    <s v="Taxi Domicile-Bureau"/>
    <x v="2"/>
    <x v="3"/>
    <m/>
    <n v="1000"/>
    <e v="#VALUE!"/>
    <x v="5"/>
    <s v="Décharge"/>
    <x v="1"/>
    <s v="CONGO"/>
    <s v="ɣ"/>
  </r>
  <r>
    <d v="2017-06-20T00:00:00"/>
    <s v="Food allowance pendant la pause"/>
    <x v="0"/>
    <x v="3"/>
    <m/>
    <n v="1000"/>
    <e v="#VALUE!"/>
    <x v="5"/>
    <s v="Décharge"/>
    <x v="1"/>
    <s v="CONGO"/>
    <s v="ɣ"/>
  </r>
  <r>
    <d v="2017-06-20T00:00:00"/>
    <s v="Taxi Bureau-Domicile"/>
    <x v="2"/>
    <x v="3"/>
    <m/>
    <n v="1000"/>
    <e v="#VALUE!"/>
    <x v="5"/>
    <s v="Décharge"/>
    <x v="1"/>
    <s v="CONGO"/>
    <s v="ɣ"/>
  </r>
  <r>
    <d v="2017-06-21T00:00:00"/>
    <s v="FRAIS RET.DEPLACE Chq n° 03592807"/>
    <x v="1"/>
    <x v="4"/>
    <m/>
    <n v="3265"/>
    <e v="#VALUE!"/>
    <x v="0"/>
    <s v="Bordereau "/>
    <x v="0"/>
    <s v="CONGO"/>
    <s v="o"/>
  </r>
  <r>
    <d v="2017-06-21T00:00:00"/>
    <s v="COTISATION WEB BANK &amp; Instructions content 101258"/>
    <x v="1"/>
    <x v="4"/>
    <m/>
    <n v="11822"/>
    <e v="#VALUE!"/>
    <x v="0"/>
    <s v="Relevé"/>
    <x v="0"/>
    <s v="CONGO"/>
    <s v="o"/>
  </r>
  <r>
    <d v="2017-06-21T00:00:00"/>
    <s v="Reglement pour solde facture de Maitre MOUYETI/Contrat du 20 mars 2017"/>
    <x v="15"/>
    <x v="0"/>
    <m/>
    <n v="375000"/>
    <e v="#VALUE!"/>
    <x v="1"/>
    <n v="39"/>
    <x v="0"/>
    <s v="CONGO"/>
    <s v="o"/>
  </r>
  <r>
    <d v="2017-06-21T00:00:00"/>
    <s v="Groupe Charden Farell:transfert fonds à Sibiti"/>
    <x v="3"/>
    <x v="4"/>
    <m/>
    <n v="8200"/>
    <e v="#VALUE!"/>
    <x v="8"/>
    <s v="88/GCF"/>
    <x v="0"/>
    <s v="CONGO"/>
    <s v="o"/>
  </r>
  <r>
    <d v="2017-06-21T00:00:00"/>
    <s v="Taxi à BZV, bureau-aéroport-bureau en vue d'acheter les billets pour l'opération de Sibiti"/>
    <x v="2"/>
    <x v="0"/>
    <m/>
    <n v="2000"/>
    <e v="#VALUE!"/>
    <x v="2"/>
    <s v="Décharge"/>
    <x v="0"/>
    <s v="CONGO"/>
    <s v="ɣ"/>
  </r>
  <r>
    <d v="2017-06-21T00:00:00"/>
    <s v="Taxi Bureau-Gendarmerie de Bacongo pour rencontrer l'enquêteur l'Adjudant OLOUO Léonce Romuald, Gendamerie de Bacongo "/>
    <x v="2"/>
    <x v="0"/>
    <m/>
    <n v="1000"/>
    <e v="#VALUE!"/>
    <x v="10"/>
    <s v="Décharge"/>
    <x v="0"/>
    <s v="CONGO"/>
    <s v="ɣ"/>
  </r>
  <r>
    <d v="2017-06-21T00:00:00"/>
    <s v="Aide pour déplacement de l'enquêteur l'Adjudant OLOUO Léonce Romuald, Gendamerie de Bacongo "/>
    <x v="2"/>
    <x v="0"/>
    <m/>
    <n v="5000"/>
    <e v="#VALUE!"/>
    <x v="10"/>
    <s v="Décharge"/>
    <x v="0"/>
    <s v="CONGO"/>
    <s v="ɣ"/>
  </r>
  <r>
    <d v="2017-06-21T00:00:00"/>
    <s v="Taxi Gendarmeri-Bureau"/>
    <x v="2"/>
    <x v="0"/>
    <m/>
    <n v="1000"/>
    <e v="#VALUE!"/>
    <x v="10"/>
    <s v="Décharge"/>
    <x v="0"/>
    <s v="CONGO"/>
    <s v="ɣ"/>
  </r>
  <r>
    <d v="2017-06-21T00:00:00"/>
    <s v="Frais d'hôtel nuitees du 19 au 22 juin pour la mission de sibiti"/>
    <x v="8"/>
    <x v="3"/>
    <m/>
    <n v="45000"/>
    <e v="#VALUE!"/>
    <x v="7"/>
    <n v="1035"/>
    <x v="1"/>
    <s v="CONGO"/>
    <s v="o"/>
  </r>
  <r>
    <d v="2017-06-21T00:00:00"/>
    <s v="Taxi à Brazzaville Domicile-Bureau-Domicile"/>
    <x v="2"/>
    <x v="0"/>
    <m/>
    <n v="2000"/>
    <e v="#VALUE!"/>
    <x v="3"/>
    <s v="Décharge"/>
    <x v="0"/>
    <s v="CONGO"/>
    <s v="ɣ"/>
  </r>
  <r>
    <d v="2017-06-21T00:00:00"/>
    <s v="Achat des spirales de reliure documents"/>
    <x v="9"/>
    <x v="4"/>
    <m/>
    <n v="2000"/>
    <e v="#VALUE!"/>
    <x v="3"/>
    <s v="022/LS/17"/>
    <x v="0"/>
    <s v="CONGO"/>
    <s v="o"/>
  </r>
  <r>
    <d v="2017-06-21T00:00:00"/>
    <s v="Achat des spirales de reliure  documents"/>
    <x v="9"/>
    <x v="4"/>
    <m/>
    <n v="4000"/>
    <e v="#VALUE!"/>
    <x v="3"/>
    <s v="023/LS/17"/>
    <x v="0"/>
    <s v="CONGO"/>
    <s v="o"/>
  </r>
  <r>
    <d v="2017-06-21T00:00:00"/>
    <s v="Taxi:maison-aeroport pour voyage"/>
    <x v="2"/>
    <x v="0"/>
    <m/>
    <n v="2000"/>
    <e v="#VALUE!"/>
    <x v="11"/>
    <s v="Décharge"/>
    <x v="0"/>
    <s v="CONGO"/>
    <s v="ɣ"/>
  </r>
  <r>
    <d v="2017-06-21T00:00:00"/>
    <s v="Taxi: aeroport-hôtel"/>
    <x v="2"/>
    <x v="0"/>
    <m/>
    <n v="1500"/>
    <e v="#VALUE!"/>
    <x v="11"/>
    <s v="Décharge"/>
    <x v="0"/>
    <s v="CONGO"/>
    <s v="ɣ"/>
  </r>
  <r>
    <d v="2017-06-21T00:00:00"/>
    <s v="Taxi:hôtel-parquet/Parquet-hôtel"/>
    <x v="2"/>
    <x v="0"/>
    <m/>
    <n v="2000"/>
    <e v="#VALUE!"/>
    <x v="11"/>
    <s v="Décharge"/>
    <x v="0"/>
    <s v="CONGO"/>
    <s v="ɣ"/>
  </r>
  <r>
    <d v="2017-06-21T00:00:00"/>
    <s v="Paiement hotel KB Fils du 14 au 21 juin 2017 soit 7 nuitées"/>
    <x v="8"/>
    <x v="3"/>
    <m/>
    <n v="105000"/>
    <e v="#VALUE!"/>
    <x v="9"/>
    <s v="oui"/>
    <x v="1"/>
    <s v="CONGO"/>
    <s v="o"/>
  </r>
  <r>
    <d v="2017-06-21T00:00:00"/>
    <s v="Taxi hotel-aéroport (départ pour brazzaville)"/>
    <x v="2"/>
    <x v="3"/>
    <m/>
    <n v="500"/>
    <e v="#VALUE!"/>
    <x v="9"/>
    <s v="Décharge"/>
    <x v="1"/>
    <s v="CONGO"/>
    <s v="ɣ"/>
  </r>
  <r>
    <d v="2017-06-21T00:00:00"/>
    <s v="Food allowance mission Impfondo du 14 au 21 juillet soit 8 jours"/>
    <x v="8"/>
    <x v="3"/>
    <m/>
    <n v="80000"/>
    <e v="#VALUE!"/>
    <x v="9"/>
    <s v="Décharge"/>
    <x v="1"/>
    <s v="CONGO"/>
    <s v="ɣ"/>
  </r>
  <r>
    <d v="2017-06-21T00:00:00"/>
    <s v="Taxi aéroport-Ouenze (Arriver à Brazzaville)"/>
    <x v="2"/>
    <x v="3"/>
    <m/>
    <n v="1500"/>
    <e v="#VALUE!"/>
    <x v="9"/>
    <s v="Décharge"/>
    <x v="1"/>
    <s v="CONGO"/>
    <s v="ɣ"/>
  </r>
  <r>
    <d v="2017-06-21T00:00:00"/>
    <s v="Taxi Domicile-Bureau"/>
    <x v="2"/>
    <x v="3"/>
    <m/>
    <n v="1000"/>
    <e v="#VALUE!"/>
    <x v="5"/>
    <s v="Décharge"/>
    <x v="1"/>
    <s v="CONGO"/>
    <s v="ɣ"/>
  </r>
  <r>
    <d v="2017-06-21T00:00:00"/>
    <s v="Taxi Bureau-Bacongo pour achat de power bank"/>
    <x v="2"/>
    <x v="3"/>
    <m/>
    <n v="1000"/>
    <e v="#VALUE!"/>
    <x v="5"/>
    <s v="Décharge"/>
    <x v="1"/>
    <s v="CONGO"/>
    <s v="ɣ"/>
  </r>
  <r>
    <d v="2017-06-21T00:00:00"/>
    <s v="Taxi Bacongo-Bureau pour achat power bank"/>
    <x v="2"/>
    <x v="3"/>
    <m/>
    <n v="1000"/>
    <e v="#VALUE!"/>
    <x v="5"/>
    <s v="Décharge"/>
    <x v="1"/>
    <s v="CONGO"/>
    <s v="ɣ"/>
  </r>
  <r>
    <d v="2017-06-21T00:00:00"/>
    <s v="Achat power bank"/>
    <x v="9"/>
    <x v="4"/>
    <m/>
    <n v="5000"/>
    <e v="#VALUE!"/>
    <x v="5"/>
    <s v="Décharge"/>
    <x v="0"/>
    <s v="CONGO"/>
    <s v="o"/>
  </r>
  <r>
    <d v="2017-06-21T00:00:00"/>
    <s v="Food allowance pendant la pause"/>
    <x v="0"/>
    <x v="3"/>
    <m/>
    <n v="1000"/>
    <e v="#VALUE!"/>
    <x v="5"/>
    <s v="Décharge"/>
    <x v="1"/>
    <s v="CONGO"/>
    <s v="ɣ"/>
  </r>
  <r>
    <d v="2017-06-21T00:00:00"/>
    <s v="Taxi Bureau-Domicile"/>
    <x v="2"/>
    <x v="3"/>
    <m/>
    <n v="1000"/>
    <e v="#VALUE!"/>
    <x v="5"/>
    <s v="Décharge"/>
    <x v="1"/>
    <s v="CONGO"/>
    <s v="ɣ"/>
  </r>
  <r>
    <d v="2017-06-22T00:00:00"/>
    <s v="Billet Sibiti-Zanaga pour mission d’ investigation"/>
    <x v="2"/>
    <x v="3"/>
    <m/>
    <n v="10000"/>
    <e v="#VALUE!"/>
    <x v="7"/>
    <s v="Décharge"/>
    <x v="1"/>
    <s v="CONGO"/>
    <s v="ɤ"/>
  </r>
  <r>
    <d v="2017-06-22T00:00:00"/>
    <s v="Frais d'hôtel nuiteés du 22 au24 juin 2017 mission a Zanaga "/>
    <x v="8"/>
    <x v="3"/>
    <m/>
    <n v="30000"/>
    <e v="#VALUE!"/>
    <x v="7"/>
    <s v="Oui"/>
    <x v="1"/>
    <s v="CONGO"/>
    <s v="n"/>
  </r>
  <r>
    <d v="2017-06-22T00:00:00"/>
    <s v="Taxi à Brazzaville Domicile-Bureau-Domicile"/>
    <x v="2"/>
    <x v="0"/>
    <m/>
    <n v="2000"/>
    <e v="#VALUE!"/>
    <x v="3"/>
    <s v="Décharge"/>
    <x v="0"/>
    <s v="CONGO"/>
    <s v="ɣ"/>
  </r>
  <r>
    <d v="2017-06-22T00:00:00"/>
    <s v="Taxi Bureau-MN TV"/>
    <x v="2"/>
    <x v="1"/>
    <m/>
    <n v="1000"/>
    <e v="#VALUE!"/>
    <x v="4"/>
    <s v="Décharge"/>
    <x v="0"/>
    <s v="CONGO"/>
    <s v="ɣ"/>
  </r>
  <r>
    <d v="2017-06-22T00:00:00"/>
    <s v="Taxi MN TV-Top Tv"/>
    <x v="2"/>
    <x v="1"/>
    <m/>
    <n v="1000"/>
    <e v="#VALUE!"/>
    <x v="4"/>
    <s v="Décharge"/>
    <x v="0"/>
    <s v="CONGO"/>
    <s v="ɣ"/>
  </r>
  <r>
    <d v="2017-06-22T00:00:00"/>
    <s v="Taxi Top Tv-Radio Liberté"/>
    <x v="2"/>
    <x v="1"/>
    <m/>
    <n v="1000"/>
    <e v="#VALUE!"/>
    <x v="4"/>
    <s v="Décharge"/>
    <x v="0"/>
    <s v="CONGO"/>
    <s v="ɣ"/>
  </r>
  <r>
    <d v="2017-06-22T00:00:00"/>
    <s v="Taxi ES TV  Radio Rurale"/>
    <x v="2"/>
    <x v="1"/>
    <m/>
    <n v="1000"/>
    <e v="#VALUE!"/>
    <x v="4"/>
    <s v="Décharge"/>
    <x v="0"/>
    <s v="CONGO"/>
    <s v="ɣ"/>
  </r>
  <r>
    <d v="2017-06-22T00:00:00"/>
    <s v="Taxi Radio Rurale-Semaine Africaine"/>
    <x v="2"/>
    <x v="1"/>
    <m/>
    <n v="1000"/>
    <e v="#VALUE!"/>
    <x v="4"/>
    <s v="Décharge"/>
    <x v="0"/>
    <s v="CONGO"/>
    <s v="ɣ"/>
  </r>
  <r>
    <d v="2017-06-22T00:00:00"/>
    <s v="Taxi Semaine Africaine-Bureau"/>
    <x v="2"/>
    <x v="1"/>
    <m/>
    <n v="1000"/>
    <e v="#VALUE!"/>
    <x v="4"/>
    <s v="Décharge"/>
    <x v="0"/>
    <s v="CONGO"/>
    <s v="ɣ"/>
  </r>
  <r>
    <d v="2017-06-22T00:00:00"/>
    <s v="Taxi Radio Liberté-ES TV"/>
    <x v="2"/>
    <x v="1"/>
    <m/>
    <n v="1000"/>
    <e v="#VALUE!"/>
    <x v="4"/>
    <s v="Décharge"/>
    <x v="0"/>
    <s v="CONGO"/>
    <s v="ɣ"/>
  </r>
  <r>
    <d v="2017-06-22T00:00:00"/>
    <s v="Taxi:hôtel-parquet/parquet-cabinet kimpolo"/>
    <x v="2"/>
    <x v="0"/>
    <m/>
    <n v="2000"/>
    <e v="#VALUE!"/>
    <x v="11"/>
    <s v="Décharge"/>
    <x v="0"/>
    <s v="CONGO"/>
    <s v="ɣ"/>
  </r>
  <r>
    <d v="2017-06-22T00:00:00"/>
    <s v="Taxi:cabinet kimpolo-parquet"/>
    <x v="2"/>
    <x v="0"/>
    <m/>
    <n v="1000"/>
    <e v="#VALUE!"/>
    <x v="11"/>
    <s v="Décharge"/>
    <x v="0"/>
    <s v="CONGO"/>
    <s v="ɣ"/>
  </r>
  <r>
    <d v="2017-06-22T00:00:00"/>
    <s v="Taxi:parquet-ministère des eaux et forêts"/>
    <x v="2"/>
    <x v="0"/>
    <m/>
    <n v="1000"/>
    <e v="#VALUE!"/>
    <x v="11"/>
    <s v="Décharge"/>
    <x v="0"/>
    <s v="CONGO"/>
    <s v="ɣ"/>
  </r>
  <r>
    <d v="2017-06-22T00:00:00"/>
    <s v="Taxi: ministère des eaux et forêts-hôtel/Hôtel-restaurant"/>
    <x v="2"/>
    <x v="0"/>
    <m/>
    <n v="2000"/>
    <e v="#VALUE!"/>
    <x v="11"/>
    <s v="Décharge"/>
    <x v="0"/>
    <s v="CONGO"/>
    <s v="ɣ"/>
  </r>
  <r>
    <d v="2017-06-22T00:00:00"/>
    <s v="Taxi:resaturant-hôtel"/>
    <x v="2"/>
    <x v="0"/>
    <m/>
    <n v="1000"/>
    <e v="#VALUE!"/>
    <x v="11"/>
    <s v="Décharge"/>
    <x v="0"/>
    <s v="CONGO"/>
    <s v="ɣ"/>
  </r>
  <r>
    <d v="2017-06-22T00:00:00"/>
    <s v="Taxi Domicile-Bureau"/>
    <x v="2"/>
    <x v="3"/>
    <m/>
    <n v="1000"/>
    <e v="#VALUE!"/>
    <x v="5"/>
    <s v="Décharge"/>
    <x v="1"/>
    <s v="CONGO"/>
    <s v="ɣ"/>
  </r>
  <r>
    <d v="2017-06-22T00:00:00"/>
    <s v="Food allowance pendant la pause"/>
    <x v="0"/>
    <x v="3"/>
    <m/>
    <n v="1000"/>
    <e v="#VALUE!"/>
    <x v="5"/>
    <s v="Décharge"/>
    <x v="1"/>
    <s v="CONGO"/>
    <s v="ɣ"/>
  </r>
  <r>
    <d v="2017-06-22T00:00:00"/>
    <s v="Taxi Bureau-Domicile"/>
    <x v="2"/>
    <x v="3"/>
    <m/>
    <n v="1000"/>
    <e v="#VALUE!"/>
    <x v="5"/>
    <s v="Décharge"/>
    <x v="1"/>
    <s v="CONGO"/>
    <s v="ɣ"/>
  </r>
  <r>
    <d v="2017-06-23T00:00:00"/>
    <s v="Frais de transfert à Mésange-Pointe Noire"/>
    <x v="3"/>
    <x v="4"/>
    <m/>
    <n v="3000"/>
    <e v="#VALUE!"/>
    <x v="1"/>
    <s v="195/GCF"/>
    <x v="0"/>
    <s v="CONGO"/>
    <s v="o"/>
  </r>
  <r>
    <d v="2017-06-23T00:00:00"/>
    <s v="Taxi Bureau-BCI"/>
    <x v="2"/>
    <x v="2"/>
    <m/>
    <n v="2000"/>
    <e v="#VALUE!"/>
    <x v="1"/>
    <s v="Décharge"/>
    <x v="0"/>
    <s v="CONGO"/>
    <s v="ɣ"/>
  </r>
  <r>
    <d v="2017-06-23T00:00:00"/>
    <s v="Taxi Bureau-Centre ville-Bureau"/>
    <x v="2"/>
    <x v="2"/>
    <m/>
    <n v="2000"/>
    <e v="#VALUE!"/>
    <x v="8"/>
    <s v="Décharge"/>
    <x v="0"/>
    <s v="CONGO"/>
    <s v="ɣ"/>
  </r>
  <r>
    <d v="2017-06-23T00:00:00"/>
    <s v="Recharge MTN  Téléphone PALF"/>
    <x v="4"/>
    <x v="4"/>
    <m/>
    <n v="95000"/>
    <e v="#VALUE!"/>
    <x v="8"/>
    <n v="123"/>
    <x v="0"/>
    <s v="CONGO"/>
    <s v="o"/>
  </r>
  <r>
    <d v="2017-06-23T00:00:00"/>
    <s v="Achat boisson pour les cibles pendant la mission de sibiti"/>
    <x v="10"/>
    <x v="3"/>
    <m/>
    <n v="5000"/>
    <e v="#VALUE!"/>
    <x v="7"/>
    <s v="Décharge"/>
    <x v="1"/>
    <s v="CONGO"/>
    <s v="ɤ"/>
  </r>
  <r>
    <d v="2017-06-23T00:00:00"/>
    <s v="Location moto pour investigation zanaga de la mission a sibiti"/>
    <x v="2"/>
    <x v="3"/>
    <m/>
    <n v="5000"/>
    <e v="#VALUE!"/>
    <x v="7"/>
    <s v="Décharge"/>
    <x v="1"/>
    <s v="CONGO"/>
    <s v="ɤ"/>
  </r>
  <r>
    <d v="2017-06-23T00:00:00"/>
    <s v="Taxi à Brazzaville Domicile-Bureau-Domicile"/>
    <x v="2"/>
    <x v="0"/>
    <m/>
    <n v="2000"/>
    <e v="#VALUE!"/>
    <x v="3"/>
    <s v="Décharge"/>
    <x v="0"/>
    <s v="CONGO"/>
    <s v="ɣ"/>
  </r>
  <r>
    <d v="2017-06-23T00:00:00"/>
    <s v="Food allowance à Brazzaville du 19 au 23 Juin 2017"/>
    <x v="0"/>
    <x v="0"/>
    <m/>
    <n v="5000"/>
    <e v="#VALUE!"/>
    <x v="3"/>
    <s v="Décharge"/>
    <x v="0"/>
    <s v="CONGO"/>
    <s v="ɣ"/>
  </r>
  <r>
    <d v="2017-06-23T00:00:00"/>
    <s v="Taxi à Brazzaville Bureau-Agence Océan du Nord Mikalou-Bureau pour l'achat des billets Brazzaville-Djambala"/>
    <x v="2"/>
    <x v="0"/>
    <m/>
    <n v="3000"/>
    <e v="#VALUE!"/>
    <x v="3"/>
    <s v="Décharge"/>
    <x v="0"/>
    <s v="CONGO"/>
    <s v="ɣ"/>
  </r>
  <r>
    <d v="2017-06-23T00:00:00"/>
    <s v="Billet Océan du Nord Brazzaville-Djambala pour Maitre MALONGA "/>
    <x v="15"/>
    <x v="0"/>
    <m/>
    <n v="5000"/>
    <e v="#VALUE!"/>
    <x v="3"/>
    <s v="260607308080--12"/>
    <x v="0"/>
    <s v="CONGO"/>
    <s v="o"/>
  </r>
  <r>
    <d v="2017-06-23T00:00:00"/>
    <s v="Billet Océan du Nord Brazzaville-Djambala pour Brel"/>
    <x v="2"/>
    <x v="0"/>
    <m/>
    <n v="5000"/>
    <e v="#VALUE!"/>
    <x v="3"/>
    <s v="260607308080--13"/>
    <x v="0"/>
    <s v="CONGO"/>
    <s v="o"/>
  </r>
  <r>
    <d v="2017-06-23T00:00:00"/>
    <s v="Billet PNR-BRAZZA + timbre"/>
    <x v="13"/>
    <x v="0"/>
    <m/>
    <n v="37000"/>
    <e v="#VALUE!"/>
    <x v="11"/>
    <n v="52368"/>
    <x v="0"/>
    <s v="CONGO"/>
    <s v="o"/>
  </r>
  <r>
    <d v="2017-06-23T00:00:00"/>
    <s v="Frais d'hôtel Mission PNR du 21/06 au 23/06"/>
    <x v="8"/>
    <x v="0"/>
    <m/>
    <n v="30000"/>
    <e v="#VALUE!"/>
    <x v="11"/>
    <n v="153"/>
    <x v="0"/>
    <s v="CONGO"/>
    <s v="o"/>
  </r>
  <r>
    <d v="2017-06-23T00:00:00"/>
    <s v="Taxi bureau-Océan du nord talangaï-Bureau (achat billet mission Etoumbi)"/>
    <x v="2"/>
    <x v="3"/>
    <m/>
    <n v="2500"/>
    <e v="#VALUE!"/>
    <x v="9"/>
    <s v="Décharge"/>
    <x v="1"/>
    <s v="CONGO"/>
    <s v="ɣ"/>
  </r>
  <r>
    <d v="2017-06-23T00:00:00"/>
    <s v="Achat billet pour Makoua (cf Mission Etoumbi)"/>
    <x v="2"/>
    <x v="3"/>
    <m/>
    <n v="10000"/>
    <e v="#VALUE!"/>
    <x v="9"/>
    <s v="260607006868--15"/>
    <x v="1"/>
    <s v="CONGO"/>
    <s v="o"/>
  </r>
  <r>
    <d v="2017-06-23T00:00:00"/>
    <s v="Taxi Domicile-Bureau"/>
    <x v="2"/>
    <x v="3"/>
    <m/>
    <n v="1000"/>
    <e v="#VALUE!"/>
    <x v="5"/>
    <s v="Décharge"/>
    <x v="1"/>
    <s v="CONGO"/>
    <s v="ɣ"/>
  </r>
  <r>
    <d v="2017-06-23T00:00:00"/>
    <s v="Food allowance pendant la pause"/>
    <x v="0"/>
    <x v="3"/>
    <m/>
    <n v="1000"/>
    <e v="#VALUE!"/>
    <x v="5"/>
    <s v="Décharge"/>
    <x v="1"/>
    <s v="CONGO"/>
    <s v="ɣ"/>
  </r>
  <r>
    <d v="2017-06-23T00:00:00"/>
    <s v="Taxi Bureau-Domicile"/>
    <x v="2"/>
    <x v="3"/>
    <m/>
    <n v="1000"/>
    <e v="#VALUE!"/>
    <x v="5"/>
    <s v="Décharge"/>
    <x v="1"/>
    <s v="CONGO"/>
    <s v="ɣ"/>
  </r>
  <r>
    <d v="2017-06-23T00:00:00"/>
    <s v="Frais d'hôtel Mission PNR du 23/06 au 24/06"/>
    <x v="8"/>
    <x v="0"/>
    <m/>
    <n v="15000"/>
    <e v="#VALUE!"/>
    <x v="11"/>
    <s v="153 &amp; décharge"/>
    <x v="0"/>
    <s v="CONGO"/>
    <s v="ɣ"/>
  </r>
  <r>
    <d v="2017-06-24T00:00:00"/>
    <s v="Billet Zanaga-sibiti pour mission sibiti"/>
    <x v="2"/>
    <x v="3"/>
    <m/>
    <n v="10000"/>
    <e v="#VALUE!"/>
    <x v="7"/>
    <s v="Décharge"/>
    <x v="1"/>
    <s v="CONGO"/>
    <s v="ɤ"/>
  </r>
  <r>
    <d v="2017-06-24T00:00:00"/>
    <s v="Billet Sibiti-pointe noire  pour mission d’ investigation"/>
    <x v="2"/>
    <x v="3"/>
    <m/>
    <n v="10000"/>
    <e v="#VALUE!"/>
    <x v="7"/>
    <s v="Décharge"/>
    <x v="1"/>
    <s v="CONGO"/>
    <s v="ɤ"/>
  </r>
  <r>
    <d v="2017-06-24T00:00:00"/>
    <s v="Frais d'hôtel Nuitée du 24 au 25 juin 2017 à pointe noire "/>
    <x v="8"/>
    <x v="3"/>
    <m/>
    <n v="15000"/>
    <e v="#VALUE!"/>
    <x v="7"/>
    <s v="Oui"/>
    <x v="1"/>
    <s v="CONGO"/>
    <s v="n"/>
  </r>
  <r>
    <d v="2017-06-24T00:00:00"/>
    <s v="Taxi Gare sibiti -Hotel à la base pointe noire "/>
    <x v="2"/>
    <x v="3"/>
    <m/>
    <n v="1500"/>
    <e v="#VALUE!"/>
    <x v="7"/>
    <s v="Décharge"/>
    <x v="1"/>
    <s v="CONGO"/>
    <s v="ɤ"/>
  </r>
  <r>
    <d v="2017-06-24T00:00:00"/>
    <s v="Food allowance de la mission de sibiti du  19 au 25 juin 2017 "/>
    <x v="8"/>
    <x v="3"/>
    <m/>
    <n v="70000"/>
    <e v="#VALUE!"/>
    <x v="7"/>
    <s v="Décharge"/>
    <x v="1"/>
    <s v="CONGO"/>
    <s v="ɤ"/>
  </r>
  <r>
    <d v="2017-06-24T00:00:00"/>
    <s v="Taxi:hôtel-aeroport pour voyage sur brazza"/>
    <x v="2"/>
    <x v="0"/>
    <m/>
    <n v="1000"/>
    <e v="#VALUE!"/>
    <x v="11"/>
    <s v="Décharge"/>
    <x v="0"/>
    <s v="CONGO"/>
    <s v="ɣ"/>
  </r>
  <r>
    <d v="2017-06-24T00:00:00"/>
    <s v="Food allowance Mission Pointe-Noire du 21 au 24 Juin 2017"/>
    <x v="8"/>
    <x v="0"/>
    <m/>
    <n v="40000"/>
    <e v="#VALUE!"/>
    <x v="11"/>
    <s v="Décharge"/>
    <x v="0"/>
    <s v="CONGO"/>
    <s v="ɣ"/>
  </r>
  <r>
    <d v="2017-06-24T00:00:00"/>
    <s v="Taxi:aeroport-maison"/>
    <x v="2"/>
    <x v="0"/>
    <m/>
    <n v="2000"/>
    <e v="#VALUE!"/>
    <x v="11"/>
    <s v="Décharge"/>
    <x v="0"/>
    <s v="CONGO"/>
    <s v="ɣ"/>
  </r>
  <r>
    <d v="2017-06-25T00:00:00"/>
    <s v="Taxi domicile-Bureau"/>
    <x v="2"/>
    <x v="2"/>
    <m/>
    <n v="3000"/>
    <e v="#VALUE!"/>
    <x v="1"/>
    <s v="Décharge"/>
    <x v="0"/>
    <s v="CONGO"/>
    <s v="ɣ"/>
  </r>
  <r>
    <d v="2017-06-25T00:00:00"/>
    <s v="Billet d’ avion Pointe Noire- Brazzaville pour la mission de Sibiti"/>
    <x v="13"/>
    <x v="3"/>
    <m/>
    <n v="36000"/>
    <e v="#VALUE!"/>
    <x v="7"/>
    <n v="51831"/>
    <x v="1"/>
    <s v="CONGO"/>
    <s v="o"/>
  </r>
  <r>
    <d v="2017-06-25T00:00:00"/>
    <s v="Taxi Aeroport BZV - Domicile retour mission sibiti "/>
    <x v="2"/>
    <x v="3"/>
    <m/>
    <n v="1000"/>
    <e v="#VALUE!"/>
    <x v="7"/>
    <s v="Décharge"/>
    <x v="1"/>
    <s v="CONGO"/>
    <s v="ɤ"/>
  </r>
  <r>
    <d v="2017-06-25T00:00:00"/>
    <s v="achat timbre billet d’ avion retour mission sibiti "/>
    <x v="14"/>
    <x v="3"/>
    <m/>
    <n v="1000"/>
    <e v="#VALUE!"/>
    <x v="7"/>
    <s v="Oui"/>
    <x v="1"/>
    <s v="CONGO"/>
    <s v="o"/>
  </r>
  <r>
    <d v="2017-06-26T00:00:00"/>
    <s v="Frais de légalisation de la lettre d'invitation de Mr Alain FARMA à la DGST"/>
    <x v="14"/>
    <x v="4"/>
    <m/>
    <n v="30000"/>
    <e v="#VALUE!"/>
    <x v="1"/>
    <n v="42"/>
    <x v="0"/>
    <s v="CONGO"/>
    <s v="o"/>
  </r>
  <r>
    <d v="2017-06-26T00:00:00"/>
    <s v="Taxi Bureau-DGST-Moungali pour réparation ordinateur-ONEMO-PARK N SHOP-Bureau"/>
    <x v="2"/>
    <x v="2"/>
    <m/>
    <n v="6000"/>
    <e v="#VALUE!"/>
    <x v="1"/>
    <s v="Décharge"/>
    <x v="0"/>
    <s v="CONGO"/>
    <s v="ɣ"/>
  </r>
  <r>
    <d v="2017-06-26T00:00:00"/>
    <s v="Taxi à BZV, bureau-aéroport-bureau achat des billets pour l'opération Impfondo"/>
    <x v="2"/>
    <x v="0"/>
    <m/>
    <n v="2000"/>
    <e v="#VALUE!"/>
    <x v="2"/>
    <s v="Décharge"/>
    <x v="0"/>
    <s v="CONGO"/>
    <s v="ɣ"/>
  </r>
  <r>
    <d v="2017-06-26T00:00:00"/>
    <s v="Achat billet d'avion Herick BZV-Impfondo+Timbre"/>
    <x v="13"/>
    <x v="0"/>
    <m/>
    <n v="56000"/>
    <e v="#VALUE!"/>
    <x v="2"/>
    <n v="44"/>
    <x v="0"/>
    <s v="CONGO"/>
    <s v="o"/>
  </r>
  <r>
    <d v="2017-06-26T00:00:00"/>
    <s v="Taxi à BZV, bureau-domicile avec les documents destinés aux OPJ d'Impfondo"/>
    <x v="2"/>
    <x v="0"/>
    <m/>
    <n v="1000"/>
    <e v="#VALUE!"/>
    <x v="2"/>
    <s v="Décharge"/>
    <x v="0"/>
    <s v="CONGO"/>
    <s v="ɣ"/>
  </r>
  <r>
    <d v="2017-06-26T00:00:00"/>
    <s v="Taxi Bureau-Aéroport"/>
    <x v="2"/>
    <x v="0"/>
    <m/>
    <n v="1000"/>
    <e v="#VALUE!"/>
    <x v="10"/>
    <s v="Décharge"/>
    <x v="0"/>
    <s v="CONGO"/>
    <s v="ɣ"/>
  </r>
  <r>
    <d v="2017-06-26T00:00:00"/>
    <s v="Achat billet avion Air Congo Brazza-Impfondo"/>
    <x v="13"/>
    <x v="0"/>
    <m/>
    <n v="56000"/>
    <e v="#VALUE!"/>
    <x v="10"/>
    <s v="Oui"/>
    <x v="0"/>
    <s v="CONGO"/>
    <s v="n"/>
  </r>
  <r>
    <d v="2017-06-26T00:00:00"/>
    <s v="Taxi Aéroport-Bureau"/>
    <x v="2"/>
    <x v="0"/>
    <m/>
    <n v="1000"/>
    <e v="#VALUE!"/>
    <x v="10"/>
    <s v="Décharge"/>
    <x v="0"/>
    <s v="CONGO"/>
    <s v="ɣ"/>
  </r>
  <r>
    <d v="2017-06-26T00:00:00"/>
    <s v="Achat Billet d’ avion BZV-Impfondo pour operation "/>
    <x v="13"/>
    <x v="3"/>
    <m/>
    <n v="55000"/>
    <e v="#VALUE!"/>
    <x v="7"/>
    <n v="172605"/>
    <x v="1"/>
    <s v="CONGO"/>
    <s v="o"/>
  </r>
  <r>
    <d v="2017-06-26T00:00:00"/>
    <s v="Taxi à Brazzaville Domicile-Gare Océan du Nord pour la mission àDjambala"/>
    <x v="2"/>
    <x v="0"/>
    <m/>
    <n v="1500"/>
    <e v="#VALUE!"/>
    <x v="3"/>
    <s v="Décharge"/>
    <x v="0"/>
    <s v="CONGO"/>
    <s v="ɣ"/>
  </r>
  <r>
    <d v="2017-06-26T00:00:00"/>
    <s v="Ration des prisonniers à la Maison d'arrêt de Djambala"/>
    <x v="7"/>
    <x v="0"/>
    <m/>
    <n v="3950"/>
    <e v="#VALUE!"/>
    <x v="3"/>
    <s v="Décharge"/>
    <x v="0"/>
    <s v="CONGO"/>
    <s v="ɣ"/>
  </r>
  <r>
    <d v="2017-06-26T00:00:00"/>
    <s v="Taxi moto à Djambala Marché-Maison d'arrêt pour la visite geôle "/>
    <x v="2"/>
    <x v="0"/>
    <m/>
    <n v="300"/>
    <e v="#VALUE!"/>
    <x v="3"/>
    <s v="Décharge"/>
    <x v="0"/>
    <s v="CONGO"/>
    <s v="ɣ"/>
  </r>
  <r>
    <d v="2017-06-26T00:00:00"/>
    <s v="Taxi moto à Djambala Maison d'arrêt-Hôtel après la visite geôle"/>
    <x v="2"/>
    <x v="0"/>
    <m/>
    <n v="300"/>
    <e v="#VALUE!"/>
    <x v="3"/>
    <s v="Décharge"/>
    <x v="0"/>
    <s v="CONGO"/>
    <s v="ɣ"/>
  </r>
  <r>
    <d v="2017-06-26T00:00:00"/>
    <s v="Taxi:bureau-parquet pour suivre l'audience BODZENGA ROCH ET NICAISE"/>
    <x v="2"/>
    <x v="0"/>
    <m/>
    <n v="1000"/>
    <e v="#VALUE!"/>
    <x v="11"/>
    <s v="Décharge"/>
    <x v="0"/>
    <s v="CONGO"/>
    <s v="ɣ"/>
  </r>
  <r>
    <d v="2017-06-26T00:00:00"/>
    <s v="Taxi:parquet-bureau"/>
    <x v="2"/>
    <x v="0"/>
    <m/>
    <n v="1000"/>
    <e v="#VALUE!"/>
    <x v="11"/>
    <s v="Décharge"/>
    <x v="0"/>
    <s v="CONGO"/>
    <s v="ɣ"/>
  </r>
  <r>
    <d v="2017-06-26T00:00:00"/>
    <s v="Billet BRAZZA-IMPFONDO+ timbre"/>
    <x v="13"/>
    <x v="0"/>
    <m/>
    <n v="56000"/>
    <e v="#VALUE!"/>
    <x v="11"/>
    <n v="45"/>
    <x v="0"/>
    <s v="CONGO"/>
    <s v="o"/>
  </r>
  <r>
    <d v="2017-06-26T00:00:00"/>
    <s v="Taxi Ouenze-Gare routière Océan du nord (Départ pour Etoumbi)"/>
    <x v="2"/>
    <x v="3"/>
    <m/>
    <n v="1500"/>
    <e v="#VALUE!"/>
    <x v="9"/>
    <s v="Décharge"/>
    <x v="1"/>
    <s v="CONGO"/>
    <s v="ɣ"/>
  </r>
  <r>
    <d v="2017-06-26T00:00:00"/>
    <s v="Food allowance du 26/06 cfr mission Etoumbi annulée en plein voyage"/>
    <x v="8"/>
    <x v="3"/>
    <m/>
    <n v="10000"/>
    <e v="#VALUE!"/>
    <x v="9"/>
    <s v="Décharge"/>
    <x v="1"/>
    <s v="CONGO"/>
    <s v="ɣ"/>
  </r>
  <r>
    <d v="2017-06-26T00:00:00"/>
    <s v="Taxi 45-Talangai-Brazzaville (retour à Brazzaville suite à l'annulation de la mission Etoumbi)"/>
    <x v="2"/>
    <x v="3"/>
    <m/>
    <n v="6500"/>
    <e v="#VALUE!"/>
    <x v="9"/>
    <s v="Décharge"/>
    <x v="1"/>
    <s v="CONGO"/>
    <s v="ɣ"/>
  </r>
  <r>
    <d v="2017-06-26T00:00:00"/>
    <s v="Envoie crédit à Hypo (cible de Impfondo)"/>
    <x v="10"/>
    <x v="3"/>
    <m/>
    <n v="1000"/>
    <e v="#VALUE!"/>
    <x v="9"/>
    <s v="Décharge"/>
    <x v="1"/>
    <s v="CONGO"/>
    <s v="ɣ"/>
  </r>
  <r>
    <d v="2017-06-26T00:00:00"/>
    <s v="Taxi Domicile-Bureau"/>
    <x v="2"/>
    <x v="3"/>
    <m/>
    <n v="1000"/>
    <e v="#VALUE!"/>
    <x v="5"/>
    <s v="Décharge"/>
    <x v="1"/>
    <s v="CONGO"/>
    <s v="ɣ"/>
  </r>
  <r>
    <d v="2017-06-26T00:00:00"/>
    <s v="Taxi Bureau-Air Congo (aéroport) pour renseignement sur vols BZV-Impfondo concernant l'opération"/>
    <x v="2"/>
    <x v="3"/>
    <m/>
    <n v="1000"/>
    <e v="#VALUE!"/>
    <x v="5"/>
    <s v="Décharge"/>
    <x v="1"/>
    <s v="CONGO"/>
    <s v="ɣ"/>
  </r>
  <r>
    <d v="2017-06-26T00:00:00"/>
    <s v="Taxi Air Congo (aéroport)-Bureau pour renseignement sur vols BZV-Impfondo concernant l'opération"/>
    <x v="2"/>
    <x v="3"/>
    <m/>
    <n v="1000"/>
    <e v="#VALUE!"/>
    <x v="5"/>
    <s v="Décharge"/>
    <x v="1"/>
    <s v="CONGO"/>
    <s v="ɣ"/>
  </r>
  <r>
    <d v="2017-06-26T00:00:00"/>
    <s v="Food allowance pendant la pause"/>
    <x v="0"/>
    <x v="3"/>
    <m/>
    <n v="1000"/>
    <e v="#VALUE!"/>
    <x v="5"/>
    <s v="Décharge"/>
    <x v="1"/>
    <s v="CONGO"/>
    <s v="ɣ"/>
  </r>
  <r>
    <d v="2017-06-26T00:00:00"/>
    <s v="Taxi Bureau-Domicile"/>
    <x v="2"/>
    <x v="3"/>
    <m/>
    <n v="1000"/>
    <e v="#VALUE!"/>
    <x v="5"/>
    <s v="Décharge"/>
    <x v="1"/>
    <s v="CONGO"/>
    <s v="ɣ"/>
  </r>
  <r>
    <d v="2017-06-27T00:00:00"/>
    <s v="Réparation ordinateur Mavy"/>
    <x v="5"/>
    <x v="4"/>
    <m/>
    <n v="25000"/>
    <e v="#VALUE!"/>
    <x v="1"/>
    <n v="18"/>
    <x v="0"/>
    <s v="CONGO"/>
    <s v="o"/>
  </r>
  <r>
    <d v="2017-06-27T00:00:00"/>
    <s v="Remboursement frais de transport Evariste"/>
    <x v="2"/>
    <x v="1"/>
    <m/>
    <n v="5000"/>
    <e v="#VALUE!"/>
    <x v="8"/>
    <n v="20"/>
    <x v="0"/>
    <s v="CONGO"/>
    <s v="o"/>
  </r>
  <r>
    <d v="2017-06-27T00:00:00"/>
    <s v="Bonus Médias Annonce 2ème audience de l'affaire des 3 trafs à Djambala"/>
    <x v="6"/>
    <x v="1"/>
    <m/>
    <n v="290000"/>
    <e v="#VALUE!"/>
    <x v="8"/>
    <n v="21"/>
    <x v="0"/>
    <s v="CONGO"/>
    <s v="o"/>
  </r>
  <r>
    <d v="2017-06-27T00:00:00"/>
    <s v="Groupe Charden Farell:transfert fonds à Djambala"/>
    <x v="3"/>
    <x v="4"/>
    <m/>
    <n v="2000"/>
    <e v="#VALUE!"/>
    <x v="8"/>
    <s v="181/GCF"/>
    <x v="0"/>
    <s v="CONGO"/>
    <s v="o"/>
  </r>
  <r>
    <d v="2017-06-27T00:00:00"/>
    <s v="Taxi à BZV, domicile-aéroport, pour aller à Impfondo"/>
    <x v="2"/>
    <x v="0"/>
    <m/>
    <n v="1000"/>
    <e v="#VALUE!"/>
    <x v="2"/>
    <s v="Décharge"/>
    <x v="0"/>
    <s v="CONGO"/>
    <s v="ɣ"/>
  </r>
  <r>
    <d v="2017-06-27T00:00:00"/>
    <s v="Taxi à Impfondo, aéroport-hôtel"/>
    <x v="2"/>
    <x v="0"/>
    <m/>
    <n v="1000"/>
    <e v="#VALUE!"/>
    <x v="2"/>
    <s v="Décharge"/>
    <x v="0"/>
    <s v="CONGO"/>
    <s v="ɣ"/>
  </r>
  <r>
    <d v="2017-06-27T00:00:00"/>
    <s v="Taxi à Impfondo, changement d'hôtel vers un autre pour manque de place"/>
    <x v="2"/>
    <x v="0"/>
    <m/>
    <n v="500"/>
    <e v="#VALUE!"/>
    <x v="2"/>
    <s v="Décharge"/>
    <x v="0"/>
    <s v="CONGO"/>
    <s v="ɣ"/>
  </r>
  <r>
    <d v="2017-06-27T00:00:00"/>
    <s v="Taxi à Impfondo, Hôtel-gendarmérie(tribunal)-hôtel, pour rencontrer le Colonel et le PR"/>
    <x v="2"/>
    <x v="0"/>
    <m/>
    <n v="1000"/>
    <e v="#VALUE!"/>
    <x v="2"/>
    <s v="Décharge"/>
    <x v="0"/>
    <s v="CONGO"/>
    <s v="ɣ"/>
  </r>
  <r>
    <d v="2017-06-27T00:00:00"/>
    <s v="Taxi à Impfondo, Hôtel- vers hôtel I55s-hôtel (répérage et remise du flash money)"/>
    <x v="2"/>
    <x v="0"/>
    <m/>
    <n v="1000"/>
    <e v="#VALUE!"/>
    <x v="2"/>
    <s v="Décharge"/>
    <x v="0"/>
    <s v="CONGO"/>
    <s v="ɣ"/>
  </r>
  <r>
    <d v="2017-06-27T00:00:00"/>
    <s v="Food allowance à Impfondo du 27 juin au 05 juillet"/>
    <x v="8"/>
    <x v="0"/>
    <m/>
    <n v="90000"/>
    <e v="#VALUE!"/>
    <x v="2"/>
    <s v="Décharge"/>
    <x v="0"/>
    <s v="CONGO"/>
    <s v="ɣ"/>
  </r>
  <r>
    <d v="2017-06-27T00:00:00"/>
    <s v="Taxi Domicile-Aéroport"/>
    <x v="2"/>
    <x v="0"/>
    <m/>
    <n v="1000"/>
    <e v="#VALUE!"/>
    <x v="10"/>
    <s v="Décharge"/>
    <x v="0"/>
    <s v="CONGO"/>
    <s v="ɣ"/>
  </r>
  <r>
    <d v="2017-06-27T00:00:00"/>
    <s v="Taxi moto Aéroport-Hôtel (le premier hôtel indiqué n'étant pas en mesure de nous loger, déplacement pour un second hôtel effectué)"/>
    <x v="2"/>
    <x v="0"/>
    <m/>
    <n v="1500"/>
    <e v="#VALUE!"/>
    <x v="10"/>
    <s v="Décharge"/>
    <x v="0"/>
    <s v="CONGO"/>
    <s v="ɣ"/>
  </r>
  <r>
    <d v="2017-06-27T00:00:00"/>
    <s v="Taxi moto Hôtel-Gendarmerie (Brigade territoriale)"/>
    <x v="2"/>
    <x v="0"/>
    <m/>
    <n v="500"/>
    <e v="#VALUE!"/>
    <x v="10"/>
    <s v="Décharge"/>
    <x v="0"/>
    <s v="CONGO"/>
    <s v="ɣ"/>
  </r>
  <r>
    <d v="2017-06-27T00:00:00"/>
    <s v="Taxi moto Gendarmerie (Brigade territoriale)-Commandement (Direction départementale Likouala)"/>
    <x v="2"/>
    <x v="0"/>
    <m/>
    <n v="500"/>
    <e v="#VALUE!"/>
    <x v="10"/>
    <s v="Décharge"/>
    <x v="0"/>
    <s v="CONGO"/>
    <s v="ɣ"/>
  </r>
  <r>
    <d v="2017-06-27T00:00:00"/>
    <s v="Taxi moto Commandement (Direction départementale Likouala)-Hôtel"/>
    <x v="2"/>
    <x v="0"/>
    <m/>
    <n v="500"/>
    <e v="#VALUE!"/>
    <x v="10"/>
    <s v="Décharge"/>
    <x v="0"/>
    <s v="CONGO"/>
    <s v="ɣ"/>
  </r>
  <r>
    <d v="2017-06-27T00:00:00"/>
    <s v="Taxi moto Hôtel-Aéroport (pour réservation relative à l'évacuation de i55s)"/>
    <x v="2"/>
    <x v="0"/>
    <m/>
    <n v="500"/>
    <e v="#VALUE!"/>
    <x v="10"/>
    <s v="Décharge"/>
    <x v="0"/>
    <s v="CONGO"/>
    <s v="ɣ"/>
  </r>
  <r>
    <d v="2017-06-27T00:00:00"/>
    <s v="Taxi moto Aéroport-Agence de Air Congo (pour réservation relative à l'évacuation de i55s)"/>
    <x v="2"/>
    <x v="0"/>
    <m/>
    <n v="500"/>
    <e v="#VALUE!"/>
    <x v="10"/>
    <s v="Décharge"/>
    <x v="0"/>
    <s v="CONGO"/>
    <s v="ɣ"/>
  </r>
  <r>
    <d v="2017-06-27T00:00:00"/>
    <s v="Taxi moto Agence de Air Congo-Hôtel"/>
    <x v="2"/>
    <x v="0"/>
    <m/>
    <n v="500"/>
    <e v="#VALUE!"/>
    <x v="10"/>
    <s v="Décharge"/>
    <x v="0"/>
    <s v="CONGO"/>
    <s v="ɣ"/>
  </r>
  <r>
    <d v="2017-06-27T00:00:00"/>
    <s v="Taxi moto Hôtel-Hôtel de i55s (Reconnaissance des lieux)"/>
    <x v="2"/>
    <x v="0"/>
    <m/>
    <n v="500"/>
    <e v="#VALUE!"/>
    <x v="10"/>
    <s v="Décharge"/>
    <x v="0"/>
    <s v="CONGO"/>
    <s v="ɣ"/>
  </r>
  <r>
    <d v="2017-06-27T00:00:00"/>
    <s v="Taxi moto Hôtel de i55s-Hôtel"/>
    <x v="2"/>
    <x v="0"/>
    <m/>
    <n v="500"/>
    <e v="#VALUE!"/>
    <x v="10"/>
    <s v="Décharge"/>
    <x v="0"/>
    <s v="CONGO"/>
    <s v="ɣ"/>
  </r>
  <r>
    <d v="2017-06-27T00:00:00"/>
    <s v="Food allowance  à Impfondo du 27 juin au 05 juillet 2017 et du 06 juillet au 15 Juillet 2017"/>
    <x v="8"/>
    <x v="0"/>
    <m/>
    <n v="190000"/>
    <e v="#VALUE!"/>
    <x v="10"/>
    <s v="Décharge"/>
    <x v="0"/>
    <s v="CONGO"/>
    <s v="ɣ"/>
  </r>
  <r>
    <d v="2017-06-27T00:00:00"/>
    <s v="Domicile - Aerport de brazzaville pour mission a Impfondo"/>
    <x v="2"/>
    <x v="3"/>
    <m/>
    <n v="1000"/>
    <e v="#VALUE!"/>
    <x v="7"/>
    <s v="Décharge"/>
    <x v="1"/>
    <s v="CONGO"/>
    <s v="ɤ"/>
  </r>
  <r>
    <d v="2017-06-27T00:00:00"/>
    <s v="Achat boisson pour les cibles pendant la mission de sibiti"/>
    <x v="10"/>
    <x v="3"/>
    <m/>
    <n v="7000"/>
    <e v="#VALUE!"/>
    <x v="7"/>
    <s v="Décharge"/>
    <x v="1"/>
    <s v="CONGO"/>
    <s v="ɤ"/>
  </r>
  <r>
    <d v="2017-06-27T00:00:00"/>
    <s v="Location moto pour investigation operation impfondo"/>
    <x v="2"/>
    <x v="3"/>
    <m/>
    <n v="5000"/>
    <e v="#VALUE!"/>
    <x v="7"/>
    <s v="Décharge"/>
    <x v="1"/>
    <s v="CONGO"/>
    <s v="ɤ"/>
  </r>
  <r>
    <d v="2017-06-27T00:00:00"/>
    <s v="Ration des prisonniers à la Maison d'arrêt de Djambala"/>
    <x v="7"/>
    <x v="0"/>
    <m/>
    <n v="3700"/>
    <e v="#VALUE!"/>
    <x v="3"/>
    <s v="Décharge"/>
    <x v="0"/>
    <s v="CONGO"/>
    <s v="ɣ"/>
  </r>
  <r>
    <d v="2017-06-27T00:00:00"/>
    <s v="Taxi moto à Djambala Marché-Maison d'arrêt pour la visite geôle matin"/>
    <x v="2"/>
    <x v="0"/>
    <m/>
    <n v="300"/>
    <e v="#VALUE!"/>
    <x v="3"/>
    <s v="Décharge"/>
    <x v="0"/>
    <s v="CONGO"/>
    <s v="ɣ"/>
  </r>
  <r>
    <d v="2017-06-27T00:00:00"/>
    <s v="Taxi moto à Djambala DDEF-Sous préfecture pour déposer la demande de recherche d'historique d'appels"/>
    <x v="2"/>
    <x v="0"/>
    <m/>
    <n v="300"/>
    <e v="#VALUE!"/>
    <x v="3"/>
    <s v="Décharge"/>
    <x v="0"/>
    <s v="CONGO"/>
    <s v="ɣ"/>
  </r>
  <r>
    <d v="2017-06-27T00:00:00"/>
    <s v="Taxi moto à Djambala Gendarmerie-Hôtel après la remise du CD au Colonel"/>
    <x v="2"/>
    <x v="0"/>
    <m/>
    <n v="300"/>
    <e v="#VALUE!"/>
    <x v="3"/>
    <s v="Décharge"/>
    <x v="0"/>
    <s v="CONGO"/>
    <s v="ɣ"/>
  </r>
  <r>
    <d v="2017-06-27T00:00:00"/>
    <s v="Maître Malonga Food allowance mission Djambala"/>
    <x v="8"/>
    <x v="0"/>
    <m/>
    <n v="40000"/>
    <e v="#VALUE!"/>
    <x v="3"/>
    <s v="Décharge"/>
    <x v="0"/>
    <s v="CONGO"/>
    <s v="ɣ"/>
  </r>
  <r>
    <d v="2017-06-27T00:00:00"/>
    <s v="Maitre MALONGA-frais d'hotel 3 nuitées"/>
    <x v="15"/>
    <x v="0"/>
    <m/>
    <n v="15000"/>
    <e v="#VALUE!"/>
    <x v="3"/>
    <s v="Décharge"/>
    <x v="0"/>
    <s v="CONGO"/>
    <s v="ɣ"/>
  </r>
  <r>
    <d v="2017-06-27T00:00:00"/>
    <s v="Maitre MALONGA-Billet retour sur BZV"/>
    <x v="15"/>
    <x v="0"/>
    <m/>
    <n v="5000"/>
    <e v="#VALUE!"/>
    <x v="3"/>
    <s v="Décharge"/>
    <x v="0"/>
    <s v="CONGO"/>
    <s v="ɣ"/>
  </r>
  <r>
    <d v="2017-06-27T00:00:00"/>
    <s v="Maitre MALONGA-Transport local à Djambala"/>
    <x v="15"/>
    <x v="0"/>
    <m/>
    <n v="1500"/>
    <e v="#VALUE!"/>
    <x v="3"/>
    <s v="Décharge"/>
    <x v="0"/>
    <s v="CONGO"/>
    <s v="ɣ"/>
  </r>
  <r>
    <d v="2017-06-27T00:00:00"/>
    <s v="Taxi:maison-aeroport pour voyage sur impfondo"/>
    <x v="2"/>
    <x v="0"/>
    <m/>
    <n v="1500"/>
    <e v="#VALUE!"/>
    <x v="11"/>
    <s v="Décharge"/>
    <x v="0"/>
    <s v="CONGO"/>
    <s v="ɣ"/>
  </r>
  <r>
    <d v="2017-06-27T00:00:00"/>
    <s v="Taxi moto:aeroport mith 2"/>
    <x v="2"/>
    <x v="0"/>
    <m/>
    <n v="1000"/>
    <e v="#VALUE!"/>
    <x v="11"/>
    <s v="Décharge"/>
    <x v="0"/>
    <s v="CONGO"/>
    <s v="ɣ"/>
  </r>
  <r>
    <d v="2017-06-27T00:00:00"/>
    <s v="Taxi moto: mith 2-mith1"/>
    <x v="2"/>
    <x v="0"/>
    <m/>
    <n v="500"/>
    <e v="#VALUE!"/>
    <x v="11"/>
    <s v="Décharge"/>
    <x v="0"/>
    <s v="CONGO"/>
    <s v="ɣ"/>
  </r>
  <r>
    <d v="2017-06-27T00:00:00"/>
    <s v="Taxi moto:mith-Brigade territoriale gendarmerie/ BT- commandement de Région gendarmerie"/>
    <x v="2"/>
    <x v="0"/>
    <m/>
    <n v="1000"/>
    <e v="#VALUE!"/>
    <x v="11"/>
    <s v="Décharge"/>
    <x v="0"/>
    <s v="CONGO"/>
    <s v="ɣ"/>
  </r>
  <r>
    <d v="2017-06-27T00:00:00"/>
    <s v="Taxi moto: region G-restaurant/restaurant-hotel mith 1 avec Hérick"/>
    <x v="2"/>
    <x v="0"/>
    <m/>
    <n v="1000"/>
    <e v="#VALUE!"/>
    <x v="11"/>
    <s v="Décharge"/>
    <x v="0"/>
    <s v="CONGO"/>
    <s v="ɣ"/>
  </r>
  <r>
    <d v="2017-06-27T00:00:00"/>
    <s v="Taxi Domicile-Bureau"/>
    <x v="2"/>
    <x v="3"/>
    <m/>
    <n v="1000"/>
    <e v="#VALUE!"/>
    <x v="5"/>
    <s v="Décharge"/>
    <x v="1"/>
    <s v="CONGO"/>
    <s v="ɣ"/>
  </r>
  <r>
    <d v="2017-06-27T00:00:00"/>
    <s v="Food allowance pendant la pause"/>
    <x v="0"/>
    <x v="3"/>
    <m/>
    <n v="1000"/>
    <e v="#VALUE!"/>
    <x v="5"/>
    <s v="Décharge"/>
    <x v="1"/>
    <s v="CONGO"/>
    <s v="ɣ"/>
  </r>
  <r>
    <d v="2017-06-27T00:00:00"/>
    <s v="Taxi Bureau-Domicile"/>
    <x v="2"/>
    <x v="3"/>
    <m/>
    <n v="1000"/>
    <e v="#VALUE!"/>
    <x v="5"/>
    <s v="Décharge"/>
    <x v="1"/>
    <s v="CONGO"/>
    <s v="ɣ"/>
  </r>
  <r>
    <d v="2017-06-28T00:00:00"/>
    <s v="Taxi Bureau-DGST/Retrait lettre d'invitation legalisée"/>
    <x v="2"/>
    <x v="2"/>
    <m/>
    <n v="2000"/>
    <e v="#VALUE!"/>
    <x v="1"/>
    <s v="Décharge"/>
    <x v="0"/>
    <s v="CONGO"/>
    <s v="ɣ"/>
  </r>
  <r>
    <d v="2017-06-28T00:00:00"/>
    <s v="Taxi Bureau-ESTV-GCF centre-ville-Radio rurale-Semaine afric:règlement bonus medias et transfert"/>
    <x v="2"/>
    <x v="1"/>
    <m/>
    <n v="4000"/>
    <e v="#VALUE!"/>
    <x v="8"/>
    <s v="Décharge"/>
    <x v="0"/>
    <s v="CONGO"/>
    <s v="ɣ"/>
  </r>
  <r>
    <d v="2017-06-28T00:00:00"/>
    <s v="Groupe Charden Farell:transfert fonds à Djambala"/>
    <x v="3"/>
    <x v="4"/>
    <m/>
    <n v="5880"/>
    <e v="#VALUE!"/>
    <x v="8"/>
    <s v="186/GCF"/>
    <x v="0"/>
    <s v="CONGO"/>
    <s v="o"/>
  </r>
  <r>
    <d v="2017-06-28T00:00:00"/>
    <s v="Taxi Semaine afric-Infosnet-Radio liberté-Vox-Congosite:pour règlement bonus médias"/>
    <x v="2"/>
    <x v="1"/>
    <m/>
    <n v="5000"/>
    <e v="#VALUE!"/>
    <x v="8"/>
    <s v="Décharge"/>
    <x v="0"/>
    <s v="CONGO"/>
    <s v="ɣ"/>
  </r>
  <r>
    <d v="2017-06-28T00:00:00"/>
    <s v="Taxi  Congosite-Ekolo242-Groupe Congo média-Bureau:pour règlement bonus médias"/>
    <x v="2"/>
    <x v="4"/>
    <m/>
    <n v="3000"/>
    <e v="#VALUE!"/>
    <x v="8"/>
    <s v="Décharge"/>
    <x v="0"/>
    <s v="CONGO"/>
    <s v="ɣ"/>
  </r>
  <r>
    <d v="2017-06-28T00:00:00"/>
    <s v="Taxi à Impfondo, hôtel-tribunal-hôtel pour rencontrer le Colonel de la Gendarmérie et le DDEF au sujet de l'opération Hypo et consorts"/>
    <x v="2"/>
    <x v="0"/>
    <m/>
    <n v="1000"/>
    <e v="#VALUE!"/>
    <x v="2"/>
    <s v="Décharge"/>
    <x v="0"/>
    <s v="CONGO"/>
    <s v="ɣ"/>
  </r>
  <r>
    <d v="2017-06-28T00:00:00"/>
    <s v="Taxi à Impfondo(le soir), hôtel-hôtel i55s-hôtel pour expliquer la stratégie de l'opération à i55s"/>
    <x v="2"/>
    <x v="0"/>
    <m/>
    <n v="1000"/>
    <e v="#VALUE!"/>
    <x v="2"/>
    <s v="Décharge"/>
    <x v="0"/>
    <s v="CONGO"/>
    <s v="ɣ"/>
  </r>
  <r>
    <d v="2017-06-28T00:00:00"/>
    <s v="Taxi moto Hôtel-Agence Air Congo pour réaservation sur écrit de l'enquêteur"/>
    <x v="2"/>
    <x v="0"/>
    <m/>
    <n v="500"/>
    <e v="#VALUE!"/>
    <x v="10"/>
    <s v="Décharge"/>
    <x v="0"/>
    <s v="CONGO"/>
    <s v="ɣ"/>
  </r>
  <r>
    <d v="2017-06-28T00:00:00"/>
    <s v="Taxi moto Agence Air Congo-TGI"/>
    <x v="2"/>
    <x v="0"/>
    <m/>
    <n v="500"/>
    <e v="#VALUE!"/>
    <x v="10"/>
    <s v="Décharge"/>
    <x v="0"/>
    <s v="CONGO"/>
    <s v="ɣ"/>
  </r>
  <r>
    <d v="2017-06-28T00:00:00"/>
    <s v="Taxi moto TGI-Agence Air Congo"/>
    <x v="2"/>
    <x v="0"/>
    <m/>
    <n v="500"/>
    <e v="#VALUE!"/>
    <x v="10"/>
    <s v="Décharge"/>
    <x v="0"/>
    <s v="CONGO"/>
    <s v="ɣ"/>
  </r>
  <r>
    <d v="2017-06-28T00:00:00"/>
    <s v="Taxi moto Agence Air Congo-Hôtel"/>
    <x v="2"/>
    <x v="0"/>
    <m/>
    <n v="500"/>
    <e v="#VALUE!"/>
    <x v="10"/>
    <s v="Décharge"/>
    <x v="0"/>
    <s v="CONGO"/>
    <s v="ɣ"/>
  </r>
  <r>
    <d v="2017-06-28T00:00:00"/>
    <s v="Taxi moto Hôtel-Hôtel pour prévention (inspection, abris de l'enquêteur en cas de retard ou absence de vol après l'opération)"/>
    <x v="2"/>
    <x v="0"/>
    <m/>
    <n v="500"/>
    <e v="#VALUE!"/>
    <x v="10"/>
    <s v="Décharge"/>
    <x v="0"/>
    <s v="CONGO"/>
    <s v="ɣ"/>
  </r>
  <r>
    <d v="2017-06-28T00:00:00"/>
    <s v="Taxi moto Hôtel-lieu d'observation lors de l'opération (les alentours de l'hôtel de i55s)"/>
    <x v="2"/>
    <x v="0"/>
    <m/>
    <n v="500"/>
    <e v="#VALUE!"/>
    <x v="10"/>
    <s v="Décharge"/>
    <x v="0"/>
    <s v="CONGO"/>
    <s v="ɣ"/>
  </r>
  <r>
    <d v="2017-06-28T00:00:00"/>
    <s v="Taxi moto lieu d'observation lors de l'opération (les alentours de l'hôtel dei55s)-Hôtel"/>
    <x v="2"/>
    <x v="0"/>
    <m/>
    <n v="500"/>
    <e v="#VALUE!"/>
    <x v="10"/>
    <s v="Décharge"/>
    <x v="0"/>
    <s v="CONGO"/>
    <s v="ɣ"/>
  </r>
  <r>
    <d v="2017-06-28T00:00:00"/>
    <s v="Taxi moto Hôtel-Cathédrale (rencontre avec i55s pour une dernière mise au point)"/>
    <x v="2"/>
    <x v="0"/>
    <m/>
    <n v="500"/>
    <e v="#VALUE!"/>
    <x v="10"/>
    <s v="Décharge"/>
    <x v="0"/>
    <s v="CONGO"/>
    <s v="ɣ"/>
  </r>
  <r>
    <d v="2017-06-28T00:00:00"/>
    <s v="Taxi moto Cathédrale-Hôtel"/>
    <x v="2"/>
    <x v="0"/>
    <m/>
    <n v="500"/>
    <e v="#VALUE!"/>
    <x v="10"/>
    <s v="Décharge"/>
    <x v="0"/>
    <s v="CONGO"/>
    <s v="ɣ"/>
  </r>
  <r>
    <d v="2017-06-28T00:00:00"/>
    <s v="Frais d'hotel nuitees du 27 au 29 juin pour la mission de Impfondo"/>
    <x v="8"/>
    <x v="3"/>
    <m/>
    <n v="20000"/>
    <e v="#VALUE!"/>
    <x v="7"/>
    <n v="11"/>
    <x v="1"/>
    <s v="CONGO"/>
    <s v="o"/>
  </r>
  <r>
    <d v="2017-06-28T00:00:00"/>
    <s v="Taxi Moto déplacement à Impfondo"/>
    <x v="2"/>
    <x v="3"/>
    <m/>
    <n v="4000"/>
    <e v="#VALUE!"/>
    <x v="7"/>
    <s v="Décharge"/>
    <x v="1"/>
    <s v="CONGO"/>
    <s v="ɤ"/>
  </r>
  <r>
    <d v="2017-06-28T00:00:00"/>
    <s v="Taxi moto pour operation à impfondo"/>
    <x v="2"/>
    <x v="3"/>
    <m/>
    <n v="3000"/>
    <e v="#VALUE!"/>
    <x v="7"/>
    <s v="Décharge"/>
    <x v="1"/>
    <s v="CONGO"/>
    <s v="ɤ"/>
  </r>
  <r>
    <d v="2017-06-28T00:00:00"/>
    <s v="Ration des prisonniers à la Maison d'arrêt de Djambala"/>
    <x v="7"/>
    <x v="0"/>
    <m/>
    <n v="3700"/>
    <e v="#VALUE!"/>
    <x v="3"/>
    <s v="Décharge"/>
    <x v="0"/>
    <s v="CONGO"/>
    <s v="ɣ"/>
  </r>
  <r>
    <d v="2017-06-28T00:00:00"/>
    <s v="Taxi moto à Djambala Marché-Maison d'arrêt pour la visite geôle avant l'audience"/>
    <x v="2"/>
    <x v="0"/>
    <m/>
    <n v="300"/>
    <e v="#VALUE!"/>
    <x v="3"/>
    <s v="Décharge"/>
    <x v="0"/>
    <s v="CONGO"/>
    <s v="ɣ"/>
  </r>
  <r>
    <d v="2017-06-28T00:00:00"/>
    <s v="Taxi moto à Djambala Maison d'arrêt-Tribunal pour assister à l'audience"/>
    <x v="2"/>
    <x v="0"/>
    <m/>
    <n v="300"/>
    <e v="#VALUE!"/>
    <x v="3"/>
    <s v="Décharge"/>
    <x v="0"/>
    <s v="CONGO"/>
    <s v="ɣ"/>
  </r>
  <r>
    <d v="2017-06-28T00:00:00"/>
    <s v="Billet Océan du nord pour le retour à Brazzaville"/>
    <x v="2"/>
    <x v="0"/>
    <m/>
    <n v="5000"/>
    <e v="#VALUE!"/>
    <x v="3"/>
    <s v="Oui"/>
    <x v="0"/>
    <s v="CONGO"/>
    <s v="o"/>
  </r>
  <r>
    <d v="2017-06-28T00:00:00"/>
    <s v="Frais d'hôtel à Djambala: 3 nuitées du 26 au 29 juin 2017"/>
    <x v="8"/>
    <x v="0"/>
    <m/>
    <n v="15000"/>
    <e v="#VALUE!"/>
    <x v="3"/>
    <s v="Oui"/>
    <x v="0"/>
    <s v="CONGO"/>
    <s v="o"/>
  </r>
  <r>
    <d v="2017-06-28T00:00:00"/>
    <s v="Billet d'avion Brazzaville-Pointe-Noire+Timbre"/>
    <x v="13"/>
    <x v="1"/>
    <m/>
    <n v="37000"/>
    <e v="#VALUE!"/>
    <x v="4"/>
    <s v="oui"/>
    <x v="0"/>
    <s v="CONGO"/>
    <s v="o"/>
  </r>
  <r>
    <d v="2017-06-28T00:00:00"/>
    <s v="Taxi Aéroport AA Neto -Bureau Pointe Noire"/>
    <x v="2"/>
    <x v="1"/>
    <m/>
    <n v="1000"/>
    <e v="#VALUE!"/>
    <x v="4"/>
    <s v="Décharge"/>
    <x v="0"/>
    <s v="CONGO"/>
    <s v="ɣ"/>
  </r>
  <r>
    <d v="2017-06-28T00:00:00"/>
    <s v="Food allowance du 28 juin au 1er juillet 2017"/>
    <x v="8"/>
    <x v="1"/>
    <m/>
    <n v="40000"/>
    <e v="#VALUE!"/>
    <x v="4"/>
    <s v="Décharge"/>
    <x v="0"/>
    <s v="CONGO"/>
    <s v="o"/>
  </r>
  <r>
    <d v="2017-06-28T00:00:00"/>
    <s v="Taxi moto: hôtel-airtel pour achat sim/airtel-restaurant/DDEF-marché"/>
    <x v="2"/>
    <x v="0"/>
    <m/>
    <n v="1500"/>
    <e v="#VALUE!"/>
    <x v="11"/>
    <s v="Décharge"/>
    <x v="0"/>
    <s v="CONGO"/>
    <s v="ɣ"/>
  </r>
  <r>
    <d v="2017-06-28T00:00:00"/>
    <s v="Taxi moto: marché-restaurant tropicana/tropicana-restaurant mith 2 avec Hérick"/>
    <x v="2"/>
    <x v="0"/>
    <m/>
    <n v="1000"/>
    <e v="#VALUE!"/>
    <x v="11"/>
    <s v="Décharge"/>
    <x v="0"/>
    <s v="CONGO"/>
    <s v="ɣ"/>
  </r>
  <r>
    <d v="2017-06-28T00:00:00"/>
    <s v="Taxi moto: Hôtel-gendarmerie pour rencontrer le colonel Miete/Gendarmerie-EF pour voir le DD et son chef Faune/DDEF-HOTEL"/>
    <x v="2"/>
    <x v="0"/>
    <m/>
    <n v="1500"/>
    <e v="#VALUE!"/>
    <x v="11"/>
    <s v="Décharge"/>
    <x v="0"/>
    <s v="CONGO"/>
    <s v="ɣ"/>
  </r>
  <r>
    <d v="2017-06-28T00:00:00"/>
    <s v="Taxi Domicile-Bureau"/>
    <x v="2"/>
    <x v="3"/>
    <m/>
    <n v="1000"/>
    <e v="#VALUE!"/>
    <x v="5"/>
    <s v="Décharge"/>
    <x v="1"/>
    <s v="CONGO"/>
    <s v="ɣ"/>
  </r>
  <r>
    <d v="2017-06-28T00:00:00"/>
    <s v="Food allowance pendant la pause"/>
    <x v="0"/>
    <x v="3"/>
    <m/>
    <n v="1000"/>
    <e v="#VALUE!"/>
    <x v="5"/>
    <s v="Décharge"/>
    <x v="1"/>
    <s v="CONGO"/>
    <s v="ɣ"/>
  </r>
  <r>
    <d v="2017-06-28T00:00:00"/>
    <s v="Taxi Bureau-Domicile"/>
    <x v="2"/>
    <x v="3"/>
    <m/>
    <n v="1000"/>
    <e v="#VALUE!"/>
    <x v="5"/>
    <s v="Décharge"/>
    <x v="1"/>
    <s v="CONGO"/>
    <s v="ɣ"/>
  </r>
  <r>
    <d v="2017-06-29T00:00:00"/>
    <s v="Virement salaire Mai 2017-Mésange"/>
    <x v="0"/>
    <x v="0"/>
    <m/>
    <n v="306358"/>
    <e v="#VALUE!"/>
    <x v="0"/>
    <s v="Etat de paiement"/>
    <x v="0"/>
    <s v="CONGO"/>
    <s v="o"/>
  </r>
  <r>
    <d v="2017-06-29T00:00:00"/>
    <s v="Virement salaire Mai 2017-Evariste"/>
    <x v="0"/>
    <x v="1"/>
    <m/>
    <n v="140000"/>
    <e v="#VALUE!"/>
    <x v="0"/>
    <s v="Etat de paiement"/>
    <x v="0"/>
    <s v="CONGO"/>
    <s v="o"/>
  </r>
  <r>
    <d v="2017-06-29T00:00:00"/>
    <s v="Virement salaire Mai 2017-Stirve"/>
    <x v="0"/>
    <x v="2"/>
    <m/>
    <n v="450000"/>
    <e v="#VALUE!"/>
    <x v="0"/>
    <s v="Etat de paiement"/>
    <x v="0"/>
    <s v="CONGO"/>
    <s v="o"/>
  </r>
  <r>
    <d v="2017-06-29T00:00:00"/>
    <s v="Virement salaire Mai 2017-i73x"/>
    <x v="0"/>
    <x v="3"/>
    <m/>
    <n v="160000"/>
    <e v="#VALUE!"/>
    <x v="0"/>
    <s v="Etat de paiement"/>
    <x v="1"/>
    <s v="CONGO"/>
    <s v="o"/>
  </r>
  <r>
    <d v="2017-06-29T00:00:00"/>
    <s v="Virement salaire Mai 2017-Herick"/>
    <x v="0"/>
    <x v="0"/>
    <m/>
    <n v="193600"/>
    <e v="#VALUE!"/>
    <x v="0"/>
    <s v="Etat de paiement"/>
    <x v="0"/>
    <s v="CONGO"/>
    <s v="o"/>
  </r>
  <r>
    <d v="2017-06-29T00:00:00"/>
    <s v="Virement loyer PNR Juin 2017 au profit de MR KOUKA PASCAL"/>
    <x v="12"/>
    <x v="4"/>
    <m/>
    <n v="225000"/>
    <e v="#VALUE!"/>
    <x v="0"/>
    <s v="Ordre vrt"/>
    <x v="0"/>
    <s v="CONGO"/>
    <s v="o"/>
  </r>
  <r>
    <d v="2017-06-29T00:00:00"/>
    <s v="Frais de transfert à Jack Bénisson-IMPFONDO"/>
    <x v="3"/>
    <x v="4"/>
    <m/>
    <n v="32840"/>
    <e v="#VALUE!"/>
    <x v="1"/>
    <s v="99/GCF"/>
    <x v="0"/>
    <s v="CONGO"/>
    <s v="o"/>
  </r>
  <r>
    <d v="2017-06-29T00:00:00"/>
    <s v="Frais de transfert à Evariste-Pointe Noire"/>
    <x v="3"/>
    <x v="4"/>
    <m/>
    <n v="1840"/>
    <e v="#VALUE!"/>
    <x v="1"/>
    <s v="100/GCF"/>
    <x v="0"/>
    <s v="CONGO"/>
    <s v="o"/>
  </r>
  <r>
    <d v="2017-06-29T00:00:00"/>
    <s v="Bonus i23c -Opération d'IMPFONDO"/>
    <x v="6"/>
    <x v="7"/>
    <m/>
    <n v="20000"/>
    <e v="#VALUE!"/>
    <x v="1"/>
    <n v="37"/>
    <x v="1"/>
    <s v="CONGO"/>
    <s v="o"/>
  </r>
  <r>
    <d v="2017-06-29T00:00:00"/>
    <s v="Bonus i55s-Opération d'IMPFONDO"/>
    <x v="6"/>
    <x v="7"/>
    <m/>
    <n v="80000"/>
    <e v="#VALUE!"/>
    <x v="1"/>
    <n v="38"/>
    <x v="1"/>
    <s v="CONGO"/>
    <s v="o"/>
  </r>
  <r>
    <d v="2017-06-29T00:00:00"/>
    <s v="Taxi Bureau-Le Patriote-BCI-Bureau: pour règlement bonus medias &amp; depos des ordres de virement "/>
    <x v="2"/>
    <x v="2"/>
    <m/>
    <n v="3000"/>
    <e v="#VALUE!"/>
    <x v="8"/>
    <s v="Décharge"/>
    <x v="0"/>
    <s v="CONGO"/>
    <s v="ɣ"/>
  </r>
  <r>
    <d v="2017-06-29T00:00:00"/>
    <s v="Taxi à Impfondo, hôtel-gendarmérie-hôtel pour faire arrêter les trafs"/>
    <x v="2"/>
    <x v="0"/>
    <m/>
    <n v="1000"/>
    <e v="#VALUE!"/>
    <x v="2"/>
    <s v="Décharge"/>
    <x v="0"/>
    <s v="CONGO"/>
    <s v="ɣ"/>
  </r>
  <r>
    <d v="2017-06-29T00:00:00"/>
    <s v="Bonus des agents EF ayant participé à l'opération du 29 juin à Impfondo"/>
    <x v="6"/>
    <x v="7"/>
    <m/>
    <n v="50000"/>
    <e v="#VALUE!"/>
    <x v="2"/>
    <n v="2"/>
    <x v="1"/>
    <s v="CONGO"/>
    <s v="o"/>
  </r>
  <r>
    <d v="2017-06-29T00:00:00"/>
    <s v="Taxi moto Hôtel-Aéroport (pour achat billet et formalités relative à l'évacuation de i55s)"/>
    <x v="2"/>
    <x v="0"/>
    <m/>
    <n v="500"/>
    <e v="#VALUE!"/>
    <x v="10"/>
    <s v="Décharge"/>
    <x v="0"/>
    <s v="CONGO"/>
    <s v="ɣ"/>
  </r>
  <r>
    <d v="2017-06-29T00:00:00"/>
    <s v="Taxi moto Aéroport-Alentours de l'hôtel de i55s pour le guet"/>
    <x v="2"/>
    <x v="0"/>
    <m/>
    <n v="500"/>
    <e v="#VALUE!"/>
    <x v="10"/>
    <s v="Décharge"/>
    <x v="0"/>
    <s v="CONGO"/>
    <s v="ɣ"/>
  </r>
  <r>
    <d v="2017-06-29T00:00:00"/>
    <s v="Taxi moto Alentours de l'hôtel de i55s-Gendarmerie"/>
    <x v="2"/>
    <x v="0"/>
    <m/>
    <n v="500"/>
    <e v="#VALUE!"/>
    <x v="10"/>
    <s v="Décharge"/>
    <x v="0"/>
    <s v="CONGO"/>
    <s v="ɣ"/>
  </r>
  <r>
    <d v="2017-06-29T00:00:00"/>
    <s v="Taxi moto Gendarmerie-lieu d'échange pour brouiller les pistes avec i55s (évacuation de l'enquêteur)"/>
    <x v="2"/>
    <x v="0"/>
    <m/>
    <n v="500"/>
    <e v="#VALUE!"/>
    <x v="10"/>
    <s v="Décharge"/>
    <x v="0"/>
    <s v="CONGO"/>
    <s v="ɣ"/>
  </r>
  <r>
    <d v="2017-06-29T00:00:00"/>
    <s v="Taxi moto Lieu d'échange-Aéroport avec i55s (évacuation de l'enquêteur)"/>
    <x v="2"/>
    <x v="0"/>
    <m/>
    <n v="500"/>
    <e v="#VALUE!"/>
    <x v="10"/>
    <s v="Décharge"/>
    <x v="0"/>
    <s v="CONGO"/>
    <s v="ɣ"/>
  </r>
  <r>
    <d v="2017-06-29T00:00:00"/>
    <s v="Achat timbre pour i55s à l'aéroport (évacuation de l'enquêteur)"/>
    <x v="2"/>
    <x v="0"/>
    <m/>
    <n v="500"/>
    <e v="#VALUE!"/>
    <x v="10"/>
    <s v="Décharge"/>
    <x v="0"/>
    <s v="CONGO"/>
    <s v="ɣ"/>
  </r>
  <r>
    <d v="2017-06-29T00:00:00"/>
    <s v="Taxi moto Aéroport-Gendarmerie"/>
    <x v="2"/>
    <x v="0"/>
    <m/>
    <n v="500"/>
    <e v="#VALUE!"/>
    <x v="10"/>
    <s v="Décharge"/>
    <x v="0"/>
    <s v="CONGO"/>
    <s v="ɣ"/>
  </r>
  <r>
    <d v="2017-06-29T00:00:00"/>
    <s v="Taxi moto Gendarmerie-Charden Farell"/>
    <x v="2"/>
    <x v="0"/>
    <m/>
    <n v="500"/>
    <e v="#VALUE!"/>
    <x v="10"/>
    <s v="Décharge"/>
    <x v="0"/>
    <s v="CONGO"/>
    <s v="ɣ"/>
  </r>
  <r>
    <d v="2017-06-29T00:00:00"/>
    <s v="Taxi moto Charden Farell-Gendarmerie"/>
    <x v="2"/>
    <x v="0"/>
    <m/>
    <n v="500"/>
    <e v="#VALUE!"/>
    <x v="10"/>
    <s v="Décharge"/>
    <x v="0"/>
    <s v="CONGO"/>
    <s v="ɣ"/>
  </r>
  <r>
    <d v="2017-06-29T00:00:00"/>
    <s v="Taxi moto Gendarmerie-Hôtel"/>
    <x v="2"/>
    <x v="0"/>
    <m/>
    <n v="500"/>
    <e v="#VALUE!"/>
    <x v="10"/>
    <s v="Décharge"/>
    <x v="0"/>
    <s v="CONGO"/>
    <s v="ɣ"/>
  </r>
  <r>
    <d v="2017-06-29T00:00:00"/>
    <s v="Taxi moto Hôtel-Gendarmerie"/>
    <x v="2"/>
    <x v="0"/>
    <m/>
    <n v="500"/>
    <e v="#VALUE!"/>
    <x v="10"/>
    <s v="Décharge"/>
    <x v="0"/>
    <s v="CONGO"/>
    <s v="ɣ"/>
  </r>
  <r>
    <d v="2017-06-29T00:00:00"/>
    <s v="Taxi moto Gendarmerie-Hôtel"/>
    <x v="2"/>
    <x v="0"/>
    <m/>
    <n v="500"/>
    <e v="#VALUE!"/>
    <x v="10"/>
    <s v="Décharge"/>
    <x v="0"/>
    <s v="CONGO"/>
    <s v="ɣ"/>
  </r>
  <r>
    <d v="2017-06-29T00:00:00"/>
    <s v="Taxi moto Hôtel-Brigade Territoriale de la Gendarmerie pour visite geôle"/>
    <x v="2"/>
    <x v="0"/>
    <m/>
    <n v="500"/>
    <e v="#VALUE!"/>
    <x v="10"/>
    <s v="Décharge"/>
    <x v="0"/>
    <s v="CONGO"/>
    <s v="ɣ"/>
  </r>
  <r>
    <d v="2017-06-29T00:00:00"/>
    <s v="Taxi moto Brigade Territoriale de la Gendarmerie-Hôtel"/>
    <x v="2"/>
    <x v="0"/>
    <m/>
    <n v="500"/>
    <e v="#VALUE!"/>
    <x v="10"/>
    <s v="Décharge"/>
    <x v="0"/>
    <s v="CONGO"/>
    <s v="ɣ"/>
  </r>
  <r>
    <d v="2017-06-29T00:00:00"/>
    <s v="Taxi moto pour opération à impfondo"/>
    <x v="2"/>
    <x v="3"/>
    <m/>
    <n v="3500"/>
    <e v="#VALUE!"/>
    <x v="7"/>
    <s v="Décharge"/>
    <x v="1"/>
    <s v="CONGO"/>
    <s v="ɤ"/>
  </r>
  <r>
    <d v="2017-06-29T00:00:00"/>
    <s v="Food allowance du 27 au 29 juin 2017 mission impfondo"/>
    <x v="8"/>
    <x v="3"/>
    <m/>
    <n v="30000"/>
    <e v="#VALUE!"/>
    <x v="7"/>
    <s v="Décharge"/>
    <x v="1"/>
    <s v="CONGO"/>
    <s v="ɤ"/>
  </r>
  <r>
    <d v="2017-06-29T00:00:00"/>
    <s v="Achat billet d’ avion Impfondo -brazzaville retour mission impfondo"/>
    <x v="13"/>
    <x v="3"/>
    <m/>
    <n v="55000"/>
    <e v="#VALUE!"/>
    <x v="7"/>
    <s v="Oui"/>
    <x v="1"/>
    <s v="CONGO"/>
    <s v="o"/>
  </r>
  <r>
    <d v="2017-06-29T00:00:00"/>
    <s v="Achat timbre pour billet d’ avion mission impfondo"/>
    <x v="14"/>
    <x v="3"/>
    <m/>
    <n v="1300"/>
    <e v="#VALUE!"/>
    <x v="7"/>
    <s v="Décharge"/>
    <x v="1"/>
    <s v="CONGO"/>
    <s v="ɤ"/>
  </r>
  <r>
    <d v="2017-06-29T00:00:00"/>
    <s v="Taxi Aeroport-Domicile retour mission impfondo "/>
    <x v="2"/>
    <x v="3"/>
    <m/>
    <n v="1000"/>
    <e v="#VALUE!"/>
    <x v="7"/>
    <s v="Décharge"/>
    <x v="1"/>
    <s v="CONGO"/>
    <s v="ɤ"/>
  </r>
  <r>
    <d v="2017-06-29T00:00:00"/>
    <s v="Food allowance à Djambala du 26 au 29 Juin 2017"/>
    <x v="8"/>
    <x v="0"/>
    <m/>
    <n v="40000"/>
    <e v="#VALUE!"/>
    <x v="3"/>
    <s v="Décharge"/>
    <x v="0"/>
    <s v="CONGO"/>
    <s v="ɣ"/>
  </r>
  <r>
    <d v="2017-06-29T00:00:00"/>
    <s v="Taxi à Brazzaville Gare Océan du nord-Bureau"/>
    <x v="2"/>
    <x v="0"/>
    <m/>
    <n v="1500"/>
    <e v="#VALUE!"/>
    <x v="3"/>
    <s v="Décharge"/>
    <x v="0"/>
    <s v="CONGO"/>
    <s v="ɣ"/>
  </r>
  <r>
    <d v="2017-06-29T00:00:00"/>
    <s v="Taxi à Brazzaville Bureau-Domicile"/>
    <x v="2"/>
    <x v="0"/>
    <m/>
    <n v="1000"/>
    <e v="#VALUE!"/>
    <x v="3"/>
    <s v="Décharge"/>
    <x v="0"/>
    <s v="CONGO"/>
    <s v="ɣ"/>
  </r>
  <r>
    <d v="2017-06-29T00:00:00"/>
    <s v="Taxi Bureau Pointe Noire-Palais de justice"/>
    <x v="2"/>
    <x v="1"/>
    <m/>
    <n v="1000"/>
    <e v="#VALUE!"/>
    <x v="4"/>
    <s v="Décharge"/>
    <x v="0"/>
    <s v="CONGO"/>
    <s v="ɣ"/>
  </r>
  <r>
    <d v="2017-06-29T00:00:00"/>
    <s v="Taxi Palais de Justice-Bureau Pointe Noire"/>
    <x v="2"/>
    <x v="1"/>
    <m/>
    <n v="1000"/>
    <e v="#VALUE!"/>
    <x v="4"/>
    <s v="Décharge"/>
    <x v="0"/>
    <s v="CONGO"/>
    <s v="ɣ"/>
  </r>
  <r>
    <d v="2017-06-29T00:00:00"/>
    <s v="Taxi moto: hôtel-gendarmerie jour de l'opération de deux peaux de panthère"/>
    <x v="2"/>
    <x v="0"/>
    <m/>
    <n v="500"/>
    <e v="#VALUE!"/>
    <x v="11"/>
    <s v="Décharge"/>
    <x v="0"/>
    <s v="CONGO"/>
    <s v="ɣ"/>
  </r>
  <r>
    <d v="2017-06-29T00:00:00"/>
    <s v="Achat carburant pour opération/IMPFONDO"/>
    <x v="2"/>
    <x v="7"/>
    <m/>
    <n v="17500"/>
    <e v="#VALUE!"/>
    <x v="11"/>
    <s v="Oui"/>
    <x v="1"/>
    <s v="CONGO"/>
    <s v="o"/>
  </r>
  <r>
    <d v="2017-06-29T00:00:00"/>
    <s v="Bonus gendarmes opération peaux de panthère IMPFONDO"/>
    <x v="6"/>
    <x v="7"/>
    <m/>
    <n v="120000"/>
    <e v="#VALUE!"/>
    <x v="11"/>
    <s v="Oui"/>
    <x v="1"/>
    <s v="CONGO"/>
    <s v="o"/>
  </r>
  <r>
    <d v="2017-06-29T00:00:00"/>
    <s v="Bonus chef d&quot;équipe opération/IMPFONDO"/>
    <x v="6"/>
    <x v="7"/>
    <m/>
    <n v="15000"/>
    <e v="#VALUE!"/>
    <x v="11"/>
    <s v="Oui"/>
    <x v="1"/>
    <s v="CONGO"/>
    <s v="o"/>
  </r>
  <r>
    <d v="2017-06-29T00:00:00"/>
    <s v="Taxi moto: gendarmerie-restaurant"/>
    <x v="2"/>
    <x v="0"/>
    <m/>
    <n v="500"/>
    <e v="#VALUE!"/>
    <x v="11"/>
    <s v="Décharge"/>
    <x v="0"/>
    <s v="CONGO"/>
    <s v="ɣ"/>
  </r>
  <r>
    <d v="2017-06-29T00:00:00"/>
    <s v="Taxi Domicile-Bureau"/>
    <x v="2"/>
    <x v="3"/>
    <m/>
    <n v="1000"/>
    <e v="#VALUE!"/>
    <x v="5"/>
    <s v="Décharge"/>
    <x v="1"/>
    <s v="CONGO"/>
    <s v="ɣ"/>
  </r>
  <r>
    <d v="2017-06-29T00:00:00"/>
    <s v="Food allowance pendant la pause"/>
    <x v="0"/>
    <x v="3"/>
    <m/>
    <n v="1000"/>
    <e v="#VALUE!"/>
    <x v="5"/>
    <s v="Décharge"/>
    <x v="1"/>
    <s v="CONGO"/>
    <s v="ɣ"/>
  </r>
  <r>
    <d v="2017-06-29T00:00:00"/>
    <s v="Taxi Bureau-Domicile"/>
    <x v="2"/>
    <x v="3"/>
    <m/>
    <n v="1000"/>
    <e v="#VALUE!"/>
    <x v="5"/>
    <s v="Décharge"/>
    <x v="1"/>
    <s v="CONGO"/>
    <s v="ɣ"/>
  </r>
  <r>
    <d v="2017-06-30T00:00:00"/>
    <s v="Frais vrt salaires Juin 2017"/>
    <x v="1"/>
    <x v="4"/>
    <m/>
    <n v="8347"/>
    <e v="#VALUE!"/>
    <x v="0"/>
    <s v="Relevé"/>
    <x v="0"/>
    <s v="CONGO"/>
    <s v="o"/>
  </r>
  <r>
    <d v="2017-06-30T00:00:00"/>
    <s v="Frais de tenue de compte "/>
    <x v="1"/>
    <x v="4"/>
    <m/>
    <n v="5959"/>
    <e v="#VALUE!"/>
    <x v="12"/>
    <s v="Relevé"/>
    <x v="0"/>
    <s v="CONGO"/>
    <s v="o"/>
  </r>
  <r>
    <d v="2017-06-30T00:00:00"/>
    <s v="Salaire de Juin 2017-Mavy MALELA"/>
    <x v="0"/>
    <x v="2"/>
    <m/>
    <n v="289600"/>
    <e v="#VALUE!"/>
    <x v="1"/>
    <n v="39"/>
    <x v="0"/>
    <s v="CONGO"/>
    <s v="o"/>
  </r>
  <r>
    <d v="2017-06-30T00:00:00"/>
    <s v="Frais de transfert à Evariste-Pointe Noire"/>
    <x v="3"/>
    <x v="4"/>
    <m/>
    <n v="1400"/>
    <e v="#VALUE!"/>
    <x v="1"/>
    <s v="176/GCF"/>
    <x v="0"/>
    <s v="CONGO"/>
    <s v="o"/>
  </r>
  <r>
    <d v="2017-06-30T00:00:00"/>
    <s v="i23c-honoraires de consultation de Juin 2017"/>
    <x v="0"/>
    <x v="3"/>
    <m/>
    <n v="180000"/>
    <e v="#VALUE!"/>
    <x v="1"/>
    <s v=".06/2017"/>
    <x v="1"/>
    <s v="CONGO"/>
    <s v="o"/>
  </r>
  <r>
    <d v="2017-06-30T00:00:00"/>
    <s v="i55s-honoraires de consultation de Juin 2017"/>
    <x v="0"/>
    <x v="3"/>
    <m/>
    <n v="180000"/>
    <e v="#VALUE!"/>
    <x v="1"/>
    <s v=".06/2017"/>
    <x v="1"/>
    <s v="CONGO"/>
    <s v="o"/>
  </r>
  <r>
    <d v="2017-06-30T00:00:00"/>
    <s v="Taxi Bureau-Case de gaulle"/>
    <x v="2"/>
    <x v="2"/>
    <m/>
    <n v="1000"/>
    <e v="#VALUE!"/>
    <x v="1"/>
    <s v="Décharge"/>
    <x v="0"/>
    <s v="CONGO"/>
    <s v="ɣ"/>
  </r>
  <r>
    <d v="2017-06-30T00:00:00"/>
    <s v="Taxi case de gaulle-domicile"/>
    <x v="2"/>
    <x v="2"/>
    <m/>
    <n v="3500"/>
    <e v="#VALUE!"/>
    <x v="1"/>
    <s v="Décharge"/>
    <x v="0"/>
    <s v="CONGO"/>
    <s v="ɣ"/>
  </r>
  <r>
    <d v="2017-06-30T00:00:00"/>
    <s v="Taxi bureau-Centre ville-bureau"/>
    <x v="2"/>
    <x v="2"/>
    <m/>
    <n v="2000"/>
    <e v="#VALUE!"/>
    <x v="8"/>
    <s v="Décharge"/>
    <x v="0"/>
    <s v="CONGO"/>
    <s v="ɣ"/>
  </r>
  <r>
    <d v="2017-06-30T00:00:00"/>
    <s v="Taxi à Impfondo, hôtel-gendarmérie pour faire le suivi de l'affaire Hyppo et consorts"/>
    <x v="2"/>
    <x v="0"/>
    <m/>
    <n v="500"/>
    <e v="#VALUE!"/>
    <x v="2"/>
    <s v="Décharge"/>
    <x v="0"/>
    <s v="CONGO"/>
    <s v="ɣ"/>
  </r>
  <r>
    <d v="2017-06-30T00:00:00"/>
    <s v="Taxi à Impfondo, gendarmére-marché-gendarmérie, pour  acheter un téléphone"/>
    <x v="2"/>
    <x v="0"/>
    <m/>
    <n v="1000"/>
    <e v="#VALUE!"/>
    <x v="2"/>
    <s v="Décharge"/>
    <x v="0"/>
    <s v="CONGO"/>
    <s v="ɣ"/>
  </r>
  <r>
    <d v="2017-06-30T00:00:00"/>
    <s v="Achat d'un téléphone Itel à Impfondo"/>
    <x v="16"/>
    <x v="4"/>
    <m/>
    <n v="10000"/>
    <e v="#VALUE!"/>
    <x v="2"/>
    <n v="75"/>
    <x v="0"/>
    <s v="CONGO"/>
    <s v="o"/>
  </r>
  <r>
    <d v="2017-06-30T00:00:00"/>
    <s v="Taxi à Impfondo, gendarmére-marché-gendarmérie, pour  faire réparer mon  téléphone"/>
    <x v="2"/>
    <x v="0"/>
    <m/>
    <n v="1000"/>
    <e v="#VALUE!"/>
    <x v="2"/>
    <s v="Décharge"/>
    <x v="0"/>
    <s v="CONGO"/>
    <s v="ɣ"/>
  </r>
  <r>
    <d v="2017-06-30T00:00:00"/>
    <s v="Taxi moto Brigade Hôtel-Territoriale de la Gendarmerie"/>
    <x v="2"/>
    <x v="0"/>
    <m/>
    <n v="500"/>
    <e v="#VALUE!"/>
    <x v="10"/>
    <s v="Décharge"/>
    <x v="0"/>
    <s v="CONGO"/>
    <s v="ɣ"/>
  </r>
  <r>
    <d v="2017-06-30T00:00:00"/>
    <s v="Taxi moto Brigade Territoriale de la Gendarmerie-Hôtel"/>
    <x v="2"/>
    <x v="0"/>
    <m/>
    <n v="500"/>
    <e v="#VALUE!"/>
    <x v="10"/>
    <s v="Décharge"/>
    <x v="0"/>
    <s v="CONGO"/>
    <s v="ɣ"/>
  </r>
  <r>
    <d v="2017-06-30T00:00:00"/>
    <s v="Taxi moto Hôtel-Gendarmerie"/>
    <x v="2"/>
    <x v="0"/>
    <m/>
    <n v="500"/>
    <e v="#VALUE!"/>
    <x v="10"/>
    <s v="Décharge"/>
    <x v="0"/>
    <s v="CONGO"/>
    <s v="ɣ"/>
  </r>
  <r>
    <d v="2017-06-30T00:00:00"/>
    <s v="Taxi moto Gendarmerie-Brigade Territoriale"/>
    <x v="2"/>
    <x v="0"/>
    <m/>
    <n v="500"/>
    <e v="#VALUE!"/>
    <x v="10"/>
    <s v="Décharge"/>
    <x v="0"/>
    <s v="CONGO"/>
    <s v="ɣ"/>
  </r>
  <r>
    <d v="2017-06-30T00:00:00"/>
    <s v="Taxi moto BrigadeTerritoriale-Gendarmerie"/>
    <x v="2"/>
    <x v="0"/>
    <m/>
    <n v="500"/>
    <e v="#VALUE!"/>
    <x v="10"/>
    <s v="Décharge"/>
    <x v="0"/>
    <s v="CONGO"/>
    <s v="ɣ"/>
  </r>
  <r>
    <d v="2017-06-30T00:00:00"/>
    <s v="Taxi moto Gendarmerie-Hôtel"/>
    <x v="2"/>
    <x v="0"/>
    <m/>
    <n v="500"/>
    <e v="#VALUE!"/>
    <x v="10"/>
    <s v="Décharge"/>
    <x v="0"/>
    <s v="CONGO"/>
    <s v="ɣ"/>
  </r>
  <r>
    <d v="2017-06-30T00:00:00"/>
    <s v="Taxi moto Hôtel-Gendarmerie"/>
    <x v="2"/>
    <x v="0"/>
    <m/>
    <n v="500"/>
    <e v="#VALUE!"/>
    <x v="10"/>
    <s v="Décharge"/>
    <x v="0"/>
    <s v="CONGO"/>
    <s v="ɣ"/>
  </r>
  <r>
    <d v="2017-06-30T00:00:00"/>
    <s v="Taxi moto BrigadeTerritoriale-Gendarmerie"/>
    <x v="2"/>
    <x v="0"/>
    <m/>
    <n v="500"/>
    <e v="#VALUE!"/>
    <x v="10"/>
    <s v="Décharge"/>
    <x v="0"/>
    <s v="CONGO"/>
    <s v="ɣ"/>
  </r>
  <r>
    <d v="2017-06-30T00:00:00"/>
    <s v="Taxi moto Gendarmerie-Marché"/>
    <x v="2"/>
    <x v="0"/>
    <m/>
    <n v="500"/>
    <e v="#VALUE!"/>
    <x v="10"/>
    <s v="Décharge"/>
    <x v="0"/>
    <s v="CONGO"/>
    <s v="ɣ"/>
  </r>
  <r>
    <d v="2017-06-30T00:00:00"/>
    <s v="Ration des 2 condamnés "/>
    <x v="7"/>
    <x v="0"/>
    <m/>
    <n v="4200"/>
    <e v="#VALUE!"/>
    <x v="10"/>
    <s v="Décharge"/>
    <x v="0"/>
    <s v="CONGO"/>
    <s v="ɣ"/>
  </r>
  <r>
    <d v="2017-06-30T00:00:00"/>
    <s v="Taxi moto Marché-BrigadeTerritoriale"/>
    <x v="2"/>
    <x v="0"/>
    <m/>
    <n v="500"/>
    <e v="#VALUE!"/>
    <x v="10"/>
    <s v="Décharge"/>
    <x v="0"/>
    <s v="CONGO"/>
    <s v="ɣ"/>
  </r>
  <r>
    <d v="2017-06-30T00:00:00"/>
    <s v="Taxi moto Brigade Territoriale de la Gendarmerie-Hôtel"/>
    <x v="2"/>
    <x v="0"/>
    <m/>
    <n v="500"/>
    <e v="#VALUE!"/>
    <x v="10"/>
    <s v="Décharge"/>
    <x v="0"/>
    <s v="CONGO"/>
    <s v="ɣ"/>
  </r>
  <r>
    <d v="2017-06-30T00:00:00"/>
    <s v="Taxi à Brazzaville Domicile-Bureau-Domicile"/>
    <x v="2"/>
    <x v="0"/>
    <m/>
    <n v="2000"/>
    <e v="#VALUE!"/>
    <x v="3"/>
    <s v="Décharge"/>
    <x v="0"/>
    <s v="CONGO"/>
    <s v="ɣ"/>
  </r>
  <r>
    <d v="2017-06-30T00:00:00"/>
    <s v="Food allowance à Brazzaville"/>
    <x v="0"/>
    <x v="0"/>
    <m/>
    <n v="1000"/>
    <e v="#VALUE!"/>
    <x v="3"/>
    <s v="Décharge"/>
    <x v="0"/>
    <s v="CONGO"/>
    <s v="ɣ"/>
  </r>
  <r>
    <d v="2017-06-30T00:00:00"/>
    <s v="Taxi Bureau Pointe Noire-palais de justice"/>
    <x v="2"/>
    <x v="1"/>
    <m/>
    <n v="1000"/>
    <e v="#VALUE!"/>
    <x v="4"/>
    <s v="Décharge"/>
    <x v="0"/>
    <s v="CONGO"/>
    <s v="ɣ"/>
  </r>
  <r>
    <d v="2017-06-30T00:00:00"/>
    <s v="Taxi Palais de justice-Charden Farell Grand Marché de Pointe Noire"/>
    <x v="2"/>
    <x v="1"/>
    <m/>
    <n v="1000"/>
    <e v="#VALUE!"/>
    <x v="4"/>
    <s v="Décharge"/>
    <x v="0"/>
    <s v="CONGO"/>
    <s v="ɣ"/>
  </r>
  <r>
    <d v="2017-06-30T00:00:00"/>
    <s v="Taxi charden farell-palais de justice de Pointe Noire"/>
    <x v="2"/>
    <x v="1"/>
    <m/>
    <n v="1000"/>
    <e v="#VALUE!"/>
    <x v="4"/>
    <s v="Décharge"/>
    <x v="0"/>
    <s v="CONGO"/>
    <s v="ɣ"/>
  </r>
  <r>
    <d v="2017-06-30T00:00:00"/>
    <s v="Taxi Palais de justice de Pointe Noire-Aéroport AA Neto de Pointe Noire"/>
    <x v="2"/>
    <x v="1"/>
    <m/>
    <n v="1000"/>
    <e v="#VALUE!"/>
    <x v="4"/>
    <s v="Décharge"/>
    <x v="0"/>
    <s v="CONGO"/>
    <s v="ɣ"/>
  </r>
  <r>
    <d v="2017-06-30T00:00:00"/>
    <s v="Billet d'avion Pointe-Noire-Brazzaville"/>
    <x v="13"/>
    <x v="1"/>
    <m/>
    <n v="37000"/>
    <e v="#VALUE!"/>
    <x v="4"/>
    <n v="53954"/>
    <x v="0"/>
    <s v="CONGO"/>
    <s v="o"/>
  </r>
  <r>
    <d v="2017-06-30T00:00:00"/>
    <s v="Taxi Aéroport AA Neto de Pointe Noire-Palais de justice de Pointe Noire"/>
    <x v="2"/>
    <x v="1"/>
    <m/>
    <n v="1000"/>
    <e v="#VALUE!"/>
    <x v="4"/>
    <s v="Décharge"/>
    <x v="0"/>
    <s v="CONGO"/>
    <s v="ɣ"/>
  </r>
  <r>
    <d v="2017-06-30T00:00:00"/>
    <s v="Frais du dossier d'appel au TGI de Pointe Noire"/>
    <x v="17"/>
    <x v="0"/>
    <m/>
    <n v="35000"/>
    <e v="#VALUE!"/>
    <x v="4"/>
    <n v="17"/>
    <x v="0"/>
    <s v="CONGO"/>
    <s v="o"/>
  </r>
  <r>
    <d v="2017-06-30T00:00:00"/>
    <s v="Taxi Palais de justice de Pointe Noire-Direction de la S.N.E"/>
    <x v="2"/>
    <x v="1"/>
    <m/>
    <n v="1000"/>
    <e v="#VALUE!"/>
    <x v="4"/>
    <s v="Décharge"/>
    <x v="0"/>
    <s v="CONGO"/>
    <s v="ɣ"/>
  </r>
  <r>
    <d v="2017-06-30T00:00:00"/>
    <s v="Taxi Direction S.N.E de Pointe Noire-Palais de Justice de Pointe Noire"/>
    <x v="2"/>
    <x v="1"/>
    <m/>
    <n v="1000"/>
    <e v="#VALUE!"/>
    <x v="4"/>
    <s v="Décharge"/>
    <x v="0"/>
    <s v="CONGO"/>
    <s v="ɣ"/>
  </r>
  <r>
    <d v="2017-06-30T00:00:00"/>
    <s v="Taxi Palais de Justice-Bureau de Pointe Noire"/>
    <x v="2"/>
    <x v="1"/>
    <m/>
    <n v="1000"/>
    <e v="#VALUE!"/>
    <x v="4"/>
    <s v="Décharge"/>
    <x v="0"/>
    <s v="CONGO"/>
    <s v="ɣ"/>
  </r>
  <r>
    <d v="2017-06-30T00:00:00"/>
    <s v="Taxi moto: Hotel-DDEF pour verifier l'avancement de la procédure/DDEF-parquet pour voir le procureur lui tenir informer et discuter des circonstances de l'arrestation"/>
    <x v="2"/>
    <x v="0"/>
    <m/>
    <n v="1000"/>
    <e v="#VALUE!"/>
    <x v="11"/>
    <s v="Décharge"/>
    <x v="0"/>
    <s v="CONGO"/>
    <s v="ɣ"/>
  </r>
  <r>
    <d v="2017-06-30T00:00:00"/>
    <s v="Taxi moto: gendarmerie-air congo pour la reservation du vol/air congo-parquet pour retrouver le procureur/Gendarmerie-air congo pour l'acaht du billet"/>
    <x v="2"/>
    <x v="0"/>
    <m/>
    <n v="1500"/>
    <e v="#VALUE!"/>
    <x v="11"/>
    <s v="Décharge"/>
    <x v="0"/>
    <s v="CONGO"/>
    <s v="ɣ"/>
  </r>
  <r>
    <d v="2017-06-30T00:00:00"/>
    <s v="Taxi moto: air congo-gendarmerie après l'appel du commandant sur la presentation de Baboss à la brigade"/>
    <x v="2"/>
    <x v="0"/>
    <m/>
    <n v="500"/>
    <e v="#VALUE!"/>
    <x v="11"/>
    <s v="Décharge"/>
    <x v="0"/>
    <s v="CONGO"/>
    <s v="ɣ"/>
  </r>
  <r>
    <d v="2017-06-30T00:00:00"/>
    <s v="Taxi moto: gendarmerie-mith 2 rencontrer Jean Robert, BEN et Leslie de passage à IMPFONDO"/>
    <x v="2"/>
    <x v="0"/>
    <m/>
    <n v="500"/>
    <e v="#VALUE!"/>
    <x v="11"/>
    <s v="Décharge"/>
    <x v="0"/>
    <s v="CONGO"/>
    <s v="ɣ"/>
  </r>
  <r>
    <d v="2017-06-30T00:00:00"/>
    <s v="Taxi moto: MITH 2-Gendarmerie/hôtel Damzo-marché/marché-hôtel"/>
    <x v="2"/>
    <x v="0"/>
    <m/>
    <n v="1500"/>
    <e v="#VALUE!"/>
    <x v="11"/>
    <s v="Décharge"/>
    <x v="0"/>
    <s v="CONGO"/>
    <s v="ɣ"/>
  </r>
  <r>
    <d v="2017-06-30T00:00:00"/>
    <s v="Billet IMPFONDO-BRAZZA+timbre"/>
    <x v="13"/>
    <x v="0"/>
    <m/>
    <n v="56300"/>
    <e v="#VALUE!"/>
    <x v="11"/>
    <n v="32"/>
    <x v="0"/>
    <s v="CONGO"/>
    <s v="o"/>
  </r>
  <r>
    <d v="2017-06-30T00:00:00"/>
    <s v="Taxi Domicile-Bureau"/>
    <x v="2"/>
    <x v="3"/>
    <m/>
    <n v="1000"/>
    <e v="#VALUE!"/>
    <x v="5"/>
    <s v="Décharge"/>
    <x v="1"/>
    <s v="CONGO"/>
    <s v="ɣ"/>
  </r>
  <r>
    <d v="2017-06-30T00:00:00"/>
    <s v="Food allowance pendant la pause"/>
    <x v="0"/>
    <x v="3"/>
    <m/>
    <n v="1000"/>
    <e v="#VALUE!"/>
    <x v="5"/>
    <s v="Décharge"/>
    <x v="1"/>
    <s v="CONGO"/>
    <s v="ɣ"/>
  </r>
  <r>
    <d v="2017-06-30T00:00:00"/>
    <s v="Taxi Bureau-Domicile"/>
    <x v="2"/>
    <x v="3"/>
    <m/>
    <n v="1000"/>
    <e v="#VALUE!"/>
    <x v="5"/>
    <s v="Décharge"/>
    <x v="1"/>
    <s v="CONGO"/>
    <s v="ɣ"/>
  </r>
  <r>
    <d v="2017-06-30T00:00:00"/>
    <s v="Taxi bureau-TOP TV-Domicile: transmission des éléments de presse le soir"/>
    <x v="2"/>
    <x v="1"/>
    <m/>
    <n v="4000"/>
    <e v="#VALUE!"/>
    <x v="8"/>
    <s v="Décharge"/>
    <x v="0"/>
    <s v="CONGO"/>
    <s v="ɣ"/>
  </r>
  <r>
    <m/>
    <m/>
    <x v="11"/>
    <x v="5"/>
    <m/>
    <m/>
    <m/>
    <x v="13"/>
    <m/>
    <x v="4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62">
  <r>
    <d v="2017-06-01T00:00:00"/>
    <s v="Virement salaire Mai 2017-Mésange"/>
    <x v="0"/>
    <x v="0"/>
    <m/>
    <x v="0"/>
    <n v="-306358"/>
    <s v="BCI"/>
    <s v="Etat de paiement"/>
    <x v="0"/>
    <s v="CONGO"/>
    <s v="o"/>
  </r>
  <r>
    <d v="2017-06-01T00:00:00"/>
    <s v="Virement salaire Mai 2017-Evariste"/>
    <x v="0"/>
    <x v="1"/>
    <m/>
    <x v="1"/>
    <n v="-446358"/>
    <s v="BCI"/>
    <s v="Etat de paiement"/>
    <x v="0"/>
    <s v="CONGO"/>
    <s v="o"/>
  </r>
  <r>
    <d v="2017-06-01T00:00:00"/>
    <s v="Virement salaire Mai 2017-Stirve"/>
    <x v="0"/>
    <x v="2"/>
    <m/>
    <x v="2"/>
    <n v="-896358"/>
    <s v="BCI"/>
    <s v="Etat de paiement"/>
    <x v="0"/>
    <s v="CONGO"/>
    <s v="o"/>
  </r>
  <r>
    <d v="2017-06-01T00:00:00"/>
    <s v="Virement salaire Mai 2017-i73x"/>
    <x v="0"/>
    <x v="3"/>
    <m/>
    <x v="3"/>
    <n v="-1056358"/>
    <s v="BCI"/>
    <s v="Etat de paiement"/>
    <x v="1"/>
    <s v="CONGO"/>
    <s v="o"/>
  </r>
  <r>
    <d v="2017-06-01T00:00:00"/>
    <s v="Virement salaire Mai 2017-Herick"/>
    <x v="0"/>
    <x v="0"/>
    <m/>
    <x v="4"/>
    <n v="-1249958"/>
    <s v="BCI"/>
    <s v="Etat de paiement"/>
    <x v="0"/>
    <s v="CONGO"/>
    <s v="o"/>
  </r>
  <r>
    <d v="2017-06-01T00:00:00"/>
    <s v="AGIOS DU 30/04/17 AU 31/05/17"/>
    <x v="1"/>
    <x v="4"/>
    <m/>
    <x v="5"/>
    <n v="-1253513"/>
    <s v="BCI"/>
    <s v="Relevé"/>
    <x v="0"/>
    <s v="CONGO"/>
    <s v="o"/>
  </r>
  <r>
    <d v="2017-06-01T00:00:00"/>
    <s v="Courses Taxi Bureau-DHL-BCI-ONEMO-Bureau"/>
    <x v="2"/>
    <x v="2"/>
    <m/>
    <x v="6"/>
    <n v="-1257513"/>
    <s v="Mavy"/>
    <s v="Décharge"/>
    <x v="0"/>
    <s v="CONGO"/>
    <s v="ɣ"/>
  </r>
  <r>
    <d v="2017-06-01T00:00:00"/>
    <s v="Frais de transfert à Brel-Djambala"/>
    <x v="3"/>
    <x v="4"/>
    <m/>
    <x v="7"/>
    <n v="-1258713"/>
    <s v="Mavy"/>
    <s v="213/GCF"/>
    <x v="0"/>
    <s v="CONGO"/>
    <s v="o"/>
  </r>
  <r>
    <d v="2017-06-01T00:00:00"/>
    <s v="Recharge crédit téléphonique MTN"/>
    <x v="4"/>
    <x v="4"/>
    <m/>
    <x v="8"/>
    <n v="-1358713"/>
    <s v="Mavy"/>
    <s v="Oui"/>
    <x v="0"/>
    <s v="CONGO"/>
    <s v="o"/>
  </r>
  <r>
    <d v="2017-06-01T00:00:00"/>
    <s v="Expédition des rapports financiers PALF au cabinet d'audit New Ace par DHL"/>
    <x v="5"/>
    <x v="4"/>
    <m/>
    <x v="9"/>
    <n v="-1394363"/>
    <s v="Mavy"/>
    <n v="12466"/>
    <x v="0"/>
    <s v="CONGO"/>
    <s v="o"/>
  </r>
  <r>
    <d v="2017-06-01T00:00:00"/>
    <s v="Bonus pour le transferement des prisonniers OWANDO-BZV à Jack Bénisson"/>
    <x v="6"/>
    <x v="0"/>
    <m/>
    <x v="10"/>
    <n v="-1414363"/>
    <s v="Mavy"/>
    <n v="50"/>
    <x v="0"/>
    <s v="CONGO"/>
    <s v="o"/>
  </r>
  <r>
    <d v="2017-06-01T00:00:00"/>
    <s v="Salaire du mois de mai 2017-Jack Bénisson"/>
    <x v="0"/>
    <x v="0"/>
    <m/>
    <x v="11"/>
    <n v="-1581118"/>
    <s v="Mavy"/>
    <n v="1"/>
    <x v="0"/>
    <s v="CONGO"/>
    <s v="o"/>
  </r>
  <r>
    <d v="2017-06-01T00:00:00"/>
    <s v="Taxi à Ouesso, Hôtel-DDEF-maison d'arrêt-tribunal-hôtel pour rencontrer le DD, effectuer la visite geôle, suivre le procès du policier qui a libéré Alex"/>
    <x v="2"/>
    <x v="0"/>
    <m/>
    <x v="12"/>
    <n v="-1582618"/>
    <s v="Hérick"/>
    <s v="Décharge"/>
    <x v="0"/>
    <s v="CONGO"/>
    <s v="ɣ"/>
  </r>
  <r>
    <d v="2017-06-01T00:00:00"/>
    <s v="Ration Papy à la maison d'arrêt de Ouesso"/>
    <x v="7"/>
    <x v="0"/>
    <m/>
    <x v="13"/>
    <n v="-1583618"/>
    <s v="Hérick"/>
    <s v="Décharge"/>
    <x v="0"/>
    <s v="CONGO"/>
    <s v="ɣ"/>
  </r>
  <r>
    <d v="2017-06-01T00:00:00"/>
    <s v="Ration des prisonniers à la Maison d'arrêt de Djambala"/>
    <x v="7"/>
    <x v="0"/>
    <m/>
    <x v="14"/>
    <n v="-1587318"/>
    <s v="Brel KIBA"/>
    <s v="Décharge"/>
    <x v="0"/>
    <s v="CONGO"/>
    <s v="ɣ"/>
  </r>
  <r>
    <d v="2017-06-01T00:00:00"/>
    <s v="Taxi moto à Djambala Marché-Maison d'arrêt pour la visite geôle matin"/>
    <x v="2"/>
    <x v="0"/>
    <m/>
    <x v="15"/>
    <n v="-1587618"/>
    <s v="Brel KIBA"/>
    <s v="Décharge"/>
    <x v="0"/>
    <s v="CONGO"/>
    <s v="ɣ"/>
  </r>
  <r>
    <d v="2017-06-01T00:00:00"/>
    <s v="Taxi moto à Djambala DDEF-Hôtel après le compte rendu de l'audience au DD"/>
    <x v="2"/>
    <x v="0"/>
    <m/>
    <x v="15"/>
    <n v="-1587918"/>
    <s v="Brel KIBA"/>
    <s v="Décharge"/>
    <x v="0"/>
    <s v="CONGO"/>
    <s v="ɣ"/>
  </r>
  <r>
    <d v="2017-06-01T00:00:00"/>
    <s v="Taxi moto à Djambala Hôtel-Maison d'arrêt-Hôtel pour la visite geôle soir"/>
    <x v="2"/>
    <x v="0"/>
    <m/>
    <x v="16"/>
    <n v="-1588518"/>
    <s v="Brel KIBA"/>
    <s v="Décharge"/>
    <x v="0"/>
    <s v="CONGO"/>
    <s v="ɣ"/>
  </r>
  <r>
    <d v="2017-06-01T00:00:00"/>
    <s v="Frais d'hôtel à Djambala: 9 nuitées du 24 Mai au 02 Juin 2017"/>
    <x v="8"/>
    <x v="0"/>
    <m/>
    <x v="17"/>
    <n v="-1633518"/>
    <s v="Brel KIBA"/>
    <n v="18"/>
    <x v="0"/>
    <s v="CONGO"/>
    <s v="o"/>
  </r>
  <r>
    <d v="2017-06-01T00:00:00"/>
    <s v="Taxi Bureau-ES TV"/>
    <x v="2"/>
    <x v="1"/>
    <m/>
    <x v="13"/>
    <n v="-1634518"/>
    <s v="Evariste"/>
    <s v="Décharge"/>
    <x v="0"/>
    <s v="CONGO"/>
    <s v="ɣ"/>
  </r>
  <r>
    <d v="2017-06-01T00:00:00"/>
    <s v="Taxi ES TV-Radio Rurale"/>
    <x v="2"/>
    <x v="1"/>
    <m/>
    <x v="13"/>
    <n v="-1635518"/>
    <s v="Evariste"/>
    <s v="Décharge"/>
    <x v="0"/>
    <s v="CONGO"/>
    <s v="ɣ"/>
  </r>
  <r>
    <d v="2017-06-01T00:00:00"/>
    <s v="Taxi Radio Rurale-Semaine Africaine"/>
    <x v="2"/>
    <x v="1"/>
    <m/>
    <x v="13"/>
    <n v="-1636518"/>
    <s v="Evariste"/>
    <s v="Décharge"/>
    <x v="0"/>
    <s v="CONGO"/>
    <s v="ɣ"/>
  </r>
  <r>
    <d v="2017-06-01T00:00:00"/>
    <s v="Taxi Semaine Africaine-MN TV"/>
    <x v="2"/>
    <x v="1"/>
    <m/>
    <x v="13"/>
    <n v="-1637518"/>
    <s v="Evariste"/>
    <s v="Décharge"/>
    <x v="0"/>
    <s v="CONGO"/>
    <s v="ɣ"/>
  </r>
  <r>
    <d v="2017-06-01T00:00:00"/>
    <s v="Taxi MN TV-Radio Liberté"/>
    <x v="2"/>
    <x v="1"/>
    <m/>
    <x v="13"/>
    <n v="-1638518"/>
    <s v="Evariste"/>
    <s v="Décharge"/>
    <x v="0"/>
    <s v="CONGO"/>
    <s v="ɣ"/>
  </r>
  <r>
    <d v="2017-06-01T00:00:00"/>
    <s v="Taxi Radio Liberté-Bureau"/>
    <x v="2"/>
    <x v="1"/>
    <m/>
    <x v="13"/>
    <n v="-1639518"/>
    <s v="Evariste"/>
    <s v="Décharge"/>
    <x v="0"/>
    <s v="CONGO"/>
    <s v="ɣ"/>
  </r>
  <r>
    <d v="2017-06-01T00:00:00"/>
    <s v="Achat billet Océan du Nord pour mission à OYO"/>
    <x v="2"/>
    <x v="3"/>
    <m/>
    <x v="18"/>
    <n v="-1645518"/>
    <s v="IT87"/>
    <s v="010606006565-50"/>
    <x v="1"/>
    <s v="CONGO"/>
    <s v="o"/>
  </r>
  <r>
    <d v="2017-06-01T00:00:00"/>
    <s v="Taxi domicile-Océan du Nord pour mission d'investigation"/>
    <x v="2"/>
    <x v="3"/>
    <m/>
    <x v="13"/>
    <n v="-1646518"/>
    <s v="IT87"/>
    <s v="Décharge"/>
    <x v="1"/>
    <s v="CONGO"/>
    <s v="ɣ"/>
  </r>
  <r>
    <d v="2017-06-01T00:00:00"/>
    <s v="Taxi Océan du Nord-Hotel Ekodis pour mission à Oyo"/>
    <x v="2"/>
    <x v="3"/>
    <m/>
    <x v="13"/>
    <n v="-1647518"/>
    <s v="IT87"/>
    <s v="Décharge"/>
    <x v="1"/>
    <s v="CONGO"/>
    <s v="ɣ"/>
  </r>
  <r>
    <d v="2017-06-02T00:00:00"/>
    <s v="Bonus de fin du mois de mai 2017- Mésange"/>
    <x v="6"/>
    <x v="0"/>
    <m/>
    <x v="19"/>
    <n v="-1658518"/>
    <s v="Mavy"/>
    <n v="3"/>
    <x v="0"/>
    <s v="CONGO"/>
    <s v="o"/>
  </r>
  <r>
    <d v="2017-06-02T00:00:00"/>
    <s v="Bonus de responsabilité mai 2017- Mésange"/>
    <x v="6"/>
    <x v="0"/>
    <m/>
    <x v="20"/>
    <n v="-1688518"/>
    <s v="Mavy"/>
    <n v="4"/>
    <x v="0"/>
    <s v="CONGO"/>
    <s v="o"/>
  </r>
  <r>
    <d v="2017-06-02T00:00:00"/>
    <s v="Bonus de fin du mois de mai 2017- i23c"/>
    <x v="6"/>
    <x v="3"/>
    <m/>
    <x v="21"/>
    <n v="-1703518"/>
    <s v="Mavy"/>
    <n v="5"/>
    <x v="1"/>
    <s v="CONGO"/>
    <s v="o"/>
  </r>
  <r>
    <d v="2017-06-02T00:00:00"/>
    <s v="Bonus de responsabilité mai 2017- i23c"/>
    <x v="6"/>
    <x v="3"/>
    <m/>
    <x v="22"/>
    <n v="-1726518"/>
    <s v="Mavy"/>
    <n v="6"/>
    <x v="1"/>
    <s v="CONGO"/>
    <s v="o"/>
  </r>
  <r>
    <d v="2017-06-02T00:00:00"/>
    <s v="Bonus de fin du mois de mai 2017- Evariste"/>
    <x v="6"/>
    <x v="1"/>
    <m/>
    <x v="23"/>
    <n v="-1740518"/>
    <s v="Mavy"/>
    <n v="7"/>
    <x v="0"/>
    <s v="CONGO"/>
    <s v="o"/>
  </r>
  <r>
    <d v="2017-06-02T00:00:00"/>
    <s v="Bonus de fin du mois de mai 2017- i55s"/>
    <x v="6"/>
    <x v="3"/>
    <m/>
    <x v="24"/>
    <n v="-1756518"/>
    <s v="Mavy"/>
    <n v="8"/>
    <x v="1"/>
    <s v="CONGO"/>
    <s v="o"/>
  </r>
  <r>
    <d v="2017-06-02T00:00:00"/>
    <s v="Bonus de fin du mois de mai 2017- Mavy"/>
    <x v="6"/>
    <x v="2"/>
    <m/>
    <x v="23"/>
    <n v="-1770518"/>
    <s v="Mavy"/>
    <n v="9"/>
    <x v="0"/>
    <s v="CONGO"/>
    <s v="o"/>
  </r>
  <r>
    <d v="2017-06-02T00:00:00"/>
    <s v="Bonus de fin du mois de mai 2017- Jack Bénisson"/>
    <x v="6"/>
    <x v="0"/>
    <m/>
    <x v="25"/>
    <n v="-1778518"/>
    <s v="Mavy"/>
    <n v="10"/>
    <x v="0"/>
    <s v="CONGO"/>
    <s v="o"/>
  </r>
  <r>
    <d v="2017-06-02T00:00:00"/>
    <s v="Bonus de fin du mois de mai 2017- i73x"/>
    <x v="6"/>
    <x v="3"/>
    <m/>
    <x v="26"/>
    <n v="-1790518"/>
    <s v="Mavy"/>
    <n v="11"/>
    <x v="1"/>
    <s v="CONGO"/>
    <s v="o"/>
  </r>
  <r>
    <d v="2017-06-02T00:00:00"/>
    <s v="Taxi à Ouesso, Hôtel-maison d'arrêt-tribunal-sécrétariat bureautique-DD Police-Gendarmérie- hôtel( visite geôle, impression du dossier Alex à remettre à la police et gendarmérie)"/>
    <x v="2"/>
    <x v="0"/>
    <m/>
    <x v="27"/>
    <n v="-1793018"/>
    <s v="Hérick"/>
    <s v="Décharge"/>
    <x v="0"/>
    <s v="CONGO"/>
    <s v="ɣ"/>
  </r>
  <r>
    <d v="2017-06-02T00:00:00"/>
    <s v="Ration Papy à la maison d'arrêt de Ouesso"/>
    <x v="7"/>
    <x v="0"/>
    <m/>
    <x v="13"/>
    <n v="-1794018"/>
    <s v="Hérick"/>
    <s v="Décharge"/>
    <x v="0"/>
    <s v="CONGO"/>
    <s v="ɣ"/>
  </r>
  <r>
    <d v="2017-06-02T00:00:00"/>
    <s v="Food allowance du 06 au 09 mai à Ouesso"/>
    <x v="8"/>
    <x v="0"/>
    <m/>
    <x v="28"/>
    <n v="-1834018"/>
    <s v="Hérick"/>
    <s v="Décharge"/>
    <x v="0"/>
    <s v="CONGO"/>
    <s v="ɣ"/>
  </r>
  <r>
    <d v="2017-06-02T00:00:00"/>
    <s v="Impressions des documents à Ouesso"/>
    <x v="9"/>
    <x v="4"/>
    <m/>
    <x v="7"/>
    <n v="-1835218"/>
    <s v="Hérick"/>
    <s v="Oui"/>
    <x v="0"/>
    <s v="CONGO"/>
    <s v="o"/>
  </r>
  <r>
    <d v="2017-06-02T00:00:00"/>
    <s v="Taxi à Ouesso le soir; hôtel-maison d'arrêt-hôtel(visite geôle)"/>
    <x v="2"/>
    <x v="0"/>
    <m/>
    <x v="13"/>
    <n v="-1836218"/>
    <s v="Hérick"/>
    <s v="Décharge"/>
    <x v="0"/>
    <s v="CONGO"/>
    <s v="ɣ"/>
  </r>
  <r>
    <d v="2017-06-02T00:00:00"/>
    <s v="Nuitées à Ouesso, du 31 mai au 03 juin"/>
    <x v="8"/>
    <x v="0"/>
    <m/>
    <x v="17"/>
    <n v="-1881218"/>
    <s v="Hérick"/>
    <n v="279"/>
    <x v="0"/>
    <s v="CONGO"/>
    <s v="o"/>
  </r>
  <r>
    <d v="2017-06-02T00:00:00"/>
    <s v="Taxi à Ouesso, hôtel-gare routière pour rentrer à BZV"/>
    <x v="2"/>
    <x v="0"/>
    <m/>
    <x v="29"/>
    <n v="-1881718"/>
    <s v="Hérick"/>
    <s v="Décharge"/>
    <x v="0"/>
    <s v="CONGO"/>
    <s v="ɣ"/>
  </r>
  <r>
    <d v="2017-06-02T00:00:00"/>
    <s v="Taxi à BZV, gare routière domicile"/>
    <x v="2"/>
    <x v="0"/>
    <m/>
    <x v="13"/>
    <n v="-1882718"/>
    <s v="Hérick"/>
    <s v="Décharge"/>
    <x v="0"/>
    <s v="CONGO"/>
    <s v="ɣ"/>
  </r>
  <r>
    <d v="2017-06-02T00:00:00"/>
    <s v="Food allowance à Djambala du 1er et 2 Juin 2017"/>
    <x v="8"/>
    <x v="0"/>
    <m/>
    <x v="10"/>
    <n v="-1902718"/>
    <s v="Brel KIBA"/>
    <s v="Décharge"/>
    <x v="0"/>
    <s v="CONGO"/>
    <s v="ɣ"/>
  </r>
  <r>
    <d v="2017-06-02T00:00:00"/>
    <s v="Billet bus coaster Djambala-Brazzaville"/>
    <x v="2"/>
    <x v="0"/>
    <m/>
    <x v="18"/>
    <n v="-1908718"/>
    <s v="Brel KIBA"/>
    <s v="Décharge"/>
    <x v="0"/>
    <s v="CONGO"/>
    <s v="ɣ"/>
  </r>
  <r>
    <d v="2017-06-02T00:00:00"/>
    <s v="Taxi à Brazzaville Gare routière du lycée-Bureau pour remettre le dossier juridique"/>
    <x v="2"/>
    <x v="0"/>
    <m/>
    <x v="30"/>
    <n v="-1910718"/>
    <s v="Brel KIBA"/>
    <s v="Décharge"/>
    <x v="0"/>
    <s v="CONGO"/>
    <s v="ɣ"/>
  </r>
  <r>
    <d v="2017-06-02T00:00:00"/>
    <s v="Taxi à Brazzaville Bureau-Domicile"/>
    <x v="2"/>
    <x v="0"/>
    <m/>
    <x v="13"/>
    <n v="-1911718"/>
    <s v="Brel KIBA"/>
    <s v="Décharge"/>
    <x v="0"/>
    <s v="CONGO"/>
    <s v="ɣ"/>
  </r>
  <r>
    <d v="2017-06-02T00:00:00"/>
    <s v="Taxi Bureau-Radio Rurale"/>
    <x v="2"/>
    <x v="1"/>
    <m/>
    <x v="13"/>
    <n v="-1912718"/>
    <s v="Evariste"/>
    <s v="Décharge"/>
    <x v="0"/>
    <s v="CONGO"/>
    <s v="ɣ"/>
  </r>
  <r>
    <d v="2017-06-02T00:00:00"/>
    <s v="Taxi Radio Rurale-Es TV"/>
    <x v="2"/>
    <x v="1"/>
    <m/>
    <x v="13"/>
    <n v="-1913718"/>
    <s v="Evariste"/>
    <s v="Décharge"/>
    <x v="0"/>
    <s v="CONGO"/>
    <s v="ɣ"/>
  </r>
  <r>
    <d v="2017-06-02T00:00:00"/>
    <s v="Taxi ES TV-MN TV"/>
    <x v="2"/>
    <x v="1"/>
    <m/>
    <x v="13"/>
    <n v="-1914718"/>
    <s v="Evariste"/>
    <s v="Décharge"/>
    <x v="0"/>
    <s v="CONGO"/>
    <s v="ɣ"/>
  </r>
  <r>
    <d v="2017-06-02T00:00:00"/>
    <s v="Taxi MN TV-Radio Liberté"/>
    <x v="2"/>
    <x v="1"/>
    <m/>
    <x v="13"/>
    <n v="-1915718"/>
    <s v="Evariste"/>
    <s v="Décharge"/>
    <x v="0"/>
    <s v="CONGO"/>
    <s v="ɣ"/>
  </r>
  <r>
    <d v="2017-06-02T00:00:00"/>
    <s v="Taxi Radio liberté-Bureau"/>
    <x v="2"/>
    <x v="1"/>
    <m/>
    <x v="13"/>
    <n v="-1916718"/>
    <s v="Evariste"/>
    <s v="Décharge"/>
    <x v="0"/>
    <s v="CONGO"/>
    <s v="ɣ"/>
  </r>
  <r>
    <d v="2017-06-02T00:00:00"/>
    <s v="Taxi Hotel-port d'Oyo pour mission investigation à Oyo"/>
    <x v="2"/>
    <x v="3"/>
    <m/>
    <x v="13"/>
    <n v="-1917718"/>
    <s v="IT87"/>
    <s v="Décharge"/>
    <x v="1"/>
    <s v="CONGO"/>
    <s v="ɣ"/>
  </r>
  <r>
    <d v="2017-06-02T00:00:00"/>
    <s v="Taxi port1-port2 d'Oyo pour mission d'investigation à Oyo"/>
    <x v="2"/>
    <x v="3"/>
    <m/>
    <x v="15"/>
    <n v="-1918018"/>
    <s v="IT87"/>
    <s v="Décharge"/>
    <x v="1"/>
    <s v="CONGO"/>
    <s v="ɣ"/>
  </r>
  <r>
    <d v="2017-06-02T00:00:00"/>
    <s v="Taxi Moto port2-marché pour mission investigation Oyo"/>
    <x v="2"/>
    <x v="3"/>
    <m/>
    <x v="31"/>
    <n v="-1918418"/>
    <s v="IT87"/>
    <s v="Décharge"/>
    <x v="1"/>
    <s v="CONGO"/>
    <s v="ɣ"/>
  </r>
  <r>
    <d v="2017-06-02T00:00:00"/>
    <s v="Taxi Moto marché-hotel mission investigation sur terrain Oyo"/>
    <x v="2"/>
    <x v="3"/>
    <m/>
    <x v="15"/>
    <n v="-1918718"/>
    <s v="IT87"/>
    <s v="Décharge"/>
    <x v="1"/>
    <s v="CONGO"/>
    <s v="ɣ"/>
  </r>
  <r>
    <d v="2017-06-03T00:00:00"/>
    <s v="Frais de transfert à IT87-djambalea"/>
    <x v="3"/>
    <x v="4"/>
    <m/>
    <x v="32"/>
    <n v="-1923838"/>
    <s v="Mavy"/>
    <s v="56/GCF"/>
    <x v="0"/>
    <s v="CONGO"/>
    <s v="o"/>
  </r>
  <r>
    <d v="2017-06-03T00:00:00"/>
    <s v="Achat à Ouesso du billet retour pour BZV"/>
    <x v="2"/>
    <x v="0"/>
    <m/>
    <x v="21"/>
    <n v="-1938838"/>
    <s v="Hérick"/>
    <s v="030605006565--21"/>
    <x v="0"/>
    <s v="CONGO"/>
    <s v="o"/>
  </r>
  <r>
    <d v="2017-06-03T00:00:00"/>
    <s v="Taxi Moto hotel-port d'Oyo pour mission investigation sur terrain à Oyo"/>
    <x v="2"/>
    <x v="3"/>
    <m/>
    <x v="29"/>
    <n v="-1939338"/>
    <s v="IT87"/>
    <s v="Décharge"/>
    <x v="1"/>
    <s v="CONGO"/>
    <s v="ɣ"/>
  </r>
  <r>
    <d v="2017-06-03T00:00:00"/>
    <s v="Taxi Moto port-Groupe Charden Farell pour retrait du transfert"/>
    <x v="2"/>
    <x v="3"/>
    <m/>
    <x v="29"/>
    <n v="-1939838"/>
    <s v="IT87"/>
    <s v="Décharge"/>
    <x v="1"/>
    <s v="CONGO"/>
    <s v="ɣ"/>
  </r>
  <r>
    <d v="2017-06-03T00:00:00"/>
    <s v="Taxi Groupe Charden Farell-Agence de voyage Trans-Afrique pour achat billet Oyo-Ngo"/>
    <x v="2"/>
    <x v="3"/>
    <m/>
    <x v="29"/>
    <n v="-1940338"/>
    <s v="IT87"/>
    <s v="Décharge"/>
    <x v="1"/>
    <s v="CONGO"/>
    <s v="ɣ"/>
  </r>
  <r>
    <d v="2017-06-03T00:00:00"/>
    <s v="Achat billet Océan du Nord pour mission à Ngo"/>
    <x v="2"/>
    <x v="3"/>
    <m/>
    <x v="33"/>
    <n v="-1945338"/>
    <s v="IT87"/>
    <n v="6550"/>
    <x v="1"/>
    <s v="CONGO"/>
    <s v="o"/>
  </r>
  <r>
    <d v="2017-06-03T00:00:00"/>
    <s v="Taxi Agence de voyage Trans-Afrique-hotel"/>
    <x v="2"/>
    <x v="3"/>
    <m/>
    <x v="29"/>
    <n v="-1945838"/>
    <s v="IT87"/>
    <s v="Décharge"/>
    <x v="1"/>
    <s v="CONGO"/>
    <s v="ɣ"/>
  </r>
  <r>
    <d v="2017-06-03T00:00:00"/>
    <s v="Achat boisson pour cibles"/>
    <x v="10"/>
    <x v="3"/>
    <m/>
    <x v="34"/>
    <n v="-1949338"/>
    <s v="IT87"/>
    <s v="Décharge"/>
    <x v="1"/>
    <s v="CONGO"/>
    <s v="ɣ"/>
  </r>
  <r>
    <d v="2017-06-03T00:00:00"/>
    <s v="Frais d'hotel OKODYS pour mission d'investigation du 01 au 03 Juin 2017"/>
    <x v="8"/>
    <x v="3"/>
    <m/>
    <x v="17"/>
    <n v="-1994338"/>
    <s v="IT87"/>
    <n v="9"/>
    <x v="1"/>
    <s v="CONGO"/>
    <s v="o"/>
  </r>
  <r>
    <d v="2017-06-04T00:00:00"/>
    <s v="Taxi hotel-Agence de voyage Trans-Afrique pour voyage mission Oyo-Ngo"/>
    <x v="2"/>
    <x v="3"/>
    <m/>
    <x v="13"/>
    <n v="-1995338"/>
    <s v="IT87"/>
    <s v="Décharge"/>
    <x v="1"/>
    <s v="CONGO"/>
    <s v="ɣ"/>
  </r>
  <r>
    <d v="2017-06-04T00:00:00"/>
    <s v="Taxi Moto ville-hotel la détente pour mission investigation à Ngo"/>
    <x v="2"/>
    <x v="3"/>
    <m/>
    <x v="31"/>
    <n v="-1995738"/>
    <s v="IT87"/>
    <s v="Décharge"/>
    <x v="1"/>
    <s v="CONGO"/>
    <s v="ɣ"/>
  </r>
  <r>
    <d v="2017-06-04T00:00:00"/>
    <s v="Taxi Moto hotel-restaurant pour mission investigation à Ngo"/>
    <x v="2"/>
    <x v="3"/>
    <m/>
    <x v="15"/>
    <n v="-1996038"/>
    <s v="IT87"/>
    <s v="Décharge"/>
    <x v="1"/>
    <s v="CONGO"/>
    <s v="ɣ"/>
  </r>
  <r>
    <d v="2017-06-04T00:00:00"/>
    <s v="Taxi Moto restaurant-hotel "/>
    <x v="2"/>
    <x v="3"/>
    <m/>
    <x v="15"/>
    <n v="-1996338"/>
    <s v="IT87"/>
    <s v="Décharge"/>
    <x v="1"/>
    <s v="CONGO"/>
    <s v="ɣ"/>
  </r>
  <r>
    <d v="2017-06-04T00:00:00"/>
    <s v="Frais d'hotel -2 nuitées"/>
    <x v="8"/>
    <x v="3"/>
    <m/>
    <x v="20"/>
    <n v="-2026338"/>
    <s v="IT87"/>
    <s v="Oui"/>
    <x v="1"/>
    <s v="CONGO"/>
    <s v="o"/>
  </r>
  <r>
    <d v="2017-06-05T00:00:00"/>
    <s v="Taxi Office&gt; WCS &gt; Office"/>
    <x v="2"/>
    <x v="2"/>
    <m/>
    <x v="30"/>
    <n v="-2028338"/>
    <s v="Perrine Odier"/>
    <s v="Décharge"/>
    <x v="0"/>
    <s v="CONGO"/>
    <s v="ɣ"/>
  </r>
  <r>
    <d v="2017-06-05T00:00:00"/>
    <s v="Taxi Moto hotel- restaurant mission à Ngo"/>
    <x v="2"/>
    <x v="3"/>
    <m/>
    <x v="15"/>
    <n v="-2028638"/>
    <s v="IT87"/>
    <s v="Décharge"/>
    <x v="1"/>
    <s v="CONGO"/>
    <s v="ɣ"/>
  </r>
  <r>
    <d v="2017-06-05T00:00:00"/>
    <s v="Taxi Moto restaurant-cave ville pour mission investigation à Ngo"/>
    <x v="2"/>
    <x v="3"/>
    <m/>
    <x v="15"/>
    <n v="-2028938"/>
    <s v="IT87"/>
    <s v="Décharge"/>
    <x v="1"/>
    <s v="CONGO"/>
    <s v="ɣ"/>
  </r>
  <r>
    <d v="2017-06-05T00:00:00"/>
    <s v="Taxi Moto ville-hotel pour mission Ngo"/>
    <x v="2"/>
    <x v="3"/>
    <m/>
    <x v="31"/>
    <n v="-2029338"/>
    <s v="IT87"/>
    <s v="Décharge"/>
    <x v="1"/>
    <s v="CONGO"/>
    <s v="ɣ"/>
  </r>
  <r>
    <d v="2017-06-06T00:00:00"/>
    <s v="FRAIS RET.DEPLACE Chq n° 03592805"/>
    <x v="1"/>
    <x v="4"/>
    <m/>
    <x v="35"/>
    <n v="-2032603"/>
    <s v="BCI"/>
    <s v="Bordereau "/>
    <x v="0"/>
    <s v="CONGO"/>
    <s v="o"/>
  </r>
  <r>
    <d v="2017-06-06T00:00:00"/>
    <s v="Frais vrt salaires Mai 2017"/>
    <x v="1"/>
    <x v="4"/>
    <m/>
    <x v="36"/>
    <n v="-2040950"/>
    <s v="BCI"/>
    <s v="Relevé"/>
    <x v="0"/>
    <s v="CONGO"/>
    <s v="o"/>
  </r>
  <r>
    <d v="2017-06-06T00:00:00"/>
    <s v="Grant STOP IVORY"/>
    <x v="11"/>
    <x v="4"/>
    <n v="2852495"/>
    <x v="37"/>
    <n v="811545"/>
    <s v="BCI"/>
    <s v="Relevé"/>
    <x v="2"/>
    <s v="CONGO"/>
    <s v="o"/>
  </r>
  <r>
    <d v="2017-06-06T00:00:00"/>
    <s v="Avance Bonus média portant sur l'affaire en justice des trafiquants arrêtés à Djambala"/>
    <x v="6"/>
    <x v="1"/>
    <m/>
    <x v="1"/>
    <n v="671545"/>
    <s v="Mavy"/>
    <n v="12"/>
    <x v="0"/>
    <s v="CONGO"/>
    <s v="o"/>
  </r>
  <r>
    <d v="2017-06-06T00:00:00"/>
    <s v="Bonus Stirve MOUANGA -mai 2017"/>
    <x v="6"/>
    <x v="2"/>
    <m/>
    <x v="18"/>
    <n v="665545"/>
    <s v="Mavy"/>
    <n v="13"/>
    <x v="0"/>
    <s v="CONGO"/>
    <s v="o"/>
  </r>
  <r>
    <d v="2017-06-06T00:00:00"/>
    <s v="Contribution Carburant Groupe Elctrogene-Bureau PALF"/>
    <x v="12"/>
    <x v="4"/>
    <m/>
    <x v="38"/>
    <n v="657045"/>
    <s v="Mavy"/>
    <n v="16"/>
    <x v="0"/>
    <s v="CONGO"/>
    <s v="o"/>
  </r>
  <r>
    <d v="2017-06-06T00:00:00"/>
    <s v="Taxi-Bureau-Aeroport-Bureau pour achat billet mission madingou kayes"/>
    <x v="2"/>
    <x v="3"/>
    <m/>
    <x v="30"/>
    <n v="655045"/>
    <s v="i55s"/>
    <s v="Décharge"/>
    <x v="1"/>
    <s v="CONGO"/>
    <s v="ɤ"/>
  </r>
  <r>
    <d v="2017-06-06T00:00:00"/>
    <s v="Achat billet d'avion Brazzaville-pointe noire pour mission Madingou-kayes "/>
    <x v="13"/>
    <x v="3"/>
    <m/>
    <x v="39"/>
    <n v="619045"/>
    <s v="i55s"/>
    <n v="63812"/>
    <x v="1"/>
    <s v="CONGO"/>
    <s v="o"/>
  </r>
  <r>
    <d v="2017-06-06T00:00:00"/>
    <s v="Taxi à Brazzaville Domicile-Bureau-Domicile"/>
    <x v="2"/>
    <x v="0"/>
    <m/>
    <x v="30"/>
    <n v="617045"/>
    <s v="Brel KIBA"/>
    <s v="Décharge"/>
    <x v="0"/>
    <s v="CONGO"/>
    <s v="ɣ"/>
  </r>
  <r>
    <d v="2017-06-06T00:00:00"/>
    <s v="Taxi Bureau-Vox.cg"/>
    <x v="2"/>
    <x v="1"/>
    <m/>
    <x v="13"/>
    <n v="616045"/>
    <s v="Evariste"/>
    <s v="Décharge"/>
    <x v="0"/>
    <s v="CONGO"/>
    <s v="ɣ"/>
  </r>
  <r>
    <d v="2017-06-06T00:00:00"/>
    <s v="Taxi Vox.cg-ES TV"/>
    <x v="2"/>
    <x v="1"/>
    <m/>
    <x v="13"/>
    <n v="615045"/>
    <s v="Evariste"/>
    <s v="Décharge"/>
    <x v="0"/>
    <s v="CONGO"/>
    <s v="ɣ"/>
  </r>
  <r>
    <d v="2017-06-06T00:00:00"/>
    <s v="Taxi ES TV-Infosnet"/>
    <x v="2"/>
    <x v="1"/>
    <m/>
    <x v="13"/>
    <n v="614045"/>
    <s v="Evariste"/>
    <s v="Décharge"/>
    <x v="0"/>
    <s v="CONGO"/>
    <s v="ɣ"/>
  </r>
  <r>
    <d v="2017-06-06T00:00:00"/>
    <s v="Taxi Infosnet-Radio Rurale"/>
    <x v="2"/>
    <x v="1"/>
    <m/>
    <x v="13"/>
    <n v="613045"/>
    <s v="Evariste"/>
    <s v="Décharge"/>
    <x v="0"/>
    <s v="CONGO"/>
    <s v="ɣ"/>
  </r>
  <r>
    <d v="2017-06-06T00:00:00"/>
    <s v="Taxi Radio Rurale-Semaine Africaine"/>
    <x v="2"/>
    <x v="1"/>
    <m/>
    <x v="13"/>
    <n v="612045"/>
    <s v="Evariste"/>
    <s v="Décharge"/>
    <x v="0"/>
    <s v="CONGO"/>
    <s v="ɣ"/>
  </r>
  <r>
    <d v="2017-06-06T00:00:00"/>
    <s v="Taxi Semaine Africaine-Congo site"/>
    <x v="2"/>
    <x v="1"/>
    <m/>
    <x v="13"/>
    <n v="611045"/>
    <s v="Evariste"/>
    <s v="Décharge"/>
    <x v="0"/>
    <s v="CONGO"/>
    <s v="ɣ"/>
  </r>
  <r>
    <d v="2017-06-06T00:00:00"/>
    <s v="Taxi congo Site-MN TV"/>
    <x v="2"/>
    <x v="1"/>
    <m/>
    <x v="13"/>
    <n v="610045"/>
    <s v="Evariste"/>
    <s v="Décharge"/>
    <x v="0"/>
    <s v="CONGO"/>
    <s v="ɣ"/>
  </r>
  <r>
    <d v="2017-06-06T00:00:00"/>
    <s v="Taxi MN TV-Radio Liberté"/>
    <x v="2"/>
    <x v="1"/>
    <m/>
    <x v="13"/>
    <n v="609045"/>
    <s v="Evariste"/>
    <s v="Décharge"/>
    <x v="0"/>
    <s v="CONGO"/>
    <s v="ɣ"/>
  </r>
  <r>
    <d v="2017-06-06T00:00:00"/>
    <s v="Taxi Radio liberté-Groupecongomédias"/>
    <x v="2"/>
    <x v="1"/>
    <m/>
    <x v="13"/>
    <n v="608045"/>
    <s v="Evariste"/>
    <s v="Décharge"/>
    <x v="0"/>
    <s v="CONGO"/>
    <s v="ɣ"/>
  </r>
  <r>
    <d v="2017-06-06T00:00:00"/>
    <s v="Taxi Groupecongomédia-Bureau"/>
    <x v="2"/>
    <x v="1"/>
    <n v="0"/>
    <x v="13"/>
    <n v="607045"/>
    <s v="Evariste"/>
    <s v="Décharge"/>
    <x v="0"/>
    <s v="CONGO"/>
    <s v="ɣ"/>
  </r>
  <r>
    <d v="2017-06-06T00:00:00"/>
    <s v="Taxi Office &gt; Palais de Justice &gt; Office"/>
    <x v="2"/>
    <x v="2"/>
    <m/>
    <x v="30"/>
    <n v="605045"/>
    <s v="Perrine Odier"/>
    <s v="Décharge"/>
    <x v="0"/>
    <s v="CONGO"/>
    <s v="ɣ"/>
  </r>
  <r>
    <d v="2017-06-06T00:00:00"/>
    <s v="Taxi Moto hotel-ville mission investigation"/>
    <x v="2"/>
    <x v="3"/>
    <m/>
    <x v="29"/>
    <n v="604545"/>
    <s v="IT87"/>
    <s v="Décharge"/>
    <x v="1"/>
    <s v="CONGO"/>
    <s v="ɣ"/>
  </r>
  <r>
    <d v="2017-06-06T00:00:00"/>
    <s v="Taxi Moto ville-boutique de solo pour investigation"/>
    <x v="2"/>
    <x v="3"/>
    <m/>
    <x v="40"/>
    <n v="603845"/>
    <s v="IT87"/>
    <s v="Décharge"/>
    <x v="1"/>
    <s v="CONGO"/>
    <s v="ɣ"/>
  </r>
  <r>
    <d v="2017-06-06T00:00:00"/>
    <s v="Taxi Moto boutique de solo-hotel"/>
    <x v="2"/>
    <x v="3"/>
    <m/>
    <x v="40"/>
    <n v="603145"/>
    <s v="IT87"/>
    <s v="Décharge"/>
    <x v="1"/>
    <s v="CONGO"/>
    <s v="ɣ"/>
  </r>
  <r>
    <d v="2017-06-06T00:00:00"/>
    <s v="Taxi Moto hotel-ville pour voyage Ngo-Oyo"/>
    <x v="2"/>
    <x v="3"/>
    <m/>
    <x v="15"/>
    <n v="602845"/>
    <s v="IT87"/>
    <s v="Décharge"/>
    <x v="1"/>
    <s v="CONGO"/>
    <s v="ɣ"/>
  </r>
  <r>
    <d v="2017-06-06T00:00:00"/>
    <s v="Achat boisson pour cibles"/>
    <x v="10"/>
    <x v="3"/>
    <m/>
    <x v="34"/>
    <n v="599345"/>
    <s v="IT87"/>
    <s v="Décharge"/>
    <x v="1"/>
    <s v="CONGO"/>
    <s v="ɣ"/>
  </r>
  <r>
    <d v="2017-06-06T00:00:00"/>
    <s v="Déplacement par bus Ngo-Oyo"/>
    <x v="2"/>
    <x v="3"/>
    <m/>
    <x v="33"/>
    <n v="594345"/>
    <s v="IT87"/>
    <s v="Décharge"/>
    <x v="1"/>
    <s v="CONGO"/>
    <s v="ɣ"/>
  </r>
  <r>
    <d v="2017-06-07T00:00:00"/>
    <s v="Bonus Hérick-mai 2017"/>
    <x v="6"/>
    <x v="0"/>
    <m/>
    <x v="10"/>
    <n v="574345"/>
    <s v="Mavy"/>
    <n v="18"/>
    <x v="0"/>
    <s v="CONGO"/>
    <s v="o"/>
  </r>
  <r>
    <d v="2017-06-07T00:00:00"/>
    <s v="Bonus Brel-mai 2017"/>
    <x v="6"/>
    <x v="0"/>
    <m/>
    <x v="21"/>
    <n v="559345"/>
    <s v="Mavy"/>
    <n v="19"/>
    <x v="0"/>
    <s v="CONGO"/>
    <s v="o"/>
  </r>
  <r>
    <d v="2017-06-07T00:00:00"/>
    <s v="Taxi Bureau-DHL"/>
    <x v="2"/>
    <x v="2"/>
    <m/>
    <x v="30"/>
    <n v="557345"/>
    <s v="Mavy"/>
    <s v="Décharge"/>
    <x v="0"/>
    <s v="CONGO"/>
    <s v="ɣ"/>
  </r>
  <r>
    <d v="2017-06-07T00:00:00"/>
    <s v="Taxi Bureau-BCI-Marché Moungali-Centre ville-Bureau"/>
    <x v="2"/>
    <x v="2"/>
    <m/>
    <x v="6"/>
    <n v="553345"/>
    <s v="Stirve "/>
    <s v="Décharge"/>
    <x v="0"/>
    <s v="CONGO"/>
    <s v="ɣ"/>
  </r>
  <r>
    <d v="2017-06-07T00:00:00"/>
    <s v="Achat d'un chargeur+cable du blackberry Stirve"/>
    <x v="9"/>
    <x v="4"/>
    <m/>
    <x v="33"/>
    <n v="548345"/>
    <s v="Stirve "/>
    <s v="Décharge"/>
    <x v="0"/>
    <s v="CONGO"/>
    <s v="ɣ"/>
  </r>
  <r>
    <d v="2017-06-07T00:00:00"/>
    <s v="Versement fonds loyer PNR du mois de Mai 2017 dans le compte de M. KOUKA Pascal (Logeur)"/>
    <x v="12"/>
    <x v="4"/>
    <m/>
    <x v="41"/>
    <n v="323345"/>
    <s v="Stirve "/>
    <n v="848431"/>
    <x v="0"/>
    <s v="CONGO"/>
    <s v="o"/>
  </r>
  <r>
    <d v="2017-06-07T00:00:00"/>
    <s v="Taxi domicile-aeroport pour la mission sur madingou -kayes "/>
    <x v="2"/>
    <x v="3"/>
    <m/>
    <x v="13"/>
    <n v="322345"/>
    <s v="i55s"/>
    <s v="Décharge"/>
    <x v="1"/>
    <s v="CONGO"/>
    <s v="ɤ"/>
  </r>
  <r>
    <d v="2017-06-07T00:00:00"/>
    <s v="Achat Timbre Aeroport pour le billet BZV-PNR pour la mission "/>
    <x v="14"/>
    <x v="3"/>
    <m/>
    <x v="13"/>
    <n v="321345"/>
    <s v="i55s"/>
    <s v="Décharge"/>
    <x v="1"/>
    <s v="CONGO"/>
    <s v="ɤ"/>
  </r>
  <r>
    <d v="2017-06-07T00:00:00"/>
    <s v="Taxi Aeroport de pointe noire -gare madingou kayes "/>
    <x v="2"/>
    <x v="3"/>
    <m/>
    <x v="12"/>
    <n v="319845"/>
    <s v="i55s"/>
    <s v="Décharge"/>
    <x v="1"/>
    <s v="CONGO"/>
    <s v="ɤ"/>
  </r>
  <r>
    <d v="2017-06-07T00:00:00"/>
    <s v="Pointe noire - Madingou kayes-pointe noire pour la mission d’ investiation"/>
    <x v="2"/>
    <x v="3"/>
    <m/>
    <x v="30"/>
    <n v="317845"/>
    <s v="i55s"/>
    <s v="Décharge"/>
    <x v="1"/>
    <s v="CONGO"/>
    <s v="ɤ"/>
  </r>
  <r>
    <d v="2017-06-07T00:00:00"/>
    <s v="Gare madingou kayes de pointe noire - bureau "/>
    <x v="2"/>
    <x v="3"/>
    <m/>
    <x v="12"/>
    <n v="316345"/>
    <s v="i55s"/>
    <s v="Décharge"/>
    <x v="1"/>
    <s v="CONGO"/>
    <s v="ɤ"/>
  </r>
  <r>
    <d v="2017-06-07T00:00:00"/>
    <s v="Taxi à Brazzaville Domicile-Bureau-Domicile"/>
    <x v="2"/>
    <x v="0"/>
    <m/>
    <x v="30"/>
    <n v="314345"/>
    <s v="Brel KIBA"/>
    <s v="Décharge"/>
    <x v="0"/>
    <s v="CONGO"/>
    <s v="ɣ"/>
  </r>
  <r>
    <d v="2017-06-07T00:00:00"/>
    <s v="Taxi Bureau- Ministère de l'EFDDE"/>
    <x v="2"/>
    <x v="1"/>
    <m/>
    <x v="13"/>
    <n v="313345"/>
    <s v="Evariste"/>
    <s v="Décharge"/>
    <x v="0"/>
    <s v="CONGO"/>
    <s v="ɣ"/>
  </r>
  <r>
    <d v="2017-06-07T00:00:00"/>
    <s v="Taxi DGFAP-ACFAP"/>
    <x v="2"/>
    <x v="1"/>
    <m/>
    <x v="13"/>
    <n v="312345"/>
    <s v="Evariste"/>
    <s v="Décharge"/>
    <x v="0"/>
    <s v="CONGO"/>
    <s v="ɣ"/>
  </r>
  <r>
    <d v="2017-06-07T00:00:00"/>
    <s v="Taxi ACFAP-Bureau"/>
    <x v="2"/>
    <x v="1"/>
    <m/>
    <x v="13"/>
    <n v="311345"/>
    <s v="Evariste"/>
    <s v="Décharge"/>
    <x v="0"/>
    <s v="CONGO"/>
    <s v="ɣ"/>
  </r>
  <r>
    <d v="2017-06-07T00:00:00"/>
    <s v="Taxi bureau-Moungali-Bureau (Achat Téléphone Samsung + une carte sim MTN)"/>
    <x v="2"/>
    <x v="3"/>
    <m/>
    <x v="30"/>
    <n v="309345"/>
    <s v="i23c"/>
    <s v="Décharge"/>
    <x v="1"/>
    <s v="CONGO"/>
    <s v="ɣ"/>
  </r>
  <r>
    <d v="2017-06-07T00:00:00"/>
    <s v="Achat carte sim Mtn (Pour la Coordinatrice)"/>
    <x v="9"/>
    <x v="4"/>
    <m/>
    <x v="13"/>
    <n v="308345"/>
    <s v="i23c"/>
    <s v="Décharge"/>
    <x v="1"/>
    <s v="CONGO"/>
    <s v="ɣ"/>
  </r>
  <r>
    <d v="2017-06-07T00:00:00"/>
    <s v="Taxi Moto hotel ekodis-boulevard mission investigation à Oyo"/>
    <x v="2"/>
    <x v="3"/>
    <m/>
    <x v="31"/>
    <n v="307945"/>
    <s v="IT87"/>
    <s v="Décharge"/>
    <x v="1"/>
    <s v="CONGO"/>
    <s v="ɣ"/>
  </r>
  <r>
    <d v="2017-06-07T00:00:00"/>
    <s v="Taxi Moto boulevard-hotel ekodis mission investigation"/>
    <x v="2"/>
    <x v="3"/>
    <m/>
    <x v="15"/>
    <n v="307645"/>
    <s v="IT87"/>
    <s v="Décharge"/>
    <x v="1"/>
    <s v="CONGO"/>
    <s v="ɣ"/>
  </r>
  <r>
    <d v="2017-06-07T00:00:00"/>
    <s v="Taxi Moto hotel-Ocean du Nord"/>
    <x v="2"/>
    <x v="3"/>
    <m/>
    <x v="15"/>
    <n v="307345"/>
    <s v="IT87"/>
    <s v="Décharge"/>
    <x v="1"/>
    <s v="CONGO"/>
    <s v="ɣ"/>
  </r>
  <r>
    <d v="2017-06-07T00:00:00"/>
    <s v="Achat billet bus Oyo-BZV pour mission"/>
    <x v="2"/>
    <x v="3"/>
    <m/>
    <x v="33"/>
    <n v="302345"/>
    <s v="IT87"/>
    <s v="Décharge"/>
    <x v="1"/>
    <s v="CONGO"/>
    <s v="ɣ"/>
  </r>
  <r>
    <d v="2017-06-07T00:00:00"/>
    <s v="Taxi Océan du Nord-Domicile"/>
    <x v="2"/>
    <x v="3"/>
    <m/>
    <x v="13"/>
    <n v="301345"/>
    <s v="IT87"/>
    <s v="Décharge"/>
    <x v="1"/>
    <s v="CONGO"/>
    <s v="ɣ"/>
  </r>
  <r>
    <d v="2017-06-07T00:00:00"/>
    <s v="Ration pour mission d'investigation a Oyo du 01 au 07 Juin 2017"/>
    <x v="8"/>
    <x v="3"/>
    <m/>
    <x v="42"/>
    <n v="231345"/>
    <s v="IT87"/>
    <s v="Décharge"/>
    <x v="1"/>
    <s v="CONGO"/>
    <s v="ɣ"/>
  </r>
  <r>
    <d v="2017-06-07T00:00:00"/>
    <s v="Frais d'hotel EKODYS pour mission d'investigation Oyo-Ngo"/>
    <x v="8"/>
    <x v="3"/>
    <m/>
    <x v="21"/>
    <n v="216345"/>
    <s v="IT87"/>
    <n v="25"/>
    <x v="1"/>
    <s v="CONGO"/>
    <s v="o"/>
  </r>
  <r>
    <d v="2017-06-08T00:00:00"/>
    <s v="Billet retour sur BZV-Maitre MALONGA"/>
    <x v="15"/>
    <x v="0"/>
    <m/>
    <x v="18"/>
    <n v="210345"/>
    <s v="Mavy"/>
    <n v="20"/>
    <x v="0"/>
    <s v="CONGO"/>
    <s v="o"/>
  </r>
  <r>
    <d v="2017-06-08T00:00:00"/>
    <s v="Remboursement Stirve MOUANGA"/>
    <x v="11"/>
    <x v="5"/>
    <n v="61000"/>
    <x v="37"/>
    <n v="271345"/>
    <s v="Mavy"/>
    <n v="22"/>
    <x v="3"/>
    <s v="CONGO"/>
    <s v="o"/>
  </r>
  <r>
    <d v="2017-06-08T00:00:00"/>
    <s v="Bureau PNR -Gare de Conkouati pour mission d’ investigation "/>
    <x v="2"/>
    <x v="3"/>
    <m/>
    <x v="12"/>
    <n v="269845"/>
    <s v="i55s"/>
    <s v="Décharge"/>
    <x v="1"/>
    <s v="CONGO"/>
    <s v="ɤ"/>
  </r>
  <r>
    <d v="2017-06-08T00:00:00"/>
    <s v="Billet Pointe noire -conkouati pour mission investigation "/>
    <x v="2"/>
    <x v="3"/>
    <m/>
    <x v="18"/>
    <n v="263845"/>
    <s v="i55s"/>
    <s v="Décharge"/>
    <x v="1"/>
    <s v="CONGO"/>
    <s v="ɤ"/>
  </r>
  <r>
    <d v="2017-06-08T00:00:00"/>
    <s v="Taxi à Brazzaville Domicile-Bureau-Domicile"/>
    <x v="2"/>
    <x v="0"/>
    <m/>
    <x v="30"/>
    <n v="261845"/>
    <s v="Brel KIBA"/>
    <s v="Décharge"/>
    <x v="0"/>
    <s v="CONGO"/>
    <s v="ɣ"/>
  </r>
  <r>
    <d v="2017-06-09T00:00:00"/>
    <s v="Taxis Bureau-BCI-Bureau pour transmission du dossier d'ajout de signature"/>
    <x v="2"/>
    <x v="2"/>
    <m/>
    <x v="30"/>
    <n v="259845"/>
    <s v="Stirve "/>
    <s v="Décharge"/>
    <x v="0"/>
    <s v="CONGO"/>
    <s v="ɣ"/>
  </r>
  <r>
    <d v="2017-06-09T00:00:00"/>
    <s v="Achat boisson pour cibles mission Conkouati "/>
    <x v="10"/>
    <x v="3"/>
    <m/>
    <x v="12"/>
    <n v="258345"/>
    <s v="i55s"/>
    <s v="Décharge"/>
    <x v="1"/>
    <s v="CONGO"/>
    <s v="ɤ"/>
  </r>
  <r>
    <d v="2017-06-09T00:00:00"/>
    <s v="Pirogue Conkouati-NzamBi-Conkouati Mission investigation"/>
    <x v="2"/>
    <x v="3"/>
    <m/>
    <x v="18"/>
    <n v="252345"/>
    <s v="i55s"/>
    <s v="Décharge"/>
    <x v="1"/>
    <s v="CONGO"/>
    <s v="ɤ"/>
  </r>
  <r>
    <d v="2017-06-09T00:00:00"/>
    <s v="Billet quai Nzambi-Nzambi-Quai Nzambi pour investigation"/>
    <x v="2"/>
    <x v="3"/>
    <m/>
    <x v="30"/>
    <n v="250345"/>
    <s v="i55s"/>
    <s v="Décharge"/>
    <x v="1"/>
    <s v="CONGO"/>
    <s v="ɤ"/>
  </r>
  <r>
    <d v="2017-06-09T00:00:00"/>
    <s v="Frais d'hôtel nuitées du 8 au 10 a Conkouati pour la mission d’ investigation "/>
    <x v="8"/>
    <x v="3"/>
    <m/>
    <x v="43"/>
    <n v="240345"/>
    <s v="i55s"/>
    <s v="Décharge"/>
    <x v="1"/>
    <s v="CONGO"/>
    <s v="ɤ"/>
  </r>
  <r>
    <d v="2017-06-09T00:00:00"/>
    <s v="Achat Boisson pour cible à Nzambi pour mission conkouati"/>
    <x v="10"/>
    <x v="3"/>
    <m/>
    <x v="38"/>
    <n v="231845"/>
    <s v="i55s"/>
    <s v="Décharge"/>
    <x v="1"/>
    <s v="CONGO"/>
    <s v="ɤ"/>
  </r>
  <r>
    <d v="2017-06-09T00:00:00"/>
    <s v="Taxi à Brazzaville Domicile-Bureau-Domicile"/>
    <x v="2"/>
    <x v="0"/>
    <m/>
    <x v="30"/>
    <n v="229845"/>
    <s v="Brel KIBA"/>
    <s v="Décharge"/>
    <x v="0"/>
    <s v="CONGO"/>
    <s v="ɣ"/>
  </r>
  <r>
    <d v="2017-06-09T00:00:00"/>
    <s v="Food allowance à Brazzaville du 06 au 09 Juin 2017"/>
    <x v="0"/>
    <x v="0"/>
    <m/>
    <x v="6"/>
    <n v="225845"/>
    <s v="Brel KIBA"/>
    <s v="Décharge"/>
    <x v="0"/>
    <s v="CONGO"/>
    <s v="ɣ"/>
  </r>
  <r>
    <d v="2017-06-09T00:00:00"/>
    <s v="Taxi domicile-Bureau"/>
    <x v="2"/>
    <x v="3"/>
    <m/>
    <x v="13"/>
    <n v="224845"/>
    <s v="IT87"/>
    <s v="Décharge"/>
    <x v="1"/>
    <s v="CONGO"/>
    <s v="ɣ"/>
  </r>
  <r>
    <d v="2017-06-09T00:00:00"/>
    <s v="Food allaowance pendant la pause"/>
    <x v="0"/>
    <x v="3"/>
    <m/>
    <x v="13"/>
    <n v="223845"/>
    <s v="IT87"/>
    <s v="Décharge"/>
    <x v="1"/>
    <s v="CONGO"/>
    <s v="ɣ"/>
  </r>
  <r>
    <d v="2017-06-09T00:00:00"/>
    <s v="Taxi Bureau-Domicile"/>
    <x v="2"/>
    <x v="3"/>
    <m/>
    <x v="13"/>
    <n v="222845"/>
    <s v="IT87"/>
    <s v="Décharge"/>
    <x v="1"/>
    <s v="CONGO"/>
    <s v="ɣ"/>
  </r>
  <r>
    <d v="2017-06-10T00:00:00"/>
    <s v="Frais médicaux-Stirve"/>
    <x v="0"/>
    <x v="6"/>
    <m/>
    <x v="44"/>
    <n v="215858.75"/>
    <s v="Stirve "/>
    <n v="31"/>
    <x v="0"/>
    <s v="CONGO"/>
    <s v="o"/>
  </r>
  <r>
    <d v="2017-06-10T00:00:00"/>
    <s v="Taxi à BZV, domicile-MEF-Domicile, en vue de rencontrer le DGEF"/>
    <x v="2"/>
    <x v="0"/>
    <m/>
    <x v="45"/>
    <n v="212858.75"/>
    <s v="Hérick"/>
    <s v="Décharge"/>
    <x v="0"/>
    <s v="CONGO"/>
    <s v="ɣ"/>
  </r>
  <r>
    <d v="2017-06-10T00:00:00"/>
    <s v="Billet Conkouati-PNR pour mission investigation"/>
    <x v="2"/>
    <x v="3"/>
    <m/>
    <x v="18"/>
    <n v="206858.75"/>
    <s v="i55s"/>
    <s v="Décharge"/>
    <x v="1"/>
    <s v="CONGO"/>
    <s v="ɤ"/>
  </r>
  <r>
    <d v="2017-06-10T00:00:00"/>
    <s v="Taxi gare de Conkouati Bureau Palf PNR "/>
    <x v="2"/>
    <x v="3"/>
    <m/>
    <x v="12"/>
    <n v="205358.75"/>
    <s v="i55s"/>
    <s v="Décharge"/>
    <x v="1"/>
    <s v="CONGO"/>
    <s v="ɤ"/>
  </r>
  <r>
    <d v="2017-06-10T00:00:00"/>
    <s v="Taxi Office &gt; MEFDDE &gt; Bureau tentative de rencontre du DGEF "/>
    <x v="2"/>
    <x v="2"/>
    <m/>
    <x v="30"/>
    <n v="203358.75"/>
    <s v="Perrine Odier"/>
    <s v="Décharge"/>
    <x v="0"/>
    <s v="CONGO"/>
    <s v="ɣ"/>
  </r>
  <r>
    <d v="2017-06-11T00:00:00"/>
    <s v="Taxi Bureau-marche mayaka pour investigation"/>
    <x v="2"/>
    <x v="3"/>
    <m/>
    <x v="12"/>
    <n v="201858.75"/>
    <s v="i55s"/>
    <s v="Décharge"/>
    <x v="1"/>
    <s v="CONGO"/>
    <s v="ɤ"/>
  </r>
  <r>
    <d v="2017-06-11T00:00:00"/>
    <s v="Taxi Marché Mayaka -louandjili pour investigation mission conkouati"/>
    <x v="2"/>
    <x v="3"/>
    <m/>
    <x v="12"/>
    <n v="200358.75"/>
    <s v="i55s"/>
    <s v="Décharge"/>
    <x v="1"/>
    <s v="CONGO"/>
    <s v="ɤ"/>
  </r>
  <r>
    <d v="2017-06-11T00:00:00"/>
    <s v="Taxi marche mayaka-Marché louandjili pour investigation "/>
    <x v="2"/>
    <x v="3"/>
    <m/>
    <x v="13"/>
    <n v="199358.75"/>
    <s v="i55s"/>
    <s v="Décharge"/>
    <x v="1"/>
    <s v="CONGO"/>
    <s v="ɤ"/>
  </r>
  <r>
    <d v="2017-06-11T00:00:00"/>
    <s v="Taxi grand marché -bureau PNR "/>
    <x v="2"/>
    <x v="3"/>
    <m/>
    <x v="12"/>
    <n v="197858.75"/>
    <s v="i55s"/>
    <s v="Décharge"/>
    <x v="1"/>
    <s v="CONGO"/>
    <s v="ɤ"/>
  </r>
  <r>
    <d v="2017-06-12T00:00:00"/>
    <s v="FRAIS RET.DEPLACE Chq n° 03592806"/>
    <x v="1"/>
    <x v="4"/>
    <m/>
    <x v="35"/>
    <n v="194593.75"/>
    <s v="BCI"/>
    <s v="Bordereau "/>
    <x v="0"/>
    <s v="CONGO"/>
    <s v="o"/>
  </r>
  <r>
    <d v="2017-06-12T00:00:00"/>
    <s v="Bonus IT87-mai 2017"/>
    <x v="6"/>
    <x v="3"/>
    <m/>
    <x v="21"/>
    <n v="179593.75"/>
    <s v="Mavy"/>
    <n v="23"/>
    <x v="1"/>
    <s v="CONGO"/>
    <s v="o"/>
  </r>
  <r>
    <d v="2017-06-12T00:00:00"/>
    <s v="Taxi Bureau-DHL"/>
    <x v="2"/>
    <x v="2"/>
    <m/>
    <x v="30"/>
    <n v="177593.75"/>
    <s v="Mavy"/>
    <s v="Décharge"/>
    <x v="0"/>
    <s v="CONGO"/>
    <s v="ɣ"/>
  </r>
  <r>
    <d v="2017-06-12T00:00:00"/>
    <s v="Expédition des rapports de vérification à la délégation de l'Union Europeenne et à la CEEAC par DHL"/>
    <x v="5"/>
    <x v="4"/>
    <m/>
    <x v="46"/>
    <n v="66593.75"/>
    <s v="Mavy"/>
    <n v="9929"/>
    <x v="0"/>
    <s v="CONGO"/>
    <s v="o"/>
  </r>
  <r>
    <d v="2017-06-12T00:00:00"/>
    <s v="Frais de transfert à i55s-Pointe Noire"/>
    <x v="3"/>
    <x v="4"/>
    <m/>
    <x v="47"/>
    <n v="60233.75"/>
    <s v="Mavy"/>
    <s v="218/GCF"/>
    <x v="0"/>
    <s v="CONGO"/>
    <s v="o"/>
  </r>
  <r>
    <d v="2017-06-12T00:00:00"/>
    <s v="Taxi Bureau-Centre ville-Bureau pour Retrait à BCI et achat clés USB et crédits MTN"/>
    <x v="2"/>
    <x v="2"/>
    <m/>
    <x v="45"/>
    <n v="57233.75"/>
    <s v="Stirve "/>
    <s v="Décharge"/>
    <x v="0"/>
    <s v="CONGO"/>
    <s v="ɣ"/>
  </r>
  <r>
    <d v="2017-06-12T00:00:00"/>
    <s v="Recharge MTN  Téléphone PALF"/>
    <x v="4"/>
    <x v="4"/>
    <m/>
    <x v="48"/>
    <n v="-37766.25"/>
    <s v="Stirve "/>
    <n v="945"/>
    <x v="0"/>
    <s v="CONGO"/>
    <s v="o"/>
  </r>
  <r>
    <d v="2017-06-12T00:00:00"/>
    <s v="2 clés USB 8GB"/>
    <x v="9"/>
    <x v="4"/>
    <m/>
    <x v="49"/>
    <n v="-43566.25"/>
    <s v="Stirve "/>
    <n v="198699"/>
    <x v="0"/>
    <s v="CONGO"/>
    <s v="o"/>
  </r>
  <r>
    <d v="2017-06-12T00:00:00"/>
    <s v="Taxi Bureau-Institut Français au Congo (IFC)"/>
    <x v="2"/>
    <x v="0"/>
    <m/>
    <x v="13"/>
    <n v="-44566.25"/>
    <s v="Jack-Bénisson"/>
    <s v="Décharge"/>
    <x v="0"/>
    <s v="CONGO"/>
    <s v="ɣ"/>
  </r>
  <r>
    <d v="2017-06-12T00:00:00"/>
    <s v="Taxi Institut Français au Congo (IFC)-Bureau"/>
    <x v="2"/>
    <x v="0"/>
    <m/>
    <x v="13"/>
    <n v="-45566.25"/>
    <s v="Jack-Bénisson"/>
    <s v="Décharge"/>
    <x v="0"/>
    <s v="CONGO"/>
    <s v="ɣ"/>
  </r>
  <r>
    <d v="2017-06-12T00:00:00"/>
    <s v="Taxi Bureau PNR-marché des Arts pointe noire pour investigation"/>
    <x v="2"/>
    <x v="3"/>
    <m/>
    <x v="12"/>
    <n v="-47066.25"/>
    <s v="i55s"/>
    <s v="Décharge"/>
    <x v="1"/>
    <s v="CONGO"/>
    <s v="ɤ"/>
  </r>
  <r>
    <d v="2017-06-12T00:00:00"/>
    <s v="Taxi Marché des arts -grand marché pour investigation "/>
    <x v="2"/>
    <x v="3"/>
    <m/>
    <x v="13"/>
    <n v="-48066.25"/>
    <s v="i55s"/>
    <s v="Décharge"/>
    <x v="1"/>
    <s v="CONGO"/>
    <s v="ɤ"/>
  </r>
  <r>
    <d v="2017-06-12T00:00:00"/>
    <s v="Billet PNR-Nzasi-PNR  pour investigation "/>
    <x v="2"/>
    <x v="3"/>
    <m/>
    <x v="30"/>
    <n v="-50066.25"/>
    <s v="i55s"/>
    <s v="Décharge"/>
    <x v="1"/>
    <s v="CONGO"/>
    <s v="ɤ"/>
  </r>
  <r>
    <d v="2017-06-12T00:00:00"/>
    <s v="Achat Boisson et nourriture pour cibles "/>
    <x v="10"/>
    <x v="3"/>
    <m/>
    <x v="38"/>
    <n v="-58566.25"/>
    <s v="i55s"/>
    <s v="Décharge"/>
    <x v="1"/>
    <s v="CONGO"/>
    <s v="ɤ"/>
  </r>
  <r>
    <d v="2017-06-12T00:00:00"/>
    <s v="Taxi à Brazzaville Domicile-Bureau-Domicile"/>
    <x v="2"/>
    <x v="0"/>
    <m/>
    <x v="30"/>
    <n v="-60566.25"/>
    <s v="Brel KIBA"/>
    <s v="Décharge"/>
    <x v="0"/>
    <s v="CONGO"/>
    <s v="ɣ"/>
  </r>
  <r>
    <d v="2017-06-12T00:00:00"/>
    <s v="Taxi Bureau-Aéroport-Bureau (Achat billet pour Impfondo)"/>
    <x v="2"/>
    <x v="3"/>
    <m/>
    <x v="30"/>
    <n v="-62566.25"/>
    <s v="i23c"/>
    <s v="Décharge"/>
    <x v="1"/>
    <s v="CONGO"/>
    <s v="ɣ"/>
  </r>
  <r>
    <d v="2017-06-12T00:00:00"/>
    <s v="Achat billet Canadien + Timbre pour la mission d'investigation à Impfondo"/>
    <x v="13"/>
    <x v="3"/>
    <m/>
    <x v="50"/>
    <n v="-128566.25"/>
    <s v="i23c"/>
    <n v="16794"/>
    <x v="1"/>
    <s v="CONGO"/>
    <s v="o"/>
  </r>
  <r>
    <d v="2017-06-12T00:00:00"/>
    <s v="Taxi Domicile-Bureau"/>
    <x v="2"/>
    <x v="3"/>
    <m/>
    <x v="13"/>
    <n v="-129566.25"/>
    <s v="IT87"/>
    <s v="Décharge"/>
    <x v="1"/>
    <s v="CONGO"/>
    <s v="ɣ"/>
  </r>
  <r>
    <d v="2017-06-12T00:00:00"/>
    <s v="Food allaowance pendant la pause"/>
    <x v="0"/>
    <x v="3"/>
    <m/>
    <x v="13"/>
    <n v="-130566.25"/>
    <s v="IT87"/>
    <s v="Décharge"/>
    <x v="1"/>
    <s v="CONGO"/>
    <s v="ɣ"/>
  </r>
  <r>
    <d v="2017-06-12T00:00:00"/>
    <s v="Taxi Bureau-Talangai Liberté pour achat de billet ocean du nord pour mission a Ouesso"/>
    <x v="2"/>
    <x v="3"/>
    <m/>
    <x v="13"/>
    <n v="-131566.25"/>
    <s v="IT87"/>
    <s v="Décharge"/>
    <x v="1"/>
    <s v="CONGO"/>
    <s v="ɣ"/>
  </r>
  <r>
    <d v="2017-06-12T00:00:00"/>
    <s v="Taxi Talangai Liberté-Bureau pour achat de billet ocean du nord pour mission à Ouesso"/>
    <x v="2"/>
    <x v="3"/>
    <m/>
    <x v="13"/>
    <n v="-132566.25"/>
    <s v="IT87"/>
    <s v="Décharge"/>
    <x v="1"/>
    <s v="CONGO"/>
    <s v="ɣ"/>
  </r>
  <r>
    <d v="2017-06-12T00:00:00"/>
    <s v="Taxi Bureau-Domicile"/>
    <x v="2"/>
    <x v="3"/>
    <m/>
    <x v="13"/>
    <n v="-133566.25"/>
    <s v="IT87"/>
    <s v="Décharge"/>
    <x v="1"/>
    <s v="CONGO"/>
    <s v="ɣ"/>
  </r>
  <r>
    <d v="2017-06-13T00:00:00"/>
    <s v="Taxi Bureau-ONEMO"/>
    <x v="2"/>
    <x v="2"/>
    <m/>
    <x v="45"/>
    <n v="-136566.25"/>
    <s v="Mavy"/>
    <s v="Décharge"/>
    <x v="0"/>
    <s v="CONGO"/>
    <s v="ɣ"/>
  </r>
  <r>
    <d v="2017-06-13T00:00:00"/>
    <s v="Taxi Bureau PNR-Aeroport pour retour mission Conkouati"/>
    <x v="2"/>
    <x v="3"/>
    <m/>
    <x v="13"/>
    <n v="-137566.25"/>
    <s v="i55s"/>
    <s v="Décharge"/>
    <x v="1"/>
    <s v="CONGO"/>
    <s v="ɤ"/>
  </r>
  <r>
    <d v="2017-06-13T00:00:00"/>
    <s v="Achat Billet d’avion Pointe noire-Brazzaville retour mission Conkouati"/>
    <x v="13"/>
    <x v="3"/>
    <m/>
    <x v="51"/>
    <n v="-172566.25"/>
    <s v="i55s"/>
    <s v="Oui"/>
    <x v="1"/>
    <s v="CONGO"/>
    <s v="o"/>
  </r>
  <r>
    <d v="2017-06-13T00:00:00"/>
    <s v="Food allowance pour mission Conkouati"/>
    <x v="8"/>
    <x v="3"/>
    <m/>
    <x v="42"/>
    <n v="-242566.25"/>
    <s v="i55s"/>
    <s v="Décharge"/>
    <x v="1"/>
    <s v="CONGO"/>
    <s v="ɤ"/>
  </r>
  <r>
    <d v="2017-06-13T00:00:00"/>
    <s v="Taxi à Brazzaville Domicile-Bureau-Domicile"/>
    <x v="2"/>
    <x v="0"/>
    <m/>
    <x v="30"/>
    <n v="-244566.25"/>
    <s v="Brel KIBA"/>
    <s v="Décharge"/>
    <x v="0"/>
    <s v="CONGO"/>
    <s v="ɣ"/>
  </r>
  <r>
    <d v="2017-06-13T00:00:00"/>
    <s v="Taxi à Brazzaville Bureau-Agence Océan du Nord Mikalou-Bureau pour l'achat d'un billet Brazza-Djambala"/>
    <x v="2"/>
    <x v="0"/>
    <m/>
    <x v="45"/>
    <n v="-247566.25"/>
    <s v="Brel KIBA"/>
    <s v="Décharge"/>
    <x v="0"/>
    <s v="CONGO"/>
    <s v="ɣ"/>
  </r>
  <r>
    <d v="2017-06-13T00:00:00"/>
    <s v="Food allowance à Brazzaville des 12 et 13 Juin 2017"/>
    <x v="0"/>
    <x v="0"/>
    <m/>
    <x v="30"/>
    <n v="-249566.25"/>
    <s v="Brel KIBA"/>
    <s v="Décharge"/>
    <x v="0"/>
    <s v="CONGO"/>
    <s v="ɣ"/>
  </r>
  <r>
    <d v="2017-06-13T00:00:00"/>
    <s v="Taxi:bureau-maison d'arret pour visite geole"/>
    <x v="2"/>
    <x v="0"/>
    <m/>
    <x v="13"/>
    <n v="-250566.25"/>
    <s v="Mésange"/>
    <s v="Décharge"/>
    <x v="0"/>
    <s v="CONGO"/>
    <s v="ɣ"/>
  </r>
  <r>
    <d v="2017-06-13T00:00:00"/>
    <s v="Ration des prévenus à la maison d'arret de Brazzaville"/>
    <x v="7"/>
    <x v="0"/>
    <m/>
    <x v="33"/>
    <n v="-255566.25"/>
    <s v="Mésange"/>
    <s v="Décharge"/>
    <x v="0"/>
    <s v="CONGO"/>
    <s v="ɣ"/>
  </r>
  <r>
    <d v="2017-06-13T00:00:00"/>
    <s v="Taxi:maison d'arret-bureau"/>
    <x v="2"/>
    <x v="0"/>
    <m/>
    <x v="13"/>
    <n v="-256566.25"/>
    <s v="Mésange"/>
    <s v="Décharge"/>
    <x v="0"/>
    <s v="CONGO"/>
    <s v="ɣ"/>
  </r>
  <r>
    <d v="2017-06-13T00:00:00"/>
    <s v="Achat billet BZV-Ouesso pour mission investigation"/>
    <x v="2"/>
    <x v="3"/>
    <m/>
    <x v="43"/>
    <n v="-266566.25"/>
    <s v="IT87"/>
    <s v="130606008787--48"/>
    <x v="1"/>
    <s v="CONGO"/>
    <s v="o"/>
  </r>
  <r>
    <d v="2017-06-13T00:00:00"/>
    <s v="Taxi Domicile-Talangaï ON pour voyage investigation à Ouesso"/>
    <x v="2"/>
    <x v="3"/>
    <m/>
    <x v="13"/>
    <n v="-267566.25"/>
    <s v="IT87"/>
    <s v="Décharge"/>
    <x v="1"/>
    <s v="CONGO"/>
    <s v="ɣ"/>
  </r>
  <r>
    <d v="2017-06-13T00:00:00"/>
    <s v="Taxi Ocean du Nord Ouesso-Hotel Genaelle pour mission investigation"/>
    <x v="2"/>
    <x v="3"/>
    <m/>
    <x v="13"/>
    <n v="-268566.25"/>
    <s v="IT87"/>
    <s v="Décharge"/>
    <x v="1"/>
    <s v="CONGO"/>
    <s v="ɣ"/>
  </r>
  <r>
    <d v="2017-06-13T00:00:00"/>
    <s v="Achat Produit pharmaceutique"/>
    <x v="0"/>
    <x v="6"/>
    <m/>
    <x v="27"/>
    <n v="-271066.25"/>
    <s v="IT87"/>
    <s v="OUI"/>
    <x v="0"/>
    <s v="CONGO"/>
    <s v="o"/>
  </r>
  <r>
    <d v="2017-06-14T00:00:00"/>
    <s v="RICOH SP311-Noir-SP311DNW/SFNW-3500P"/>
    <x v="9"/>
    <x v="4"/>
    <m/>
    <x v="52"/>
    <n v="-380566.25"/>
    <s v="Stirve "/>
    <s v="CFB008822"/>
    <x v="0"/>
    <s v="CONGO"/>
    <s v="o"/>
  </r>
  <r>
    <d v="2017-06-14T00:00:00"/>
    <s v="Taxi Bureau-centre ville Burotop pour achat Encre Imprimante "/>
    <x v="2"/>
    <x v="3"/>
    <m/>
    <x v="30"/>
    <n v="-382566.25"/>
    <s v="i55s"/>
    <s v="Décharge"/>
    <x v="1"/>
    <s v="CONGO"/>
    <s v="ɤ"/>
  </r>
  <r>
    <d v="2017-06-14T00:00:00"/>
    <s v="Billet Océan du nord Brazzaville-Djambala"/>
    <x v="2"/>
    <x v="0"/>
    <m/>
    <x v="33"/>
    <n v="-387566.25"/>
    <s v="Brel KIBA"/>
    <s v="140607308080--28"/>
    <x v="0"/>
    <s v="CONGO"/>
    <s v="o"/>
  </r>
  <r>
    <d v="2017-06-14T00:00:00"/>
    <s v="Taxi à Brazzaville Domicile-Gare Océan du nord Mikalou pour le départ à la mission de Djambala"/>
    <x v="2"/>
    <x v="0"/>
    <m/>
    <x v="12"/>
    <n v="-389066.25"/>
    <s v="Brel KIBA"/>
    <s v="Décharge"/>
    <x v="0"/>
    <s v="CONGO"/>
    <s v="ɣ"/>
  </r>
  <r>
    <d v="2017-06-14T00:00:00"/>
    <s v="Ration des prisonniers à la Maison d'arrêt de Djambala"/>
    <x v="7"/>
    <x v="0"/>
    <m/>
    <x v="53"/>
    <n v="-393016.25"/>
    <s v="Brel KIBA"/>
    <s v="Décharge"/>
    <x v="0"/>
    <s v="CONGO"/>
    <s v="ɣ"/>
  </r>
  <r>
    <d v="2017-06-14T00:00:00"/>
    <s v="Taxi moto à Djambala Marché-Maison d'arrêt pour la visite geôle"/>
    <x v="2"/>
    <x v="0"/>
    <m/>
    <x v="15"/>
    <n v="-393316.25"/>
    <s v="Brel KIBA"/>
    <s v="Décharge"/>
    <x v="0"/>
    <s v="CONGO"/>
    <s v="ɣ"/>
  </r>
  <r>
    <d v="2017-06-14T00:00:00"/>
    <s v="Taxi moto à Djambala Maison d'arrêt-Hôtel après la visite geôle"/>
    <x v="2"/>
    <x v="0"/>
    <m/>
    <x v="15"/>
    <n v="-393616.25"/>
    <s v="Brel KIBA"/>
    <s v="Décharge"/>
    <x v="0"/>
    <s v="CONGO"/>
    <s v="ɣ"/>
  </r>
  <r>
    <d v="2017-06-14T00:00:00"/>
    <s v="Taxi Ouenze-Aéroport (Départ pour Impfondo)"/>
    <x v="2"/>
    <x v="3"/>
    <m/>
    <x v="13"/>
    <n v="-394616.25"/>
    <s v="i23c"/>
    <s v="Décharge"/>
    <x v="1"/>
    <s v="CONGO"/>
    <s v="ɣ"/>
  </r>
  <r>
    <d v="2017-06-14T00:00:00"/>
    <s v="Taxi aéroport Impfondo-Hotel (recherche d'un hôtel)"/>
    <x v="2"/>
    <x v="3"/>
    <m/>
    <x v="27"/>
    <n v="-397116.25"/>
    <s v="i23c"/>
    <s v="Décharge"/>
    <x v="1"/>
    <s v="CONGO"/>
    <s v="ɣ"/>
  </r>
  <r>
    <d v="2017-06-14T00:00:00"/>
    <s v="Taxi Hotel-Marché-Gare Dongou-Lycée-Hotel (1ere prospection dans la ville)"/>
    <x v="2"/>
    <x v="3"/>
    <m/>
    <x v="27"/>
    <n v="-399616.25"/>
    <s v="i23c"/>
    <s v="Décharge"/>
    <x v="1"/>
    <s v="CONGO"/>
    <s v="ɣ"/>
  </r>
  <r>
    <d v="2017-06-14T00:00:00"/>
    <s v="Taxi Hotel-restaurant pour investigation"/>
    <x v="2"/>
    <x v="3"/>
    <m/>
    <x v="29"/>
    <n v="-400116.25"/>
    <s v="IT87"/>
    <s v="Décharge"/>
    <x v="1"/>
    <s v="CONGO"/>
    <s v="ɣ"/>
  </r>
  <r>
    <d v="2017-06-14T00:00:00"/>
    <s v="Taxi Restaurant-port de ouesso pour investigation"/>
    <x v="2"/>
    <x v="3"/>
    <m/>
    <x v="29"/>
    <n v="-400616.25"/>
    <s v="IT87"/>
    <s v="Décharge"/>
    <x v="1"/>
    <s v="CONGO"/>
    <s v="ɣ"/>
  </r>
  <r>
    <d v="2017-06-14T00:00:00"/>
    <s v="Taxi port-marché pour investigation"/>
    <x v="2"/>
    <x v="3"/>
    <m/>
    <x v="29"/>
    <n v="-401116.25"/>
    <s v="IT87"/>
    <s v="Décharge"/>
    <x v="1"/>
    <s v="CONGO"/>
    <s v="ɣ"/>
  </r>
  <r>
    <d v="2017-06-14T00:00:00"/>
    <s v="Taxi Marché-Hotel mission investigation"/>
    <x v="2"/>
    <x v="3"/>
    <m/>
    <x v="29"/>
    <n v="-401616.25"/>
    <s v="IT87"/>
    <s v="Décharge"/>
    <x v="1"/>
    <s v="CONGO"/>
    <s v="ɣ"/>
  </r>
  <r>
    <d v="2017-06-14T00:00:00"/>
    <s v="Taxi Hotel-agence MTN "/>
    <x v="2"/>
    <x v="3"/>
    <m/>
    <x v="29"/>
    <n v="-402116.25"/>
    <s v="IT87"/>
    <s v="Décharge"/>
    <x v="1"/>
    <s v="CONGO"/>
    <s v="ɣ"/>
  </r>
  <r>
    <d v="2017-06-14T00:00:00"/>
    <s v="Taxi MTN-Hotel pour mission"/>
    <x v="2"/>
    <x v="3"/>
    <m/>
    <x v="29"/>
    <n v="-402616.25"/>
    <s v="IT87"/>
    <s v="Décharge"/>
    <x v="1"/>
    <s v="CONGO"/>
    <s v="ɣ"/>
  </r>
  <r>
    <d v="2017-06-14T00:00:00"/>
    <s v="Achat boisson pour cibles"/>
    <x v="10"/>
    <x v="3"/>
    <m/>
    <x v="6"/>
    <n v="-406616.25"/>
    <s v="IT87"/>
    <s v="Décharge"/>
    <x v="1"/>
    <s v="CONGO"/>
    <s v="ɣ"/>
  </r>
  <r>
    <d v="2017-06-15T00:00:00"/>
    <s v="Solde facture bonus média portant sur les trafiquants arrêtés à Djambala"/>
    <x v="6"/>
    <x v="1"/>
    <m/>
    <x v="3"/>
    <n v="-566616.25"/>
    <s v="Mavy"/>
    <n v="27"/>
    <x v="0"/>
    <s v="CONGO"/>
    <s v="o"/>
  </r>
  <r>
    <d v="2017-06-15T00:00:00"/>
    <s v="Frais de transfert à Brel-Djambala"/>
    <x v="3"/>
    <x v="4"/>
    <m/>
    <x v="54"/>
    <n v="-568416.25"/>
    <s v="Mavy"/>
    <s v="134/GCF"/>
    <x v="0"/>
    <s v="CONGO"/>
    <s v="o"/>
  </r>
  <r>
    <d v="2017-06-15T00:00:00"/>
    <s v="Taxi Bureau-Gendarmerie de Bacongo pour rencontrer le Capitaine Simon"/>
    <x v="2"/>
    <x v="0"/>
    <m/>
    <x v="13"/>
    <n v="-569416.25"/>
    <s v="Jack-Bénisson"/>
    <s v="Décharge"/>
    <x v="0"/>
    <s v="CONGO"/>
    <s v="ɣ"/>
  </r>
  <r>
    <d v="2017-06-15T00:00:00"/>
    <s v="Taxi Bureau-Gendarmerie de Bacongo pour rencontrer le Capitaine Simon"/>
    <x v="2"/>
    <x v="0"/>
    <m/>
    <x v="13"/>
    <n v="-570416.25"/>
    <s v="Jack-Bénisson"/>
    <s v="Décharge"/>
    <x v="0"/>
    <s v="CONGO"/>
    <s v="ɣ"/>
  </r>
  <r>
    <d v="2017-06-15T00:00:00"/>
    <s v="Ration des prisonniers à la Maison d'arrêt de Djambala"/>
    <x v="7"/>
    <x v="0"/>
    <m/>
    <x v="14"/>
    <n v="-574116.25"/>
    <s v="Brel KIBA"/>
    <s v="Décharge"/>
    <x v="0"/>
    <s v="CONGO"/>
    <s v="ɣ"/>
  </r>
  <r>
    <d v="2017-06-15T00:00:00"/>
    <s v="Taxi à moto à Djambala Marché-Maison d'arrêt pour la visite geôle matin"/>
    <x v="2"/>
    <x v="0"/>
    <m/>
    <x v="15"/>
    <n v="-574416.25"/>
    <s v="Brel KIBA"/>
    <s v="Décharge"/>
    <x v="0"/>
    <s v="CONGO"/>
    <s v="ɣ"/>
  </r>
  <r>
    <d v="2017-06-15T00:00:00"/>
    <s v="Taxi moto à Djambala DDEF-Sous préfecture pour renconter le substitut du procureur"/>
    <x v="2"/>
    <x v="0"/>
    <m/>
    <x v="15"/>
    <n v="-574716.25"/>
    <s v="Brel KIBA"/>
    <s v="Décharge"/>
    <x v="0"/>
    <s v="CONGO"/>
    <s v="ɣ"/>
  </r>
  <r>
    <d v="2017-06-15T00:00:00"/>
    <s v="Taxi moto à Djambala Sous préfecture-Hôtel après la rencontre avec le substitut du procureur"/>
    <x v="2"/>
    <x v="0"/>
    <m/>
    <x v="15"/>
    <n v="-575016.25"/>
    <s v="Brel KIBA"/>
    <s v="Décharge"/>
    <x v="0"/>
    <s v="CONGO"/>
    <s v="ɣ"/>
  </r>
  <r>
    <d v="2017-06-15T00:00:00"/>
    <s v="Taxi moto à Djambala Hôtel-Maison d'arrêt-Hôtel pour la visite geôle soir"/>
    <x v="2"/>
    <x v="0"/>
    <m/>
    <x v="16"/>
    <n v="-575616.25"/>
    <s v="Brel KIBA"/>
    <s v="Décharge"/>
    <x v="0"/>
    <s v="CONGO"/>
    <s v="ɣ"/>
  </r>
  <r>
    <d v="2017-06-15T00:00:00"/>
    <s v="Taxi:bureau-union europeenne pour assister à une présentation de Romain CALLAQUE"/>
    <x v="2"/>
    <x v="0"/>
    <m/>
    <x v="13"/>
    <n v="-576616.25"/>
    <s v="Mésange"/>
    <s v="Décharge"/>
    <x v="0"/>
    <s v="CONGO"/>
    <s v="ɣ"/>
  </r>
  <r>
    <d v="2017-06-15T00:00:00"/>
    <s v="Taxi:UE-ministère de la justice pour suivi courriers"/>
    <x v="2"/>
    <x v="0"/>
    <m/>
    <x v="13"/>
    <n v="-577616.25"/>
    <s v="Mésange"/>
    <s v="Décharge"/>
    <x v="0"/>
    <s v="CONGO"/>
    <s v="ɣ"/>
  </r>
  <r>
    <d v="2017-06-15T00:00:00"/>
    <s v="Taxi:ministère de la justice-bureau"/>
    <x v="2"/>
    <x v="0"/>
    <m/>
    <x v="13"/>
    <n v="-578616.25"/>
    <s v="Mésange"/>
    <s v="Décharge"/>
    <x v="0"/>
    <s v="CONGO"/>
    <s v="ɣ"/>
  </r>
  <r>
    <d v="2017-06-15T00:00:00"/>
    <s v="Taxi Hotel-Port Impfondo-Gare Epena-La rivière (investigatgion sur terrain)"/>
    <x v="2"/>
    <x v="3"/>
    <m/>
    <x v="12"/>
    <n v="-580116.25"/>
    <s v="i23c"/>
    <s v="Décharge"/>
    <x v="1"/>
    <s v="CONGO"/>
    <s v="ɣ"/>
  </r>
  <r>
    <d v="2017-06-15T00:00:00"/>
    <s v="Achat boisson (trust building avec une cible ptentielle IPO)"/>
    <x v="10"/>
    <x v="3"/>
    <m/>
    <x v="45"/>
    <n v="-583116.25"/>
    <s v="i23c"/>
    <s v="Décharge"/>
    <x v="1"/>
    <s v="CONGO"/>
    <s v="ɣ"/>
  </r>
  <r>
    <d v="2017-06-15T00:00:00"/>
    <s v="Taxi Rivière-Marché-Hotel (prospection + retour à l'hôtel)"/>
    <x v="2"/>
    <x v="3"/>
    <m/>
    <x v="13"/>
    <n v="-584116.25"/>
    <s v="i23c"/>
    <s v="Décharge"/>
    <x v="1"/>
    <s v="CONGO"/>
    <s v="ɣ"/>
  </r>
  <r>
    <d v="2017-06-15T00:00:00"/>
    <s v="Taxi hotel-Chez FBR-Hotel (rendez-vous avec John)"/>
    <x v="2"/>
    <x v="3"/>
    <m/>
    <x v="13"/>
    <n v="-585116.25"/>
    <s v="i23c"/>
    <s v="Décharge"/>
    <x v="1"/>
    <s v="CONGO"/>
    <s v="ɣ"/>
  </r>
  <r>
    <d v="2017-06-15T00:00:00"/>
    <s v="Achat boisson (rendez-vous avec John)"/>
    <x v="10"/>
    <x v="3"/>
    <m/>
    <x v="12"/>
    <n v="-586616.25"/>
    <s v="i23c"/>
    <s v="Décharge"/>
    <x v="1"/>
    <s v="CONGO"/>
    <s v="ɣ"/>
  </r>
  <r>
    <d v="2017-06-15T00:00:00"/>
    <s v="Taxi Hotel-MTN pour rencontre avec la cible"/>
    <x v="2"/>
    <x v="3"/>
    <m/>
    <x v="29"/>
    <n v="-587116.25"/>
    <s v="IT87"/>
    <s v="Décharge"/>
    <x v="1"/>
    <s v="CONGO"/>
    <s v="ɣ"/>
  </r>
  <r>
    <d v="2017-06-15T00:00:00"/>
    <s v="Achat balance"/>
    <x v="9"/>
    <x v="4"/>
    <m/>
    <x v="33"/>
    <n v="-592116.25"/>
    <s v="IT87"/>
    <n v="7722"/>
    <x v="0"/>
    <s v="CONGO"/>
    <s v="o"/>
  </r>
  <r>
    <d v="2017-06-15T00:00:00"/>
    <s v="Taxi MTN-Marché pour investigation"/>
    <x v="2"/>
    <x v="3"/>
    <m/>
    <x v="29"/>
    <n v="-592616.25"/>
    <s v="IT87"/>
    <s v="Décharge"/>
    <x v="1"/>
    <s v="CONGO"/>
    <s v="ɣ"/>
  </r>
  <r>
    <d v="2017-06-15T00:00:00"/>
    <s v="Taxi Marché-Hotel après investigation"/>
    <x v="2"/>
    <x v="3"/>
    <m/>
    <x v="29"/>
    <n v="-593116.25"/>
    <s v="IT87"/>
    <s v="Décharge"/>
    <x v="1"/>
    <s v="CONGO"/>
    <s v="ɣ"/>
  </r>
  <r>
    <d v="2017-06-16T00:00:00"/>
    <s v="Groupe Charden Farell:transfert fonds à Djambala"/>
    <x v="3"/>
    <x v="4"/>
    <m/>
    <x v="55"/>
    <n v="-598676.25"/>
    <s v="Stirve "/>
    <s v="154/GCF"/>
    <x v="0"/>
    <s v="CONGO"/>
    <s v="o"/>
  </r>
  <r>
    <d v="2017-06-16T00:00:00"/>
    <s v="Groupe Charden Farell:transfert fonds à Djambala"/>
    <x v="3"/>
    <x v="4"/>
    <m/>
    <x v="56"/>
    <n v="-605836.25"/>
    <s v="Stirve "/>
    <s v="155/GCF"/>
    <x v="0"/>
    <s v="CONGO"/>
    <s v="o"/>
  </r>
  <r>
    <d v="2017-06-16T00:00:00"/>
    <s v="Taxi Bureau-Parquet pour la recherche sur la conversion des dommages-intérêts en peine de prison"/>
    <x v="2"/>
    <x v="0"/>
    <m/>
    <x v="13"/>
    <n v="-606836.25"/>
    <s v="Jack-Bénisson"/>
    <s v="Décharge"/>
    <x v="0"/>
    <s v="CONGO"/>
    <s v="ɣ"/>
  </r>
  <r>
    <d v="2017-06-16T00:00:00"/>
    <s v="Taxi Bureau-Parquet pour la recherche sur la conversion des dommages-intérêts en peine de prison"/>
    <x v="2"/>
    <x v="0"/>
    <m/>
    <x v="13"/>
    <n v="-607836.25"/>
    <s v="Jack-Bénisson"/>
    <s v="Décharge"/>
    <x v="0"/>
    <s v="CONGO"/>
    <s v="ɣ"/>
  </r>
  <r>
    <d v="2017-06-16T00:00:00"/>
    <s v="Taxi bureau-aeroport pour renseignement sur les vols de Aircongo Brazzaville SIBITI"/>
    <x v="2"/>
    <x v="3"/>
    <m/>
    <x v="13"/>
    <n v="-608836.25"/>
    <s v="i55s"/>
    <s v="Décharge"/>
    <x v="1"/>
    <s v="CONGO"/>
    <s v="ɤ"/>
  </r>
  <r>
    <d v="2017-06-16T00:00:00"/>
    <s v="Taxi moto à Djambala Hôtel-Gendarmerie pour rencontrer le Colonel"/>
    <x v="2"/>
    <x v="0"/>
    <m/>
    <x v="15"/>
    <n v="-609136.25"/>
    <s v="Brel KIBA"/>
    <s v="Décharge"/>
    <x v="0"/>
    <s v="CONGO"/>
    <s v="ɣ"/>
  </r>
  <r>
    <d v="2017-06-16T00:00:00"/>
    <s v="Taxi moto à Djambala Gendarmerie-Marché pour acheter la ration des prisonniers"/>
    <x v="2"/>
    <x v="0"/>
    <m/>
    <x v="15"/>
    <n v="-609436.25"/>
    <s v="Brel KIBA"/>
    <s v="Décharge"/>
    <x v="0"/>
    <s v="CONGO"/>
    <s v="ɣ"/>
  </r>
  <r>
    <d v="2017-06-16T00:00:00"/>
    <s v="Ration des prisonniers à la Maison d'arrêt de Djambala"/>
    <x v="7"/>
    <x v="0"/>
    <m/>
    <x v="53"/>
    <n v="-613386.25"/>
    <s v="Brel KIBA"/>
    <s v="Décharge"/>
    <x v="0"/>
    <s v="CONGO"/>
    <s v="ɣ"/>
  </r>
  <r>
    <d v="2017-06-16T00:00:00"/>
    <s v="Taxi moto à Djambala Marché-Maison d'arrêt de Djambala pour la visite geôle matin"/>
    <x v="2"/>
    <x v="0"/>
    <m/>
    <x v="15"/>
    <n v="-613686.25"/>
    <s v="Brel KIBA"/>
    <s v="Décharge"/>
    <x v="0"/>
    <s v="CONGO"/>
    <s v="ɣ"/>
  </r>
  <r>
    <d v="2017-06-16T00:00:00"/>
    <s v="Taxi moto à Djambala Maison d'arrêt-Sous préfecture pour rencontrer le substitut du Procureur"/>
    <x v="2"/>
    <x v="0"/>
    <m/>
    <x v="15"/>
    <n v="-613986.25"/>
    <s v="Brel KIBA"/>
    <s v="Décharge"/>
    <x v="0"/>
    <s v="CONGO"/>
    <s v="ɣ"/>
  </r>
  <r>
    <d v="2017-06-16T00:00:00"/>
    <s v="Taxi moto à Djambala Sous préfecture-Hôtel après la rencontre avec le substitut du procureur"/>
    <x v="2"/>
    <x v="0"/>
    <m/>
    <x v="15"/>
    <n v="-614286.25"/>
    <s v="Brel KIBA"/>
    <s v="Décharge"/>
    <x v="0"/>
    <s v="CONGO"/>
    <s v="ɣ"/>
  </r>
  <r>
    <d v="2017-06-16T00:00:00"/>
    <s v="Impression de la lettre adressée au parquet (2 exemplaires en couleur)"/>
    <x v="9"/>
    <x v="4"/>
    <m/>
    <x v="13"/>
    <n v="-615286.25"/>
    <s v="Brel KIBA"/>
    <s v="Décharge"/>
    <x v="0"/>
    <s v="CONGO"/>
    <s v="ɣ"/>
  </r>
  <r>
    <d v="2017-06-16T00:00:00"/>
    <s v="Taxi moto à Djambala Marché-Sous préfecture pour déposer la lette"/>
    <x v="2"/>
    <x v="0"/>
    <m/>
    <x v="15"/>
    <n v="-615586.25"/>
    <s v="Brel KIBA"/>
    <s v="Décharge"/>
    <x v="0"/>
    <s v="CONGO"/>
    <s v="ɣ"/>
  </r>
  <r>
    <d v="2017-06-16T00:00:00"/>
    <s v="Taxi moto à Djambala Sous Préfecture-Maison d'arrêt pour la visite geôle soir"/>
    <x v="2"/>
    <x v="0"/>
    <m/>
    <x v="15"/>
    <n v="-615886.25"/>
    <s v="Brel KIBA"/>
    <s v="Décharge"/>
    <x v="0"/>
    <s v="CONGO"/>
    <s v="ɣ"/>
  </r>
  <r>
    <d v="2017-06-16T00:00:00"/>
    <s v="Taxi moto à Djambala Maison d'arrêt-Hôtel après la visite geôle soir"/>
    <x v="2"/>
    <x v="0"/>
    <m/>
    <x v="15"/>
    <n v="-616186.25"/>
    <s v="Brel KIBA"/>
    <s v="Décharge"/>
    <x v="0"/>
    <s v="CONGO"/>
    <s v="ɣ"/>
  </r>
  <r>
    <d v="2017-06-16T00:00:00"/>
    <s v="Food allowance à Djambala du 14 au 17 Juin 2017"/>
    <x v="8"/>
    <x v="0"/>
    <m/>
    <x v="28"/>
    <n v="-656186.25"/>
    <s v="Brel KIBA"/>
    <s v="Décharge"/>
    <x v="0"/>
    <s v="CONGO"/>
    <s v="ɣ"/>
  </r>
  <r>
    <d v="2017-06-16T00:00:00"/>
    <s v="Frais d'hôtel à Djambala: 3 nuitées du 14 au 16 Juin 2017"/>
    <x v="8"/>
    <x v="0"/>
    <m/>
    <x v="21"/>
    <n v="-671186.25"/>
    <s v="Brel KIBA"/>
    <n v="1002"/>
    <x v="0"/>
    <s v="CONGO"/>
    <s v="o"/>
  </r>
  <r>
    <d v="2017-06-16T00:00:00"/>
    <s v="Billet Océan du nord Djambala-Brazzaville"/>
    <x v="2"/>
    <x v="0"/>
    <m/>
    <x v="33"/>
    <n v="-676186.25"/>
    <s v="Brel KIBA"/>
    <s v="Oui"/>
    <x v="0"/>
    <s v="CONGO"/>
    <s v="o"/>
  </r>
  <r>
    <d v="2017-06-16T00:00:00"/>
    <s v="Taxi Hotel-Rivière-Second Port Impfondo (investigations sur terrain)"/>
    <x v="2"/>
    <x v="3"/>
    <m/>
    <x v="13"/>
    <n v="-677186.25"/>
    <s v="i23c"/>
    <s v="Décharge"/>
    <x v="1"/>
    <s v="CONGO"/>
    <s v="ɣ"/>
  </r>
  <r>
    <d v="2017-06-16T00:00:00"/>
    <s v="Taxi Port Impfondo-Aéroport-Marché-Hotel (investigation sur terrain)"/>
    <x v="2"/>
    <x v="3"/>
    <m/>
    <x v="12"/>
    <n v="-678686.25"/>
    <s v="i23c"/>
    <s v="Décharge"/>
    <x v="1"/>
    <s v="CONGO"/>
    <s v="ɣ"/>
  </r>
  <r>
    <d v="2017-06-16T00:00:00"/>
    <s v="Taxi hotel-Charden farell-hotel (recupération transfert fait par stirve)"/>
    <x v="2"/>
    <x v="3"/>
    <m/>
    <x v="13"/>
    <n v="-679686.25"/>
    <s v="i23c"/>
    <s v="Décharge"/>
    <x v="1"/>
    <s v="CONGO"/>
    <s v="ɣ"/>
  </r>
  <r>
    <d v="2017-06-16T00:00:00"/>
    <s v="Payement Hotel"/>
    <x v="8"/>
    <x v="3"/>
    <m/>
    <x v="17"/>
    <n v="-724686.25"/>
    <s v="IT87"/>
    <n v="9"/>
    <x v="1"/>
    <s v="CONGO"/>
    <s v="o"/>
  </r>
  <r>
    <d v="2017-06-16T00:00:00"/>
    <s v="Taxi Marché-Charden Farell pour le retrait des fonds"/>
    <x v="2"/>
    <x v="3"/>
    <m/>
    <x v="29"/>
    <n v="-725186.25"/>
    <s v="IT87"/>
    <s v="Décharge"/>
    <x v="1"/>
    <s v="CONGO"/>
    <s v="ɣ"/>
  </r>
  <r>
    <d v="2017-06-16T00:00:00"/>
    <s v="Taxi Charden Farell- Gare pour voyage a Sembe"/>
    <x v="2"/>
    <x v="3"/>
    <m/>
    <x v="29"/>
    <n v="-725686.25"/>
    <s v="IT87"/>
    <s v="Décharge"/>
    <x v="1"/>
    <s v="CONGO"/>
    <s v="ɣ"/>
  </r>
  <r>
    <d v="2017-06-16T00:00:00"/>
    <s v="Taxi Gare-Hotel Vemica Ouesso après échec voyage"/>
    <x v="2"/>
    <x v="3"/>
    <m/>
    <x v="29"/>
    <n v="-726186.25"/>
    <s v="IT87"/>
    <s v="Décharge"/>
    <x v="1"/>
    <s v="CONGO"/>
    <s v="ɣ"/>
  </r>
  <r>
    <d v="2017-06-17T00:00:00"/>
    <s v="Taxi Domicile-Aeroport pour Achat Billet d’ avion mission SIBITI"/>
    <x v="2"/>
    <x v="3"/>
    <m/>
    <x v="30"/>
    <n v="-728186.25"/>
    <s v="i55s"/>
    <s v="Décharge"/>
    <x v="1"/>
    <s v="CONGO"/>
    <s v="ɤ"/>
  </r>
  <r>
    <d v="2017-06-17T00:00:00"/>
    <s v="Achat Billet d’ Avion Brazzaville-Pointe Noire pour mission Sibiti"/>
    <x v="13"/>
    <x v="3"/>
    <m/>
    <x v="39"/>
    <n v="-764186.25"/>
    <s v="i55s"/>
    <n v="65569"/>
    <x v="1"/>
    <s v="CONGO"/>
    <s v="o"/>
  </r>
  <r>
    <d v="2017-06-17T00:00:00"/>
    <s v="Taxi à Brazzaville Gare océan do nord Mikalou-Domicile de retour de la mission de Djambala"/>
    <x v="2"/>
    <x v="0"/>
    <m/>
    <x v="12"/>
    <n v="-765686.25"/>
    <s v="Brel KIBA"/>
    <s v="Décharge"/>
    <x v="0"/>
    <s v="CONGO"/>
    <s v="ɣ"/>
  </r>
  <r>
    <d v="2017-06-17T00:00:00"/>
    <s v="Taxi Hotel-Gare routière Dongou (Départ pour Dongou)"/>
    <x v="2"/>
    <x v="3"/>
    <m/>
    <x v="13"/>
    <n v="-766686.25"/>
    <s v="i23c"/>
    <s v="Décharge"/>
    <x v="1"/>
    <s v="CONGO"/>
    <s v="ɣ"/>
  </r>
  <r>
    <d v="2017-06-17T00:00:00"/>
    <s v="Taxi moto Impfondo-Dongou-Impfondo (investigation sur terrain)"/>
    <x v="2"/>
    <x v="3"/>
    <m/>
    <x v="10"/>
    <n v="-786686.25"/>
    <s v="i23c"/>
    <s v="Décharge"/>
    <x v="1"/>
    <s v="CONGO"/>
    <s v="ɣ"/>
  </r>
  <r>
    <d v="2017-06-17T00:00:00"/>
    <s v="Achat boisson pour 4 cibles"/>
    <x v="10"/>
    <x v="3"/>
    <m/>
    <x v="57"/>
    <n v="-792186.25"/>
    <s v="i23c"/>
    <s v="Décharge"/>
    <x v="1"/>
    <s v="CONGO"/>
    <s v="ɣ"/>
  </r>
  <r>
    <d v="2017-06-17T00:00:00"/>
    <s v="Taxi hotel-marché-hotel (rencontre avec Hypo et Antoine)"/>
    <x v="2"/>
    <x v="3"/>
    <m/>
    <x v="13"/>
    <n v="-793186.25"/>
    <s v="i23c"/>
    <s v="Décharge"/>
    <x v="1"/>
    <s v="CONGO"/>
    <s v="ɣ"/>
  </r>
  <r>
    <d v="2017-06-17T00:00:00"/>
    <s v="Taxi Hotel-gare routière pour voyage a Sembe"/>
    <x v="2"/>
    <x v="3"/>
    <m/>
    <x v="29"/>
    <n v="-793686.25"/>
    <s v="IT87"/>
    <s v="Décharge"/>
    <x v="1"/>
    <s v="CONGO"/>
    <s v="ɣ"/>
  </r>
  <r>
    <d v="2017-06-17T00:00:00"/>
    <s v="Achat billet Ouesso-Sembe pour mission d'investigation"/>
    <x v="2"/>
    <x v="3"/>
    <m/>
    <x v="33"/>
    <n v="-798686.25"/>
    <s v="IT87"/>
    <s v="Décharge"/>
    <x v="1"/>
    <s v="CONGO"/>
    <s v="ɣ"/>
  </r>
  <r>
    <d v="2017-06-17T00:00:00"/>
    <s v="Taxi Moto poste de police-Auberge El Cubano pour mission investigation Sembe"/>
    <x v="2"/>
    <x v="3"/>
    <m/>
    <x v="13"/>
    <n v="-799686.25"/>
    <s v="IT87"/>
    <s v="Décharge"/>
    <x v="1"/>
    <s v="CONGO"/>
    <s v="ɣ"/>
  </r>
  <r>
    <d v="2017-06-17T00:00:00"/>
    <s v="Payement Hotel Venica mission OUESSO"/>
    <x v="8"/>
    <x v="3"/>
    <m/>
    <x v="21"/>
    <n v="-814686.25"/>
    <s v="IT87"/>
    <n v="9897"/>
    <x v="1"/>
    <s v="CONGO"/>
    <s v="o"/>
  </r>
  <r>
    <d v="2017-06-17T00:00:00"/>
    <s v="Payement Auberge el cubano Sembe"/>
    <x v="8"/>
    <x v="3"/>
    <m/>
    <x v="6"/>
    <n v="-818686.25"/>
    <s v="IT87"/>
    <s v="Décharge"/>
    <x v="1"/>
    <s v="CONGO"/>
    <s v="ɣ"/>
  </r>
  <r>
    <d v="2017-06-18T00:00:00"/>
    <s v="Taxi domicile-Bureau"/>
    <x v="2"/>
    <x v="2"/>
    <m/>
    <x v="45"/>
    <n v="-821686.25"/>
    <s v="Mavy"/>
    <s v="Décharge"/>
    <x v="0"/>
    <s v="CONGO"/>
    <s v="ɣ"/>
  </r>
  <r>
    <d v="2017-06-18T00:00:00"/>
    <s v="Taxi hotel-Port Impfondo-Marché (investigatgion et préparation pour aller voir les produits)"/>
    <x v="2"/>
    <x v="3"/>
    <m/>
    <x v="13"/>
    <n v="-822686.25"/>
    <s v="i23c"/>
    <s v="Décharge"/>
    <x v="1"/>
    <s v="CONGO"/>
    <s v="ɣ"/>
  </r>
  <r>
    <d v="2017-06-18T00:00:00"/>
    <s v="Taxi marché-Chez leroy-Hotel (voir le produit chez le traf)"/>
    <x v="2"/>
    <x v="3"/>
    <m/>
    <x v="13"/>
    <n v="-823686.25"/>
    <s v="i23c"/>
    <s v="Décharge"/>
    <x v="1"/>
    <s v="CONGO"/>
    <s v="ɣ"/>
  </r>
  <r>
    <d v="2017-06-18T00:00:00"/>
    <s v="Taxi hotel-Rp Okombi-Hotel (rencontre avec les cibles pour parler du business)"/>
    <x v="2"/>
    <x v="3"/>
    <m/>
    <x v="13"/>
    <n v="-824686.25"/>
    <s v="i23c"/>
    <s v="Décharge"/>
    <x v="1"/>
    <s v="CONGO"/>
    <s v="ɣ"/>
  </r>
  <r>
    <d v="2017-06-18T00:00:00"/>
    <s v="Achat billet Sembe- Ouesso pour mission investigation"/>
    <x v="2"/>
    <x v="3"/>
    <m/>
    <x v="33"/>
    <n v="-829686.25"/>
    <s v="IT87"/>
    <s v="Décharge"/>
    <x v="1"/>
    <s v="CONGO"/>
    <s v="ɣ"/>
  </r>
  <r>
    <d v="2017-06-18T00:00:00"/>
    <s v="Taxi Gare routière de Ouesso-hotel Venica mission investigation"/>
    <x v="2"/>
    <x v="3"/>
    <m/>
    <x v="29"/>
    <n v="-830186.25"/>
    <s v="IT87"/>
    <s v="Décharge"/>
    <x v="1"/>
    <s v="CONGO"/>
    <s v="ɣ"/>
  </r>
  <r>
    <d v="2017-06-18T00:00:00"/>
    <s v="Taxi Hotel Venica-Ocean du Nord pour achat billet Ouesso-BZV"/>
    <x v="2"/>
    <x v="3"/>
    <m/>
    <x v="29"/>
    <n v="-830686.25"/>
    <s v="IT87"/>
    <s v="Décharge"/>
    <x v="1"/>
    <s v="CONGO"/>
    <s v="ɣ"/>
  </r>
  <r>
    <d v="2017-06-18T00:00:00"/>
    <s v="achat billet Ocean du Nord Ouesso- BZV"/>
    <x v="2"/>
    <x v="3"/>
    <m/>
    <x v="43"/>
    <n v="-840686.25"/>
    <s v="IT87"/>
    <s v="Décharge"/>
    <x v="1"/>
    <s v="CONGO"/>
    <s v="ɣ"/>
  </r>
  <r>
    <d v="2017-06-18T00:00:00"/>
    <s v="Taxi Ocean du Nord-Hotel Venica"/>
    <x v="2"/>
    <x v="3"/>
    <m/>
    <x v="29"/>
    <n v="-841186.25"/>
    <s v="IT87"/>
    <s v="Décharge"/>
    <x v="1"/>
    <s v="CONGO"/>
    <s v="ɣ"/>
  </r>
  <r>
    <d v="2017-06-19T00:00:00"/>
    <s v="Taxi Bureau-Agence MTN-Bureau solliciter l'impression de l'historique des transferts "/>
    <x v="2"/>
    <x v="2"/>
    <m/>
    <x v="30"/>
    <n v="-843186.25"/>
    <s v="Stirve "/>
    <s v="Décharge"/>
    <x v="0"/>
    <s v="CONGO"/>
    <s v="ɣ"/>
  </r>
  <r>
    <d v="2017-06-19T00:00:00"/>
    <s v="Recharge Airtel Téléphone PALF"/>
    <x v="4"/>
    <x v="4"/>
    <m/>
    <x v="58"/>
    <n v="-890686.25"/>
    <s v="Stirve "/>
    <n v="107"/>
    <x v="0"/>
    <s v="CONGO"/>
    <s v="o"/>
  </r>
  <r>
    <d v="2017-06-19T00:00:00"/>
    <s v="Domicile-aeroport pour la mission sibiti Zanaga "/>
    <x v="2"/>
    <x v="3"/>
    <m/>
    <x v="13"/>
    <n v="-891686.25"/>
    <s v="i55s"/>
    <s v="Décharge"/>
    <x v="1"/>
    <s v="CONGO"/>
    <s v="ɤ"/>
  </r>
  <r>
    <d v="2017-06-19T00:00:00"/>
    <s v="Timbre pour billet d’ avion pour mission sibiti"/>
    <x v="14"/>
    <x v="3"/>
    <m/>
    <x v="13"/>
    <n v="-892686.25"/>
    <s v="i55s"/>
    <s v="Oui"/>
    <x v="1"/>
    <s v="CONGO"/>
    <s v="o"/>
  </r>
  <r>
    <d v="2017-06-19T00:00:00"/>
    <s v="Taxi aeroport de pointe noire -gare SIBITi "/>
    <x v="2"/>
    <x v="3"/>
    <m/>
    <x v="12"/>
    <n v="-894186.25"/>
    <s v="i55s"/>
    <s v="Décharge"/>
    <x v="1"/>
    <s v="CONGO"/>
    <s v="ɤ"/>
  </r>
  <r>
    <d v="2017-06-19T00:00:00"/>
    <s v="Billet Pointe noire -Sibiti pour mission investigation "/>
    <x v="2"/>
    <x v="3"/>
    <m/>
    <x v="43"/>
    <n v="-904186.25"/>
    <s v="i55s"/>
    <s v="Décharge"/>
    <x v="1"/>
    <s v="CONGO"/>
    <s v="ɤ"/>
  </r>
  <r>
    <d v="2017-06-19T00:00:00"/>
    <s v="Taxi à Brazzaville Domicile-Bureau-Domicile"/>
    <x v="2"/>
    <x v="0"/>
    <m/>
    <x v="30"/>
    <n v="-906186.25"/>
    <s v="Brel KIBA"/>
    <s v="Décharge"/>
    <x v="0"/>
    <s v="CONGO"/>
    <s v="ɣ"/>
  </r>
  <r>
    <d v="2017-06-19T00:00:00"/>
    <s v="Taxi hotel-Gare Epena (départ pour PK 13 afin de rencontrer la cible avec une 2ième peau)"/>
    <x v="2"/>
    <x v="3"/>
    <m/>
    <x v="29"/>
    <n v="-906686.25"/>
    <s v="i23c"/>
    <s v="Décharge"/>
    <x v="1"/>
    <s v="CONGO"/>
    <s v="ɣ"/>
  </r>
  <r>
    <d v="2017-06-19T00:00:00"/>
    <s v="Taxi moto Impfondo-PK 13-Impfondo (aller-retour investigation et rencontre avec la 2ième cible des peaux)"/>
    <x v="2"/>
    <x v="3"/>
    <m/>
    <x v="43"/>
    <n v="-916686.25"/>
    <s v="i23c"/>
    <s v="Décharge"/>
    <x v="1"/>
    <s v="CONGO"/>
    <s v="ɣ"/>
  </r>
  <r>
    <d v="2017-06-19T00:00:00"/>
    <s v="Taxi hotel-marché-Hotel (rencontre avec Hypo et Antoine afin de planifier le marché)"/>
    <x v="2"/>
    <x v="3"/>
    <m/>
    <x v="13"/>
    <n v="-917686.25"/>
    <s v="i23c"/>
    <s v="Décharge"/>
    <x v="1"/>
    <s v="CONGO"/>
    <s v="ɣ"/>
  </r>
  <r>
    <d v="2017-06-19T00:00:00"/>
    <s v="Taxi hotel-Agence Air Congo-Agence Canadienne-Hotel (achat billet pour brvl) "/>
    <x v="2"/>
    <x v="3"/>
    <m/>
    <x v="12"/>
    <n v="-919186.25"/>
    <s v="i23c"/>
    <s v="Décharge"/>
    <x v="1"/>
    <s v="CONGO"/>
    <s v="ɣ"/>
  </r>
  <r>
    <d v="2017-06-19T00:00:00"/>
    <s v="Achat billet Canadien + Timbre (retour à Brazzaville)"/>
    <x v="13"/>
    <x v="3"/>
    <m/>
    <x v="59"/>
    <n v="-985686.25"/>
    <s v="i23c"/>
    <n v="12490"/>
    <x v="1"/>
    <s v="CONGO"/>
    <s v="o"/>
  </r>
  <r>
    <d v="2017-06-19T00:00:00"/>
    <s v="Payement Hotel Venica pour mission Ouesso"/>
    <x v="8"/>
    <x v="3"/>
    <m/>
    <x v="21"/>
    <n v="-1000686.25"/>
    <s v="IT87"/>
    <n v="9899"/>
    <x v="1"/>
    <s v="CONGO"/>
    <s v="o"/>
  </r>
  <r>
    <d v="2017-06-19T00:00:00"/>
    <s v="Taxi Hotel Venica-Ocean du Nord Ouesso"/>
    <x v="2"/>
    <x v="3"/>
    <m/>
    <x v="29"/>
    <n v="-1001186.25"/>
    <s v="IT87"/>
    <s v="Décharge"/>
    <x v="1"/>
    <s v="CONGO"/>
    <s v="ɣ"/>
  </r>
  <r>
    <d v="2017-06-19T00:00:00"/>
    <s v="Ration pour mission d'investigation a Ouesso "/>
    <x v="8"/>
    <x v="3"/>
    <m/>
    <x v="42"/>
    <n v="-1071186.25"/>
    <s v="IT87"/>
    <s v="Décharge"/>
    <x v="1"/>
    <s v="CONGO"/>
    <s v="ɣ"/>
  </r>
  <r>
    <d v="2017-06-19T00:00:00"/>
    <s v="Taxi Océan du Nord BZV-Domicile"/>
    <x v="2"/>
    <x v="3"/>
    <m/>
    <x v="13"/>
    <n v="-1072186.25"/>
    <s v="IT87"/>
    <s v="Décharge"/>
    <x v="1"/>
    <s v="CONGO"/>
    <s v="ɣ"/>
  </r>
  <r>
    <d v="2017-06-20T00:00:00"/>
    <s v="Consultation médicale, examens et traitements Clinique Jésus Sauve (déduction des 45% sur les 14600 dépensés)"/>
    <x v="0"/>
    <x v="6"/>
    <m/>
    <x v="60"/>
    <n v="-1078756.25"/>
    <s v="Jack-Bénisson"/>
    <s v="Oui"/>
    <x v="0"/>
    <s v="CONGO"/>
    <s v="o"/>
  </r>
  <r>
    <d v="2017-06-20T00:00:00"/>
    <s v="Achat boisson pour les cibles pendant la mission de sibiti"/>
    <x v="10"/>
    <x v="3"/>
    <m/>
    <x v="18"/>
    <n v="-1084756.25"/>
    <s v="i55s"/>
    <s v="Décharge"/>
    <x v="1"/>
    <s v="CONGO"/>
    <s v="ɤ"/>
  </r>
  <r>
    <d v="2017-06-20T00:00:00"/>
    <s v="Location moto pour investigation de la mission a sibiti"/>
    <x v="2"/>
    <x v="3"/>
    <m/>
    <x v="33"/>
    <n v="-1089756.25"/>
    <s v="i55s"/>
    <s v="Décharge"/>
    <x v="1"/>
    <s v="CONGO"/>
    <s v="ɤ"/>
  </r>
  <r>
    <d v="2017-06-20T00:00:00"/>
    <s v="Taxi à Brazzaville Domicile-Burreau-Domicile"/>
    <x v="2"/>
    <x v="0"/>
    <m/>
    <x v="30"/>
    <n v="-1091756.25"/>
    <s v="Brel KIBA"/>
    <s v="Décharge"/>
    <x v="0"/>
    <s v="CONGO"/>
    <s v="ɣ"/>
  </r>
  <r>
    <d v="2017-06-20T00:00:00"/>
    <s v="Billet BRAZZA-PNR + timbre"/>
    <x v="13"/>
    <x v="0"/>
    <m/>
    <x v="61"/>
    <n v="-1128756.25"/>
    <s v="Mésange"/>
    <n v="67275"/>
    <x v="0"/>
    <s v="CONGO"/>
    <s v="o"/>
  </r>
  <r>
    <d v="2017-06-20T00:00:00"/>
    <s v="Taxi hotel-marché-la Rivière (dernière rencontre avec les cibles afin de planifier)"/>
    <x v="2"/>
    <x v="3"/>
    <m/>
    <x v="13"/>
    <n v="-1129756.25"/>
    <s v="i23c"/>
    <s v="Décharge"/>
    <x v="1"/>
    <s v="CONGO"/>
    <s v="ɣ"/>
  </r>
  <r>
    <d v="2017-06-20T00:00:00"/>
    <s v="Achat boisson (dernière rencontre avec les cibles afin de planifier)"/>
    <x v="10"/>
    <x v="3"/>
    <m/>
    <x v="45"/>
    <n v="-1132756.25"/>
    <s v="i23c"/>
    <s v="Décharge"/>
    <x v="1"/>
    <s v="CONGO"/>
    <s v="ɣ"/>
  </r>
  <r>
    <d v="2017-06-20T00:00:00"/>
    <s v="Taxi Rivière-Hotel (retour à l'hôtel)"/>
    <x v="2"/>
    <x v="3"/>
    <m/>
    <x v="29"/>
    <n v="-1133256.25"/>
    <s v="i23c"/>
    <s v="Décharge"/>
    <x v="1"/>
    <s v="CONGO"/>
    <s v="ɣ"/>
  </r>
  <r>
    <d v="2017-06-20T00:00:00"/>
    <s v="Taxi Domicile-Bureau"/>
    <x v="2"/>
    <x v="3"/>
    <m/>
    <x v="13"/>
    <n v="-1134256.25"/>
    <s v="IT87"/>
    <s v="Décharge"/>
    <x v="1"/>
    <s v="CONGO"/>
    <s v="ɣ"/>
  </r>
  <r>
    <d v="2017-06-20T00:00:00"/>
    <s v="Food allowance pendant la pause"/>
    <x v="0"/>
    <x v="3"/>
    <m/>
    <x v="13"/>
    <n v="-1135256.25"/>
    <s v="IT87"/>
    <s v="Décharge"/>
    <x v="1"/>
    <s v="CONGO"/>
    <s v="ɣ"/>
  </r>
  <r>
    <d v="2017-06-20T00:00:00"/>
    <s v="Taxi Bureau-Domicile"/>
    <x v="2"/>
    <x v="3"/>
    <m/>
    <x v="13"/>
    <n v="-1136256.25"/>
    <s v="IT87"/>
    <s v="Décharge"/>
    <x v="1"/>
    <s v="CONGO"/>
    <s v="ɣ"/>
  </r>
  <r>
    <d v="2017-06-21T00:00:00"/>
    <s v="FRAIS RET.DEPLACE Chq n° 03592807"/>
    <x v="1"/>
    <x v="4"/>
    <m/>
    <x v="35"/>
    <n v="-1139521.25"/>
    <s v="BCI"/>
    <s v="Bordereau "/>
    <x v="0"/>
    <s v="CONGO"/>
    <s v="o"/>
  </r>
  <r>
    <d v="2017-06-21T00:00:00"/>
    <s v="COTISATION WEB BANK &amp; Instructions content 101258"/>
    <x v="1"/>
    <x v="4"/>
    <m/>
    <x v="62"/>
    <n v="-1151343.25"/>
    <s v="BCI"/>
    <s v="Relevé"/>
    <x v="0"/>
    <s v="CONGO"/>
    <s v="o"/>
  </r>
  <r>
    <d v="2017-06-21T00:00:00"/>
    <s v="Reglement pour solde facture de Maitre MOUYETI/Contrat du 20 mars 2017"/>
    <x v="15"/>
    <x v="0"/>
    <m/>
    <x v="63"/>
    <n v="-1526343.25"/>
    <s v="Mavy"/>
    <n v="39"/>
    <x v="0"/>
    <s v="CONGO"/>
    <s v="o"/>
  </r>
  <r>
    <d v="2017-06-21T00:00:00"/>
    <s v="Groupe Charden Farell:transfert fonds à Sibiti"/>
    <x v="3"/>
    <x v="4"/>
    <m/>
    <x v="64"/>
    <n v="-1534543.25"/>
    <s v="Stirve "/>
    <s v="88/GCF"/>
    <x v="0"/>
    <s v="CONGO"/>
    <s v="o"/>
  </r>
  <r>
    <d v="2017-06-21T00:00:00"/>
    <s v="Taxi à BZV, bureau-aéroport-bureau en vue d'acheter les billets pour l'opération de Sibiti"/>
    <x v="2"/>
    <x v="0"/>
    <m/>
    <x v="30"/>
    <n v="-1536543.25"/>
    <s v="Hérick"/>
    <s v="Décharge"/>
    <x v="0"/>
    <s v="CONGO"/>
    <s v="ɣ"/>
  </r>
  <r>
    <d v="2017-06-21T00:00:00"/>
    <s v="Taxi Bureau-Gendarmerie de Bacongo pour rencontrer l'enquêteur l'Adjudant OLOUO Léonce Romuald, Gendamerie de Bacongo "/>
    <x v="2"/>
    <x v="0"/>
    <m/>
    <x v="13"/>
    <n v="-1537543.25"/>
    <s v="Jack-Bénisson"/>
    <s v="Décharge"/>
    <x v="0"/>
    <s v="CONGO"/>
    <s v="ɣ"/>
  </r>
  <r>
    <d v="2017-06-21T00:00:00"/>
    <s v="Aide pour déplacement de l'enquêteur l'Adjudant OLOUO Léonce Romuald, Gendamerie de Bacongo "/>
    <x v="2"/>
    <x v="0"/>
    <m/>
    <x v="33"/>
    <n v="-1542543.25"/>
    <s v="Jack-Bénisson"/>
    <s v="Décharge"/>
    <x v="0"/>
    <s v="CONGO"/>
    <s v="ɣ"/>
  </r>
  <r>
    <d v="2017-06-21T00:00:00"/>
    <s v="Taxi Gendarmeri-Bureau"/>
    <x v="2"/>
    <x v="0"/>
    <m/>
    <x v="13"/>
    <n v="-1543543.25"/>
    <s v="Jack-Bénisson"/>
    <s v="Décharge"/>
    <x v="0"/>
    <s v="CONGO"/>
    <s v="ɣ"/>
  </r>
  <r>
    <d v="2017-06-21T00:00:00"/>
    <s v="Frais d'hôtel nuitees du 19 au 22 juin pour la mission de sibiti"/>
    <x v="8"/>
    <x v="3"/>
    <m/>
    <x v="17"/>
    <n v="-1588543.25"/>
    <s v="i55s"/>
    <n v="1035"/>
    <x v="1"/>
    <s v="CONGO"/>
    <s v="o"/>
  </r>
  <r>
    <d v="2017-06-21T00:00:00"/>
    <s v="Taxi à Brazzaville Domicile-Bureau-Domicile"/>
    <x v="2"/>
    <x v="0"/>
    <m/>
    <x v="30"/>
    <n v="-1590543.25"/>
    <s v="Brel KIBA"/>
    <s v="Décharge"/>
    <x v="0"/>
    <s v="CONGO"/>
    <s v="ɣ"/>
  </r>
  <r>
    <d v="2017-06-21T00:00:00"/>
    <s v="Achat des spirales de reliure documents"/>
    <x v="9"/>
    <x v="4"/>
    <m/>
    <x v="30"/>
    <n v="-1592543.25"/>
    <s v="Brel KIBA"/>
    <s v="022/LS/17"/>
    <x v="0"/>
    <s v="CONGO"/>
    <s v="o"/>
  </r>
  <r>
    <d v="2017-06-21T00:00:00"/>
    <s v="Achat des spirales de reliure  documents"/>
    <x v="9"/>
    <x v="4"/>
    <m/>
    <x v="6"/>
    <n v="-1596543.25"/>
    <s v="Brel KIBA"/>
    <s v="023/LS/17"/>
    <x v="0"/>
    <s v="CONGO"/>
    <s v="o"/>
  </r>
  <r>
    <d v="2017-06-21T00:00:00"/>
    <s v="Taxi:maison-aeroport pour voyage"/>
    <x v="2"/>
    <x v="0"/>
    <m/>
    <x v="30"/>
    <n v="-1598543.25"/>
    <s v="Mésange"/>
    <s v="Décharge"/>
    <x v="0"/>
    <s v="CONGO"/>
    <s v="ɣ"/>
  </r>
  <r>
    <d v="2017-06-21T00:00:00"/>
    <s v="Taxi: aeroport-hôtel"/>
    <x v="2"/>
    <x v="0"/>
    <m/>
    <x v="12"/>
    <n v="-1600043.25"/>
    <s v="Mésange"/>
    <s v="Décharge"/>
    <x v="0"/>
    <s v="CONGO"/>
    <s v="ɣ"/>
  </r>
  <r>
    <d v="2017-06-21T00:00:00"/>
    <s v="Taxi:hôtel-parquet/Parquet-hôtel"/>
    <x v="2"/>
    <x v="0"/>
    <m/>
    <x v="30"/>
    <n v="-1602043.25"/>
    <s v="Mésange"/>
    <s v="Décharge"/>
    <x v="0"/>
    <s v="CONGO"/>
    <s v="ɣ"/>
  </r>
  <r>
    <d v="2017-06-21T00:00:00"/>
    <s v="Paiement hotel KB Fils du 14 au 21 juin 2017 soit 7 nuitées"/>
    <x v="8"/>
    <x v="3"/>
    <m/>
    <x v="65"/>
    <n v="-1707043.25"/>
    <s v="i23c"/>
    <s v="oui"/>
    <x v="1"/>
    <s v="CONGO"/>
    <s v="o"/>
  </r>
  <r>
    <d v="2017-06-21T00:00:00"/>
    <s v="Taxi hotel-aéroport (départ pour brazzaville)"/>
    <x v="2"/>
    <x v="3"/>
    <m/>
    <x v="29"/>
    <n v="-1707543.25"/>
    <s v="i23c"/>
    <s v="Décharge"/>
    <x v="1"/>
    <s v="CONGO"/>
    <s v="ɣ"/>
  </r>
  <r>
    <d v="2017-06-21T00:00:00"/>
    <s v="Food allowance mission Impfondo du 14 au 21 juillet soit 8 jours"/>
    <x v="8"/>
    <x v="3"/>
    <m/>
    <x v="66"/>
    <n v="-1787543.25"/>
    <s v="i23c"/>
    <s v="Décharge"/>
    <x v="1"/>
    <s v="CONGO"/>
    <s v="ɣ"/>
  </r>
  <r>
    <d v="2017-06-21T00:00:00"/>
    <s v="Taxi aéroport-Ouenze (Arriver à Brazzaville)"/>
    <x v="2"/>
    <x v="3"/>
    <m/>
    <x v="12"/>
    <n v="-1789043.25"/>
    <s v="i23c"/>
    <s v="Décharge"/>
    <x v="1"/>
    <s v="CONGO"/>
    <s v="ɣ"/>
  </r>
  <r>
    <d v="2017-06-21T00:00:00"/>
    <s v="Taxi Domicile-Bureau"/>
    <x v="2"/>
    <x v="3"/>
    <m/>
    <x v="13"/>
    <n v="-1790043.25"/>
    <s v="IT87"/>
    <s v="Décharge"/>
    <x v="1"/>
    <s v="CONGO"/>
    <s v="ɣ"/>
  </r>
  <r>
    <d v="2017-06-21T00:00:00"/>
    <s v="Taxi Bureau-Bacongo pour achat de power bank"/>
    <x v="2"/>
    <x v="3"/>
    <m/>
    <x v="13"/>
    <n v="-1791043.25"/>
    <s v="IT87"/>
    <s v="Décharge"/>
    <x v="1"/>
    <s v="CONGO"/>
    <s v="ɣ"/>
  </r>
  <r>
    <d v="2017-06-21T00:00:00"/>
    <s v="Taxi Bacongo-Bureau pour achat power bank"/>
    <x v="2"/>
    <x v="3"/>
    <m/>
    <x v="13"/>
    <n v="-1792043.25"/>
    <s v="IT87"/>
    <s v="Décharge"/>
    <x v="1"/>
    <s v="CONGO"/>
    <s v="ɣ"/>
  </r>
  <r>
    <d v="2017-06-21T00:00:00"/>
    <s v="Achat power bank"/>
    <x v="9"/>
    <x v="4"/>
    <m/>
    <x v="33"/>
    <n v="-1797043.25"/>
    <s v="IT87"/>
    <s v="Décharge"/>
    <x v="0"/>
    <s v="CONGO"/>
    <s v="o"/>
  </r>
  <r>
    <d v="2017-06-21T00:00:00"/>
    <s v="Food allowance pendant la pause"/>
    <x v="0"/>
    <x v="3"/>
    <m/>
    <x v="13"/>
    <n v="-1798043.25"/>
    <s v="IT87"/>
    <s v="Décharge"/>
    <x v="1"/>
    <s v="CONGO"/>
    <s v="ɣ"/>
  </r>
  <r>
    <d v="2017-06-21T00:00:00"/>
    <s v="Taxi Bureau-Domicile"/>
    <x v="2"/>
    <x v="3"/>
    <m/>
    <x v="13"/>
    <n v="-1799043.25"/>
    <s v="IT87"/>
    <s v="Décharge"/>
    <x v="1"/>
    <s v="CONGO"/>
    <s v="ɣ"/>
  </r>
  <r>
    <d v="2017-06-22T00:00:00"/>
    <s v="Billet Sibiti-Zanaga pour mission d’ investigation"/>
    <x v="2"/>
    <x v="3"/>
    <m/>
    <x v="43"/>
    <n v="-1809043.25"/>
    <s v="i55s"/>
    <s v="Décharge"/>
    <x v="1"/>
    <s v="CONGO"/>
    <s v="ɤ"/>
  </r>
  <r>
    <d v="2017-06-22T00:00:00"/>
    <s v="Frais d'hôtel nuiteés du 22 au24 juin 2017 mission a Zanaga "/>
    <x v="8"/>
    <x v="3"/>
    <m/>
    <x v="20"/>
    <n v="-1839043.25"/>
    <s v="i55s"/>
    <s v="Oui"/>
    <x v="1"/>
    <s v="CONGO"/>
    <s v="n"/>
  </r>
  <r>
    <d v="2017-06-22T00:00:00"/>
    <s v="Taxi à Brazzaville Domicile-Bureau-Domicile"/>
    <x v="2"/>
    <x v="0"/>
    <m/>
    <x v="30"/>
    <n v="-1841043.25"/>
    <s v="Brel KIBA"/>
    <s v="Décharge"/>
    <x v="0"/>
    <s v="CONGO"/>
    <s v="ɣ"/>
  </r>
  <r>
    <d v="2017-06-22T00:00:00"/>
    <s v="Taxi Bureau-MN TV"/>
    <x v="2"/>
    <x v="1"/>
    <m/>
    <x v="13"/>
    <n v="-1842043.25"/>
    <s v="Evariste"/>
    <s v="Décharge"/>
    <x v="0"/>
    <s v="CONGO"/>
    <s v="ɣ"/>
  </r>
  <r>
    <d v="2017-06-22T00:00:00"/>
    <s v="Taxi MN TV-Top Tv"/>
    <x v="2"/>
    <x v="1"/>
    <m/>
    <x v="13"/>
    <n v="-1843043.25"/>
    <s v="Evariste"/>
    <s v="Décharge"/>
    <x v="0"/>
    <s v="CONGO"/>
    <s v="ɣ"/>
  </r>
  <r>
    <d v="2017-06-22T00:00:00"/>
    <s v="Taxi Top Tv-Radio Liberté"/>
    <x v="2"/>
    <x v="1"/>
    <m/>
    <x v="13"/>
    <n v="-1844043.25"/>
    <s v="Evariste"/>
    <s v="Décharge"/>
    <x v="0"/>
    <s v="CONGO"/>
    <s v="ɣ"/>
  </r>
  <r>
    <d v="2017-06-22T00:00:00"/>
    <s v="Taxi ES TV  Radio Rurale"/>
    <x v="2"/>
    <x v="1"/>
    <m/>
    <x v="13"/>
    <n v="-1845043.25"/>
    <s v="Evariste"/>
    <s v="Décharge"/>
    <x v="0"/>
    <s v="CONGO"/>
    <s v="ɣ"/>
  </r>
  <r>
    <d v="2017-06-22T00:00:00"/>
    <s v="Taxi Radio Rurale-Semaine Africaine"/>
    <x v="2"/>
    <x v="1"/>
    <m/>
    <x v="13"/>
    <n v="-1846043.25"/>
    <s v="Evariste"/>
    <s v="Décharge"/>
    <x v="0"/>
    <s v="CONGO"/>
    <s v="ɣ"/>
  </r>
  <r>
    <d v="2017-06-22T00:00:00"/>
    <s v="Taxi Semaine Africaine-Bureau"/>
    <x v="2"/>
    <x v="1"/>
    <m/>
    <x v="13"/>
    <n v="-1847043.25"/>
    <s v="Evariste"/>
    <s v="Décharge"/>
    <x v="0"/>
    <s v="CONGO"/>
    <s v="ɣ"/>
  </r>
  <r>
    <d v="2017-06-22T00:00:00"/>
    <s v="Taxi Radio Liberté-ES TV"/>
    <x v="2"/>
    <x v="1"/>
    <m/>
    <x v="13"/>
    <n v="-1848043.25"/>
    <s v="Evariste"/>
    <s v="Décharge"/>
    <x v="0"/>
    <s v="CONGO"/>
    <s v="ɣ"/>
  </r>
  <r>
    <d v="2017-06-22T00:00:00"/>
    <s v="Taxi:hôtel-parquet/parquet-cabinet kimpolo"/>
    <x v="2"/>
    <x v="0"/>
    <m/>
    <x v="30"/>
    <n v="-1850043.25"/>
    <s v="Mésange"/>
    <s v="Décharge"/>
    <x v="0"/>
    <s v="CONGO"/>
    <s v="ɣ"/>
  </r>
  <r>
    <d v="2017-06-22T00:00:00"/>
    <s v="Taxi:cabinet kimpolo-parquet"/>
    <x v="2"/>
    <x v="0"/>
    <m/>
    <x v="13"/>
    <n v="-1851043.25"/>
    <s v="Mésange"/>
    <s v="Décharge"/>
    <x v="0"/>
    <s v="CONGO"/>
    <s v="ɣ"/>
  </r>
  <r>
    <d v="2017-06-22T00:00:00"/>
    <s v="Taxi:parquet-ministère des eaux et forêts"/>
    <x v="2"/>
    <x v="0"/>
    <m/>
    <x v="13"/>
    <n v="-1852043.25"/>
    <s v="Mésange"/>
    <s v="Décharge"/>
    <x v="0"/>
    <s v="CONGO"/>
    <s v="ɣ"/>
  </r>
  <r>
    <d v="2017-06-22T00:00:00"/>
    <s v="Taxi: ministère des eaux et forêts-hôtel/Hôtel-restaurant"/>
    <x v="2"/>
    <x v="0"/>
    <m/>
    <x v="30"/>
    <n v="-1854043.25"/>
    <s v="Mésange"/>
    <s v="Décharge"/>
    <x v="0"/>
    <s v="CONGO"/>
    <s v="ɣ"/>
  </r>
  <r>
    <d v="2017-06-22T00:00:00"/>
    <s v="Taxi:resaturant-hôtel"/>
    <x v="2"/>
    <x v="0"/>
    <m/>
    <x v="13"/>
    <n v="-1855043.25"/>
    <s v="Mésange"/>
    <s v="Décharge"/>
    <x v="0"/>
    <s v="CONGO"/>
    <s v="ɣ"/>
  </r>
  <r>
    <d v="2017-06-22T00:00:00"/>
    <s v="Taxi Domicile-Bureau"/>
    <x v="2"/>
    <x v="3"/>
    <m/>
    <x v="13"/>
    <n v="-1856043.25"/>
    <s v="IT87"/>
    <s v="Décharge"/>
    <x v="1"/>
    <s v="CONGO"/>
    <s v="ɣ"/>
  </r>
  <r>
    <d v="2017-06-22T00:00:00"/>
    <s v="Food allowance pendant la pause"/>
    <x v="0"/>
    <x v="3"/>
    <m/>
    <x v="13"/>
    <n v="-1857043.25"/>
    <s v="IT87"/>
    <s v="Décharge"/>
    <x v="1"/>
    <s v="CONGO"/>
    <s v="ɣ"/>
  </r>
  <r>
    <d v="2017-06-22T00:00:00"/>
    <s v="Taxi Bureau-Domicile"/>
    <x v="2"/>
    <x v="3"/>
    <m/>
    <x v="13"/>
    <n v="-1858043.25"/>
    <s v="IT87"/>
    <s v="Décharge"/>
    <x v="1"/>
    <s v="CONGO"/>
    <s v="ɣ"/>
  </r>
  <r>
    <d v="2017-06-23T00:00:00"/>
    <s v="Frais de transfert à Mésange-Pointe Noire"/>
    <x v="3"/>
    <x v="4"/>
    <m/>
    <x v="45"/>
    <n v="-1861043.25"/>
    <s v="Mavy"/>
    <s v="195/GCF"/>
    <x v="0"/>
    <s v="CONGO"/>
    <s v="o"/>
  </r>
  <r>
    <d v="2017-06-23T00:00:00"/>
    <s v="Taxi Bureau-BCI"/>
    <x v="2"/>
    <x v="2"/>
    <m/>
    <x v="30"/>
    <n v="-1863043.25"/>
    <s v="Mavy"/>
    <s v="Décharge"/>
    <x v="0"/>
    <s v="CONGO"/>
    <s v="ɣ"/>
  </r>
  <r>
    <d v="2017-06-23T00:00:00"/>
    <s v="Taxi Bureau-Centre ville-Bureau"/>
    <x v="2"/>
    <x v="2"/>
    <m/>
    <x v="30"/>
    <n v="-1865043.25"/>
    <s v="Stirve "/>
    <s v="Décharge"/>
    <x v="0"/>
    <s v="CONGO"/>
    <s v="ɣ"/>
  </r>
  <r>
    <d v="2017-06-23T00:00:00"/>
    <s v="Recharge MTN  Téléphone PALF"/>
    <x v="4"/>
    <x v="4"/>
    <m/>
    <x v="48"/>
    <n v="-1960043.25"/>
    <s v="Stirve "/>
    <n v="123"/>
    <x v="0"/>
    <s v="CONGO"/>
    <s v="o"/>
  </r>
  <r>
    <d v="2017-06-23T00:00:00"/>
    <s v="Achat boisson pour les cibles pendant la mission de sibiti"/>
    <x v="10"/>
    <x v="3"/>
    <m/>
    <x v="33"/>
    <n v="-1965043.25"/>
    <s v="i55s"/>
    <s v="Décharge"/>
    <x v="1"/>
    <s v="CONGO"/>
    <s v="ɤ"/>
  </r>
  <r>
    <d v="2017-06-23T00:00:00"/>
    <s v="Location moto pour investigation zanaga de la mission a sibiti"/>
    <x v="2"/>
    <x v="3"/>
    <m/>
    <x v="33"/>
    <n v="-1970043.25"/>
    <s v="i55s"/>
    <s v="Décharge"/>
    <x v="1"/>
    <s v="CONGO"/>
    <s v="ɤ"/>
  </r>
  <r>
    <d v="2017-06-23T00:00:00"/>
    <s v="Taxi à Brazzaville Domicile-Bureau-Domicile"/>
    <x v="2"/>
    <x v="0"/>
    <m/>
    <x v="30"/>
    <n v="-1972043.25"/>
    <s v="Brel KIBA"/>
    <s v="Décharge"/>
    <x v="0"/>
    <s v="CONGO"/>
    <s v="ɣ"/>
  </r>
  <r>
    <d v="2017-06-23T00:00:00"/>
    <s v="Food allowance à Brazzaville du 19 au 23 Juin 2017"/>
    <x v="0"/>
    <x v="0"/>
    <m/>
    <x v="33"/>
    <n v="-1977043.25"/>
    <s v="Brel KIBA"/>
    <s v="Décharge"/>
    <x v="0"/>
    <s v="CONGO"/>
    <s v="ɣ"/>
  </r>
  <r>
    <d v="2017-06-23T00:00:00"/>
    <s v="Taxi à Brazzaville Bureau-Agence Océan du Nord Mikalou-Bureau pour l'achat des billets Brazzaville-Djambala"/>
    <x v="2"/>
    <x v="0"/>
    <m/>
    <x v="45"/>
    <n v="-1980043.25"/>
    <s v="Brel KIBA"/>
    <s v="Décharge"/>
    <x v="0"/>
    <s v="CONGO"/>
    <s v="ɣ"/>
  </r>
  <r>
    <d v="2017-06-23T00:00:00"/>
    <s v="Billet Océan du Nord Brazzaville-Djambala pour Maitre MALONGA "/>
    <x v="15"/>
    <x v="0"/>
    <m/>
    <x v="33"/>
    <n v="-1985043.25"/>
    <s v="Brel KIBA"/>
    <s v="260607308080--12"/>
    <x v="0"/>
    <s v="CONGO"/>
    <s v="o"/>
  </r>
  <r>
    <d v="2017-06-23T00:00:00"/>
    <s v="Billet Océan du Nord Brazzaville-Djambala pour Brel"/>
    <x v="2"/>
    <x v="0"/>
    <m/>
    <x v="33"/>
    <n v="-1990043.25"/>
    <s v="Brel KIBA"/>
    <s v="260607308080--13"/>
    <x v="0"/>
    <s v="CONGO"/>
    <s v="o"/>
  </r>
  <r>
    <d v="2017-06-23T00:00:00"/>
    <s v="Billet PNR-BRAZZA + timbre"/>
    <x v="13"/>
    <x v="0"/>
    <m/>
    <x v="61"/>
    <n v="-2027043.25"/>
    <s v="Mésange"/>
    <n v="52368"/>
    <x v="0"/>
    <s v="CONGO"/>
    <s v="o"/>
  </r>
  <r>
    <d v="2017-06-23T00:00:00"/>
    <s v="Frais d'hôtel Mission PNR du 21/06 au 23/06"/>
    <x v="8"/>
    <x v="0"/>
    <m/>
    <x v="20"/>
    <n v="-2057043.25"/>
    <s v="Mésange"/>
    <n v="153"/>
    <x v="0"/>
    <s v="CONGO"/>
    <s v="o"/>
  </r>
  <r>
    <d v="2017-06-23T00:00:00"/>
    <s v="Taxi bureau-Océan du nord talangaï-Bureau (achat billet mission Etoumbi)"/>
    <x v="2"/>
    <x v="3"/>
    <m/>
    <x v="27"/>
    <n v="-2059543.25"/>
    <s v="i23c"/>
    <s v="Décharge"/>
    <x v="1"/>
    <s v="CONGO"/>
    <s v="ɣ"/>
  </r>
  <r>
    <d v="2017-06-23T00:00:00"/>
    <s v="Achat billet pour Makoua (cf Mission Etoumbi)"/>
    <x v="2"/>
    <x v="3"/>
    <m/>
    <x v="43"/>
    <n v="-2069543.25"/>
    <s v="i23c"/>
    <s v="260607006868--15"/>
    <x v="1"/>
    <s v="CONGO"/>
    <s v="o"/>
  </r>
  <r>
    <d v="2017-06-23T00:00:00"/>
    <s v="Taxi Domicile-Bureau"/>
    <x v="2"/>
    <x v="3"/>
    <m/>
    <x v="13"/>
    <n v="-2070543.25"/>
    <s v="IT87"/>
    <s v="Décharge"/>
    <x v="1"/>
    <s v="CONGO"/>
    <s v="ɣ"/>
  </r>
  <r>
    <d v="2017-06-23T00:00:00"/>
    <s v="Food allowance pendant la pause"/>
    <x v="0"/>
    <x v="3"/>
    <m/>
    <x v="13"/>
    <n v="-2071543.25"/>
    <s v="IT87"/>
    <s v="Décharge"/>
    <x v="1"/>
    <s v="CONGO"/>
    <s v="ɣ"/>
  </r>
  <r>
    <d v="2017-06-23T00:00:00"/>
    <s v="Taxi Bureau-Domicile"/>
    <x v="2"/>
    <x v="3"/>
    <m/>
    <x v="13"/>
    <n v="-2072543.25"/>
    <s v="IT87"/>
    <s v="Décharge"/>
    <x v="1"/>
    <s v="CONGO"/>
    <s v="ɣ"/>
  </r>
  <r>
    <d v="2017-06-23T00:00:00"/>
    <s v="Frais d'hôtel Mission PNR du 23/06 au 24/06"/>
    <x v="8"/>
    <x v="0"/>
    <m/>
    <x v="21"/>
    <n v="-2087543.25"/>
    <s v="Mésange"/>
    <s v="153 &amp; décharge"/>
    <x v="0"/>
    <s v="CONGO"/>
    <s v="ɣ"/>
  </r>
  <r>
    <d v="2017-06-24T00:00:00"/>
    <s v="Billet Zanaga-sibiti pour mission sibiti"/>
    <x v="2"/>
    <x v="3"/>
    <m/>
    <x v="43"/>
    <n v="-2097543.25"/>
    <s v="i55s"/>
    <s v="Décharge"/>
    <x v="1"/>
    <s v="CONGO"/>
    <s v="ɤ"/>
  </r>
  <r>
    <d v="2017-06-24T00:00:00"/>
    <s v="Billet Sibiti-pointe noire  pour mission d’ investigation"/>
    <x v="2"/>
    <x v="3"/>
    <m/>
    <x v="43"/>
    <n v="-2107543.25"/>
    <s v="i55s"/>
    <s v="Décharge"/>
    <x v="1"/>
    <s v="CONGO"/>
    <s v="ɤ"/>
  </r>
  <r>
    <d v="2017-06-24T00:00:00"/>
    <s v="Frais d'hôtel Nuitée du 24 au 25 juin 2017 à pointe noire "/>
    <x v="8"/>
    <x v="3"/>
    <m/>
    <x v="21"/>
    <n v="-2122543.25"/>
    <s v="i55s"/>
    <s v="Oui"/>
    <x v="1"/>
    <s v="CONGO"/>
    <s v="n"/>
  </r>
  <r>
    <d v="2017-06-24T00:00:00"/>
    <s v="Taxi Gare sibiti -Hotel à la base pointe noire "/>
    <x v="2"/>
    <x v="3"/>
    <m/>
    <x v="12"/>
    <n v="-2124043.25"/>
    <s v="i55s"/>
    <s v="Décharge"/>
    <x v="1"/>
    <s v="CONGO"/>
    <s v="ɤ"/>
  </r>
  <r>
    <d v="2017-06-24T00:00:00"/>
    <s v="Food allowance de la mission de sibiti du  19 au 25 juin 2017 "/>
    <x v="8"/>
    <x v="3"/>
    <m/>
    <x v="42"/>
    <n v="-2194043.25"/>
    <s v="i55s"/>
    <s v="Décharge"/>
    <x v="1"/>
    <s v="CONGO"/>
    <s v="ɤ"/>
  </r>
  <r>
    <d v="2017-06-24T00:00:00"/>
    <s v="Taxi:hôtel-aeroport pour voyage sur brazza"/>
    <x v="2"/>
    <x v="0"/>
    <m/>
    <x v="13"/>
    <n v="-2195043.25"/>
    <s v="Mésange"/>
    <s v="Décharge"/>
    <x v="0"/>
    <s v="CONGO"/>
    <s v="ɣ"/>
  </r>
  <r>
    <d v="2017-06-24T00:00:00"/>
    <s v="Food allowance Mission Pointe-Noire du 21 au 24 Juin 2017"/>
    <x v="8"/>
    <x v="0"/>
    <m/>
    <x v="28"/>
    <n v="-2235043.25"/>
    <s v="Mésange"/>
    <s v="Décharge"/>
    <x v="0"/>
    <s v="CONGO"/>
    <s v="ɣ"/>
  </r>
  <r>
    <d v="2017-06-24T00:00:00"/>
    <s v="Taxi:aeroport-maison"/>
    <x v="2"/>
    <x v="0"/>
    <m/>
    <x v="30"/>
    <n v="-2237043.25"/>
    <s v="Mésange"/>
    <s v="Décharge"/>
    <x v="0"/>
    <s v="CONGO"/>
    <s v="ɣ"/>
  </r>
  <r>
    <d v="2017-06-25T00:00:00"/>
    <s v="Taxi domicile-Bureau"/>
    <x v="2"/>
    <x v="2"/>
    <m/>
    <x v="45"/>
    <n v="-2240043.25"/>
    <s v="Mavy"/>
    <s v="Décharge"/>
    <x v="0"/>
    <s v="CONGO"/>
    <s v="ɣ"/>
  </r>
  <r>
    <d v="2017-06-25T00:00:00"/>
    <s v="Billet d’ avion Pointe Noire- Brazzaville pour la mission de Sibiti"/>
    <x v="13"/>
    <x v="3"/>
    <m/>
    <x v="39"/>
    <n v="-2276043.25"/>
    <s v="i55s"/>
    <n v="51831"/>
    <x v="1"/>
    <s v="CONGO"/>
    <s v="o"/>
  </r>
  <r>
    <d v="2017-06-25T00:00:00"/>
    <s v="Taxi Aeroport BZV - Domicile retour mission sibiti "/>
    <x v="2"/>
    <x v="3"/>
    <m/>
    <x v="13"/>
    <n v="-2277043.25"/>
    <s v="i55s"/>
    <s v="Décharge"/>
    <x v="1"/>
    <s v="CONGO"/>
    <s v="ɤ"/>
  </r>
  <r>
    <d v="2017-06-25T00:00:00"/>
    <s v="achat timbre billet d’ avion retour mission sibiti "/>
    <x v="14"/>
    <x v="3"/>
    <m/>
    <x v="13"/>
    <n v="-2278043.25"/>
    <s v="i55s"/>
    <s v="Oui"/>
    <x v="1"/>
    <s v="CONGO"/>
    <s v="o"/>
  </r>
  <r>
    <d v="2017-06-26T00:00:00"/>
    <s v="Frais de légalisation de la lettre d'invitation de Mr Alain FARMA à la DGST"/>
    <x v="14"/>
    <x v="4"/>
    <m/>
    <x v="20"/>
    <n v="-2308043.25"/>
    <s v="Mavy"/>
    <n v="42"/>
    <x v="0"/>
    <s v="CONGO"/>
    <s v="o"/>
  </r>
  <r>
    <d v="2017-06-26T00:00:00"/>
    <s v="Taxi Bureau-DGST-Moungali pour réparation ordinateur-ONEMO-PARK N SHOP-Bureau"/>
    <x v="2"/>
    <x v="2"/>
    <m/>
    <x v="18"/>
    <n v="-2314043.25"/>
    <s v="Mavy"/>
    <s v="Décharge"/>
    <x v="0"/>
    <s v="CONGO"/>
    <s v="ɣ"/>
  </r>
  <r>
    <d v="2017-06-26T00:00:00"/>
    <s v="Taxi à BZV, bureau-aéroport-bureau achat des billets pour l'opération Impfondo"/>
    <x v="2"/>
    <x v="0"/>
    <m/>
    <x v="30"/>
    <n v="-2316043.25"/>
    <s v="Hérick"/>
    <s v="Décharge"/>
    <x v="0"/>
    <s v="CONGO"/>
    <s v="ɣ"/>
  </r>
  <r>
    <d v="2017-06-26T00:00:00"/>
    <s v="Achat billet d'avion Herick BZV-Impfondo+Timbre"/>
    <x v="13"/>
    <x v="0"/>
    <m/>
    <x v="67"/>
    <n v="-2372043.25"/>
    <s v="Hérick"/>
    <n v="44"/>
    <x v="0"/>
    <s v="CONGO"/>
    <s v="o"/>
  </r>
  <r>
    <d v="2017-06-26T00:00:00"/>
    <s v="Taxi à BZV, bureau-domicile avec les documents destinés aux OPJ d'Impfondo"/>
    <x v="2"/>
    <x v="0"/>
    <m/>
    <x v="13"/>
    <n v="-2373043.25"/>
    <s v="Hérick"/>
    <s v="Décharge"/>
    <x v="0"/>
    <s v="CONGO"/>
    <s v="ɣ"/>
  </r>
  <r>
    <d v="2017-06-26T00:00:00"/>
    <s v="Taxi Bureau-Aéroport"/>
    <x v="2"/>
    <x v="0"/>
    <m/>
    <x v="13"/>
    <n v="-2374043.25"/>
    <s v="Jack-Bénisson"/>
    <s v="Décharge"/>
    <x v="0"/>
    <s v="CONGO"/>
    <s v="ɣ"/>
  </r>
  <r>
    <d v="2017-06-26T00:00:00"/>
    <s v="Achat billet avion Air Congo Brazza-Impfondo"/>
    <x v="13"/>
    <x v="0"/>
    <m/>
    <x v="67"/>
    <n v="-2430043.25"/>
    <s v="Jack-Bénisson"/>
    <s v="Oui"/>
    <x v="0"/>
    <s v="CONGO"/>
    <s v="n"/>
  </r>
  <r>
    <d v="2017-06-26T00:00:00"/>
    <s v="Taxi Aéroport-Bureau"/>
    <x v="2"/>
    <x v="0"/>
    <m/>
    <x v="13"/>
    <n v="-2431043.25"/>
    <s v="Jack-Bénisson"/>
    <s v="Décharge"/>
    <x v="0"/>
    <s v="CONGO"/>
    <s v="ɣ"/>
  </r>
  <r>
    <d v="2017-06-26T00:00:00"/>
    <s v="Achat Billet d’ avion BZV-Impfondo pour operation "/>
    <x v="13"/>
    <x v="3"/>
    <m/>
    <x v="68"/>
    <n v="-2486043.25"/>
    <s v="i55s"/>
    <n v="172605"/>
    <x v="1"/>
    <s v="CONGO"/>
    <s v="o"/>
  </r>
  <r>
    <d v="2017-06-26T00:00:00"/>
    <s v="Taxi à Brazzaville Domicile-Gare Océan du Nord pour la mission àDjambala"/>
    <x v="2"/>
    <x v="0"/>
    <m/>
    <x v="12"/>
    <n v="-2487543.25"/>
    <s v="Brel KIBA"/>
    <s v="Décharge"/>
    <x v="0"/>
    <s v="CONGO"/>
    <s v="ɣ"/>
  </r>
  <r>
    <d v="2017-06-26T00:00:00"/>
    <s v="Ration des prisonniers à la Maison d'arrêt de Djambala"/>
    <x v="7"/>
    <x v="0"/>
    <m/>
    <x v="53"/>
    <n v="-2491493.25"/>
    <s v="Brel KIBA"/>
    <s v="Décharge"/>
    <x v="0"/>
    <s v="CONGO"/>
    <s v="ɣ"/>
  </r>
  <r>
    <d v="2017-06-26T00:00:00"/>
    <s v="Taxi moto à Djambala Marché-Maison d'arrêt pour la visite geôle "/>
    <x v="2"/>
    <x v="0"/>
    <m/>
    <x v="15"/>
    <n v="-2491793.25"/>
    <s v="Brel KIBA"/>
    <s v="Décharge"/>
    <x v="0"/>
    <s v="CONGO"/>
    <s v="ɣ"/>
  </r>
  <r>
    <d v="2017-06-26T00:00:00"/>
    <s v="Taxi moto à Djambala Maison d'arrêt-Hôtel après la visite geôle"/>
    <x v="2"/>
    <x v="0"/>
    <m/>
    <x v="15"/>
    <n v="-2492093.25"/>
    <s v="Brel KIBA"/>
    <s v="Décharge"/>
    <x v="0"/>
    <s v="CONGO"/>
    <s v="ɣ"/>
  </r>
  <r>
    <d v="2017-06-26T00:00:00"/>
    <s v="Taxi:bureau-parquet pour suivre l'audience BODZENGA ROCH ET NICAISE"/>
    <x v="2"/>
    <x v="0"/>
    <m/>
    <x v="13"/>
    <n v="-2493093.25"/>
    <s v="Mésange"/>
    <s v="Décharge"/>
    <x v="0"/>
    <s v="CONGO"/>
    <s v="ɣ"/>
  </r>
  <r>
    <d v="2017-06-26T00:00:00"/>
    <s v="Taxi:parquet-bureau"/>
    <x v="2"/>
    <x v="0"/>
    <m/>
    <x v="13"/>
    <n v="-2494093.25"/>
    <s v="Mésange"/>
    <s v="Décharge"/>
    <x v="0"/>
    <s v="CONGO"/>
    <s v="ɣ"/>
  </r>
  <r>
    <d v="2017-06-26T00:00:00"/>
    <s v="Billet BRAZZA-IMPFONDO+ timbre"/>
    <x v="13"/>
    <x v="0"/>
    <m/>
    <x v="67"/>
    <n v="-2550093.25"/>
    <s v="Mésange"/>
    <n v="45"/>
    <x v="0"/>
    <s v="CONGO"/>
    <s v="o"/>
  </r>
  <r>
    <d v="2017-06-26T00:00:00"/>
    <s v="Taxi Ouenze-Gare routière Océan du nord (Départ pour Etoumbi)"/>
    <x v="2"/>
    <x v="3"/>
    <m/>
    <x v="12"/>
    <n v="-2551593.25"/>
    <s v="i23c"/>
    <s v="Décharge"/>
    <x v="1"/>
    <s v="CONGO"/>
    <s v="ɣ"/>
  </r>
  <r>
    <d v="2017-06-26T00:00:00"/>
    <s v="Food allowance du 26/06 cfr mission Etoumbi annulée en plein voyage"/>
    <x v="8"/>
    <x v="3"/>
    <m/>
    <x v="43"/>
    <n v="-2561593.25"/>
    <s v="i23c"/>
    <s v="Décharge"/>
    <x v="1"/>
    <s v="CONGO"/>
    <s v="ɣ"/>
  </r>
  <r>
    <d v="2017-06-26T00:00:00"/>
    <s v="Taxi 45-Talangai-Brazzaville (retour à Brazzaville suite à l'annulation de la mission Etoumbi)"/>
    <x v="2"/>
    <x v="3"/>
    <m/>
    <x v="69"/>
    <n v="-2568093.25"/>
    <s v="i23c"/>
    <s v="Décharge"/>
    <x v="1"/>
    <s v="CONGO"/>
    <s v="ɣ"/>
  </r>
  <r>
    <d v="2017-06-26T00:00:00"/>
    <s v="Envoie crédit à Hypo (cible de Impfondo)"/>
    <x v="10"/>
    <x v="3"/>
    <m/>
    <x v="13"/>
    <n v="-2569093.25"/>
    <s v="i23c"/>
    <s v="Décharge"/>
    <x v="1"/>
    <s v="CONGO"/>
    <s v="ɣ"/>
  </r>
  <r>
    <d v="2017-06-26T00:00:00"/>
    <s v="Taxi Domicile-Bureau"/>
    <x v="2"/>
    <x v="3"/>
    <m/>
    <x v="13"/>
    <n v="-2570093.25"/>
    <s v="IT87"/>
    <s v="Décharge"/>
    <x v="1"/>
    <s v="CONGO"/>
    <s v="ɣ"/>
  </r>
  <r>
    <d v="2017-06-26T00:00:00"/>
    <s v="Taxi Bureau-Air Congo (aéroport) pour renseignement sur vols BZV-Impfondo concernant l'opération"/>
    <x v="2"/>
    <x v="3"/>
    <m/>
    <x v="13"/>
    <n v="-2571093.25"/>
    <s v="IT87"/>
    <s v="Décharge"/>
    <x v="1"/>
    <s v="CONGO"/>
    <s v="ɣ"/>
  </r>
  <r>
    <d v="2017-06-26T00:00:00"/>
    <s v="Taxi Air Congo (aéroport)-Bureau pour renseignement sur vols BZV-Impfondo concernant l'opération"/>
    <x v="2"/>
    <x v="3"/>
    <m/>
    <x v="13"/>
    <n v="-2572093.25"/>
    <s v="IT87"/>
    <s v="Décharge"/>
    <x v="1"/>
    <s v="CONGO"/>
    <s v="ɣ"/>
  </r>
  <r>
    <d v="2017-06-26T00:00:00"/>
    <s v="Food allowance pendant la pause"/>
    <x v="0"/>
    <x v="3"/>
    <m/>
    <x v="13"/>
    <n v="-2573093.25"/>
    <s v="IT87"/>
    <s v="Décharge"/>
    <x v="1"/>
    <s v="CONGO"/>
    <s v="ɣ"/>
  </r>
  <r>
    <d v="2017-06-26T00:00:00"/>
    <s v="Taxi Bureau-Domicile"/>
    <x v="2"/>
    <x v="3"/>
    <m/>
    <x v="13"/>
    <n v="-2574093.25"/>
    <s v="IT87"/>
    <s v="Décharge"/>
    <x v="1"/>
    <s v="CONGO"/>
    <s v="ɣ"/>
  </r>
  <r>
    <d v="2017-06-27T00:00:00"/>
    <s v="Réparation ordinateur Mavy"/>
    <x v="5"/>
    <x v="4"/>
    <m/>
    <x v="70"/>
    <n v="-2599093.25"/>
    <s v="Mavy"/>
    <n v="18"/>
    <x v="0"/>
    <s v="CONGO"/>
    <s v="o"/>
  </r>
  <r>
    <d v="2017-06-27T00:00:00"/>
    <s v="Remboursement frais de transport Evariste"/>
    <x v="2"/>
    <x v="1"/>
    <m/>
    <x v="33"/>
    <n v="-2604093.25"/>
    <s v="Stirve "/>
    <n v="20"/>
    <x v="0"/>
    <s v="CONGO"/>
    <s v="o"/>
  </r>
  <r>
    <d v="2017-06-27T00:00:00"/>
    <s v="Bonus Médias Annonce 2ème audience de l'affaire des 3 trafs à Djambala"/>
    <x v="6"/>
    <x v="1"/>
    <m/>
    <x v="71"/>
    <n v="-2894093.25"/>
    <s v="Stirve "/>
    <n v="21"/>
    <x v="0"/>
    <s v="CONGO"/>
    <s v="o"/>
  </r>
  <r>
    <d v="2017-06-27T00:00:00"/>
    <s v="Groupe Charden Farell:transfert fonds à Djambala"/>
    <x v="3"/>
    <x v="4"/>
    <m/>
    <x v="30"/>
    <n v="-2896093.25"/>
    <s v="Stirve "/>
    <s v="181/GCF"/>
    <x v="0"/>
    <s v="CONGO"/>
    <s v="o"/>
  </r>
  <r>
    <d v="2017-06-27T00:00:00"/>
    <s v="Taxi à BZV, domicile-aéroport, pour aller à Impfondo"/>
    <x v="2"/>
    <x v="0"/>
    <m/>
    <x v="13"/>
    <n v="-2897093.25"/>
    <s v="Hérick"/>
    <s v="Décharge"/>
    <x v="0"/>
    <s v="CONGO"/>
    <s v="ɣ"/>
  </r>
  <r>
    <d v="2017-06-27T00:00:00"/>
    <s v="Taxi à Impfondo, aéroport-hôtel"/>
    <x v="2"/>
    <x v="0"/>
    <m/>
    <x v="13"/>
    <n v="-2898093.25"/>
    <s v="Hérick"/>
    <s v="Décharge"/>
    <x v="0"/>
    <s v="CONGO"/>
    <s v="ɣ"/>
  </r>
  <r>
    <d v="2017-06-27T00:00:00"/>
    <s v="Taxi à Impfondo, changement d'hôtel vers un autre pour manque de place"/>
    <x v="2"/>
    <x v="0"/>
    <m/>
    <x v="29"/>
    <n v="-2898593.25"/>
    <s v="Hérick"/>
    <s v="Décharge"/>
    <x v="0"/>
    <s v="CONGO"/>
    <s v="ɣ"/>
  </r>
  <r>
    <d v="2017-06-27T00:00:00"/>
    <s v="Taxi à Impfondo, Hôtel-gendarmérie(tribunal)-hôtel, pour rencontrer le Colonel et le PR"/>
    <x v="2"/>
    <x v="0"/>
    <m/>
    <x v="13"/>
    <n v="-2899593.25"/>
    <s v="Hérick"/>
    <s v="Décharge"/>
    <x v="0"/>
    <s v="CONGO"/>
    <s v="ɣ"/>
  </r>
  <r>
    <d v="2017-06-27T00:00:00"/>
    <s v="Taxi à Impfondo, Hôtel- vers hôtel I55s-hôtel (répérage et remise du flash money)"/>
    <x v="2"/>
    <x v="0"/>
    <m/>
    <x v="13"/>
    <n v="-2900593.25"/>
    <s v="Hérick"/>
    <s v="Décharge"/>
    <x v="0"/>
    <s v="CONGO"/>
    <s v="ɣ"/>
  </r>
  <r>
    <d v="2017-06-27T00:00:00"/>
    <s v="Food allowance à Impfondo du 27 juin au 05 juillet"/>
    <x v="8"/>
    <x v="0"/>
    <m/>
    <x v="72"/>
    <n v="-2990593.25"/>
    <s v="Hérick"/>
    <s v="Décharge"/>
    <x v="0"/>
    <s v="CONGO"/>
    <s v="ɣ"/>
  </r>
  <r>
    <d v="2017-06-27T00:00:00"/>
    <s v="Taxi Domicile-Aéroport"/>
    <x v="2"/>
    <x v="0"/>
    <m/>
    <x v="13"/>
    <n v="-2991593.25"/>
    <s v="Jack-Bénisson"/>
    <s v="Décharge"/>
    <x v="0"/>
    <s v="CONGO"/>
    <s v="ɣ"/>
  </r>
  <r>
    <d v="2017-06-27T00:00:00"/>
    <s v="Taxi moto Aéroport-Hôtel (le premier hôtel indiqué n'étant pas en mesure de nous loger, déplacement pour un second hôtel effectué)"/>
    <x v="2"/>
    <x v="0"/>
    <m/>
    <x v="12"/>
    <n v="-2993093.25"/>
    <s v="Jack-Bénisson"/>
    <s v="Décharge"/>
    <x v="0"/>
    <s v="CONGO"/>
    <s v="ɣ"/>
  </r>
  <r>
    <d v="2017-06-27T00:00:00"/>
    <s v="Taxi moto Hôtel-Gendarmerie (Brigade territoriale)"/>
    <x v="2"/>
    <x v="0"/>
    <m/>
    <x v="29"/>
    <n v="-2993593.25"/>
    <s v="Jack-Bénisson"/>
    <s v="Décharge"/>
    <x v="0"/>
    <s v="CONGO"/>
    <s v="ɣ"/>
  </r>
  <r>
    <d v="2017-06-27T00:00:00"/>
    <s v="Taxi moto Gendarmerie (Brigade territoriale)-Commandement (Direction départementale Likouala)"/>
    <x v="2"/>
    <x v="0"/>
    <m/>
    <x v="29"/>
    <n v="-2994093.25"/>
    <s v="Jack-Bénisson"/>
    <s v="Décharge"/>
    <x v="0"/>
    <s v="CONGO"/>
    <s v="ɣ"/>
  </r>
  <r>
    <d v="2017-06-27T00:00:00"/>
    <s v="Taxi moto Commandement (Direction départementale Likouala)-Hôtel"/>
    <x v="2"/>
    <x v="0"/>
    <m/>
    <x v="29"/>
    <n v="-2994593.25"/>
    <s v="Jack-Bénisson"/>
    <s v="Décharge"/>
    <x v="0"/>
    <s v="CONGO"/>
    <s v="ɣ"/>
  </r>
  <r>
    <d v="2017-06-27T00:00:00"/>
    <s v="Taxi moto Hôtel-Aéroport (pour réservation relative à l'évacuation de i55s)"/>
    <x v="2"/>
    <x v="0"/>
    <m/>
    <x v="29"/>
    <n v="-2995093.25"/>
    <s v="Jack-Bénisson"/>
    <s v="Décharge"/>
    <x v="0"/>
    <s v="CONGO"/>
    <s v="ɣ"/>
  </r>
  <r>
    <d v="2017-06-27T00:00:00"/>
    <s v="Taxi moto Aéroport-Agence de Air Congo (pour réservation relative à l'évacuation de i55s)"/>
    <x v="2"/>
    <x v="0"/>
    <m/>
    <x v="29"/>
    <n v="-2995593.25"/>
    <s v="Jack-Bénisson"/>
    <s v="Décharge"/>
    <x v="0"/>
    <s v="CONGO"/>
    <s v="ɣ"/>
  </r>
  <r>
    <d v="2017-06-27T00:00:00"/>
    <s v="Taxi moto Agence de Air Congo-Hôtel"/>
    <x v="2"/>
    <x v="0"/>
    <m/>
    <x v="29"/>
    <n v="-2996093.25"/>
    <s v="Jack-Bénisson"/>
    <s v="Décharge"/>
    <x v="0"/>
    <s v="CONGO"/>
    <s v="ɣ"/>
  </r>
  <r>
    <d v="2017-06-27T00:00:00"/>
    <s v="Taxi moto Hôtel-Hôtel de i55s (Reconnaissance des lieux)"/>
    <x v="2"/>
    <x v="0"/>
    <m/>
    <x v="29"/>
    <n v="-2996593.25"/>
    <s v="Jack-Bénisson"/>
    <s v="Décharge"/>
    <x v="0"/>
    <s v="CONGO"/>
    <s v="ɣ"/>
  </r>
  <r>
    <d v="2017-06-27T00:00:00"/>
    <s v="Taxi moto Hôtel de i55s-Hôtel"/>
    <x v="2"/>
    <x v="0"/>
    <m/>
    <x v="29"/>
    <n v="-2997093.25"/>
    <s v="Jack-Bénisson"/>
    <s v="Décharge"/>
    <x v="0"/>
    <s v="CONGO"/>
    <s v="ɣ"/>
  </r>
  <r>
    <d v="2017-06-27T00:00:00"/>
    <s v="Food allowance  à Impfondo du 27 juin au 05 juillet 2017 et du 06 juillet au 15 Juillet 2017"/>
    <x v="8"/>
    <x v="0"/>
    <m/>
    <x v="73"/>
    <n v="-3187093.25"/>
    <s v="Jack-Bénisson"/>
    <s v="Décharge"/>
    <x v="0"/>
    <s v="CONGO"/>
    <s v="ɣ"/>
  </r>
  <r>
    <d v="2017-06-27T00:00:00"/>
    <s v="Domicile - Aerport de brazzaville pour mission a Impfondo"/>
    <x v="2"/>
    <x v="3"/>
    <m/>
    <x v="13"/>
    <n v="-3188093.25"/>
    <s v="i55s"/>
    <s v="Décharge"/>
    <x v="1"/>
    <s v="CONGO"/>
    <s v="ɤ"/>
  </r>
  <r>
    <d v="2017-06-27T00:00:00"/>
    <s v="Achat boisson pour les cibles pendant la mission de sibiti"/>
    <x v="10"/>
    <x v="3"/>
    <m/>
    <x v="74"/>
    <n v="-3195093.25"/>
    <s v="i55s"/>
    <s v="Décharge"/>
    <x v="1"/>
    <s v="CONGO"/>
    <s v="ɤ"/>
  </r>
  <r>
    <d v="2017-06-27T00:00:00"/>
    <s v="Location moto pour investigation operation impfondo"/>
    <x v="2"/>
    <x v="3"/>
    <m/>
    <x v="33"/>
    <n v="-3200093.25"/>
    <s v="i55s"/>
    <s v="Décharge"/>
    <x v="1"/>
    <s v="CONGO"/>
    <s v="ɤ"/>
  </r>
  <r>
    <d v="2017-06-27T00:00:00"/>
    <s v="Ration des prisonniers à la Maison d'arrêt de Djambala"/>
    <x v="7"/>
    <x v="0"/>
    <m/>
    <x v="14"/>
    <n v="-3203793.25"/>
    <s v="Brel KIBA"/>
    <s v="Décharge"/>
    <x v="0"/>
    <s v="CONGO"/>
    <s v="ɣ"/>
  </r>
  <r>
    <d v="2017-06-27T00:00:00"/>
    <s v="Taxi moto à Djambala Marché-Maison d'arrêt pour la visite geôle matin"/>
    <x v="2"/>
    <x v="0"/>
    <m/>
    <x v="15"/>
    <n v="-3204093.25"/>
    <s v="Brel KIBA"/>
    <s v="Décharge"/>
    <x v="0"/>
    <s v="CONGO"/>
    <s v="ɣ"/>
  </r>
  <r>
    <d v="2017-06-27T00:00:00"/>
    <s v="Taxi moto à Djambala DDEF-Sous préfecture pour déposer la demande de recherche d'historique d'appels"/>
    <x v="2"/>
    <x v="0"/>
    <m/>
    <x v="15"/>
    <n v="-3204393.25"/>
    <s v="Brel KIBA"/>
    <s v="Décharge"/>
    <x v="0"/>
    <s v="CONGO"/>
    <s v="ɣ"/>
  </r>
  <r>
    <d v="2017-06-27T00:00:00"/>
    <s v="Taxi moto à Djambala Gendarmerie-Hôtel après la remise du CD au Colonel"/>
    <x v="2"/>
    <x v="0"/>
    <m/>
    <x v="15"/>
    <n v="-3204693.25"/>
    <s v="Brel KIBA"/>
    <s v="Décharge"/>
    <x v="0"/>
    <s v="CONGO"/>
    <s v="ɣ"/>
  </r>
  <r>
    <d v="2017-06-27T00:00:00"/>
    <s v="Maître Malonga Food allowance mission Djambala"/>
    <x v="8"/>
    <x v="0"/>
    <m/>
    <x v="28"/>
    <n v="-3244693.25"/>
    <s v="Brel KIBA"/>
    <s v="Décharge"/>
    <x v="0"/>
    <s v="CONGO"/>
    <s v="ɣ"/>
  </r>
  <r>
    <d v="2017-06-27T00:00:00"/>
    <s v="Maitre MALONGA-frais d'hotel 3 nuitées"/>
    <x v="15"/>
    <x v="0"/>
    <m/>
    <x v="21"/>
    <n v="-3259693.25"/>
    <s v="Brel KIBA"/>
    <s v="Décharge"/>
    <x v="0"/>
    <s v="CONGO"/>
    <s v="ɣ"/>
  </r>
  <r>
    <d v="2017-06-27T00:00:00"/>
    <s v="Maitre MALONGA-Billet retour sur BZV"/>
    <x v="15"/>
    <x v="0"/>
    <m/>
    <x v="33"/>
    <n v="-3264693.25"/>
    <s v="Brel KIBA"/>
    <s v="Décharge"/>
    <x v="0"/>
    <s v="CONGO"/>
    <s v="ɣ"/>
  </r>
  <r>
    <d v="2017-06-27T00:00:00"/>
    <s v="Maitre MALONGA-Transport local à Djambala"/>
    <x v="15"/>
    <x v="0"/>
    <m/>
    <x v="12"/>
    <n v="-3266193.25"/>
    <s v="Brel KIBA"/>
    <s v="Décharge"/>
    <x v="0"/>
    <s v="CONGO"/>
    <s v="ɣ"/>
  </r>
  <r>
    <d v="2017-06-27T00:00:00"/>
    <s v="Taxi:maison-aeroport pour voyage sur impfondo"/>
    <x v="2"/>
    <x v="0"/>
    <m/>
    <x v="12"/>
    <n v="-3267693.25"/>
    <s v="Mésange"/>
    <s v="Décharge"/>
    <x v="0"/>
    <s v="CONGO"/>
    <s v="ɣ"/>
  </r>
  <r>
    <d v="2017-06-27T00:00:00"/>
    <s v="Taxi moto:aeroport mith 2"/>
    <x v="2"/>
    <x v="0"/>
    <m/>
    <x v="13"/>
    <n v="-3268693.25"/>
    <s v="Mésange"/>
    <s v="Décharge"/>
    <x v="0"/>
    <s v="CONGO"/>
    <s v="ɣ"/>
  </r>
  <r>
    <d v="2017-06-27T00:00:00"/>
    <s v="Taxi moto: mith 2-mith1"/>
    <x v="2"/>
    <x v="0"/>
    <m/>
    <x v="29"/>
    <n v="-3269193.25"/>
    <s v="Mésange"/>
    <s v="Décharge"/>
    <x v="0"/>
    <s v="CONGO"/>
    <s v="ɣ"/>
  </r>
  <r>
    <d v="2017-06-27T00:00:00"/>
    <s v="Taxi moto:mith-Brigade territoriale gendarmerie/ BT- commandement de Région gendarmerie"/>
    <x v="2"/>
    <x v="0"/>
    <m/>
    <x v="13"/>
    <n v="-3270193.25"/>
    <s v="Mésange"/>
    <s v="Décharge"/>
    <x v="0"/>
    <s v="CONGO"/>
    <s v="ɣ"/>
  </r>
  <r>
    <d v="2017-06-27T00:00:00"/>
    <s v="Taxi moto: region G-restaurant/restaurant-hotel mith 1 avec Hérick"/>
    <x v="2"/>
    <x v="0"/>
    <m/>
    <x v="13"/>
    <n v="-3271193.25"/>
    <s v="Mésange"/>
    <s v="Décharge"/>
    <x v="0"/>
    <s v="CONGO"/>
    <s v="ɣ"/>
  </r>
  <r>
    <d v="2017-06-27T00:00:00"/>
    <s v="Taxi Domicile-Bureau"/>
    <x v="2"/>
    <x v="3"/>
    <m/>
    <x v="13"/>
    <n v="-3272193.25"/>
    <s v="IT87"/>
    <s v="Décharge"/>
    <x v="1"/>
    <s v="CONGO"/>
    <s v="ɣ"/>
  </r>
  <r>
    <d v="2017-06-27T00:00:00"/>
    <s v="Food allowance pendant la pause"/>
    <x v="0"/>
    <x v="3"/>
    <m/>
    <x v="13"/>
    <n v="-3273193.25"/>
    <s v="IT87"/>
    <s v="Décharge"/>
    <x v="1"/>
    <s v="CONGO"/>
    <s v="ɣ"/>
  </r>
  <r>
    <d v="2017-06-27T00:00:00"/>
    <s v="Taxi Bureau-Domicile"/>
    <x v="2"/>
    <x v="3"/>
    <m/>
    <x v="13"/>
    <n v="-3274193.25"/>
    <s v="IT87"/>
    <s v="Décharge"/>
    <x v="1"/>
    <s v="CONGO"/>
    <s v="ɣ"/>
  </r>
  <r>
    <d v="2017-06-28T00:00:00"/>
    <s v="Taxi Bureau-DGST/Retrait lettre d'invitation legalisée"/>
    <x v="2"/>
    <x v="2"/>
    <m/>
    <x v="30"/>
    <n v="-3276193.25"/>
    <s v="Mavy"/>
    <s v="Décharge"/>
    <x v="0"/>
    <s v="CONGO"/>
    <s v="ɣ"/>
  </r>
  <r>
    <d v="2017-06-28T00:00:00"/>
    <s v="Taxi Bureau-ESTV-GCF centre-ville-Radio rurale-Semaine afric:règlement bonus medias et transfert"/>
    <x v="2"/>
    <x v="1"/>
    <m/>
    <x v="6"/>
    <n v="-3280193.25"/>
    <s v="Stirve "/>
    <s v="Décharge"/>
    <x v="0"/>
    <s v="CONGO"/>
    <s v="ɣ"/>
  </r>
  <r>
    <d v="2017-06-28T00:00:00"/>
    <s v="Groupe Charden Farell:transfert fonds à Djambala"/>
    <x v="3"/>
    <x v="4"/>
    <m/>
    <x v="75"/>
    <n v="-3286073.25"/>
    <s v="Stirve "/>
    <s v="186/GCF"/>
    <x v="0"/>
    <s v="CONGO"/>
    <s v="o"/>
  </r>
  <r>
    <d v="2017-06-28T00:00:00"/>
    <s v="Taxi Semaine afric-Infosnet-Radio liberté-Vox-Congosite:pour règlement bonus médias"/>
    <x v="2"/>
    <x v="1"/>
    <m/>
    <x v="33"/>
    <n v="-3291073.25"/>
    <s v="Stirve "/>
    <s v="Décharge"/>
    <x v="0"/>
    <s v="CONGO"/>
    <s v="ɣ"/>
  </r>
  <r>
    <d v="2017-06-28T00:00:00"/>
    <s v="Taxi  Congosite-Ekolo242-Groupe Congo média-Bureau:pour règlement bonus médias"/>
    <x v="2"/>
    <x v="4"/>
    <m/>
    <x v="45"/>
    <n v="-3294073.25"/>
    <s v="Stirve "/>
    <s v="Décharge"/>
    <x v="0"/>
    <s v="CONGO"/>
    <s v="ɣ"/>
  </r>
  <r>
    <d v="2017-06-28T00:00:00"/>
    <s v="Taxi à Impfondo, hôtel-tribunal-hôtel pour rencontrer le Colonel de la Gendarmérie et le DDEF au sujet de l'opération Hypo et consorts"/>
    <x v="2"/>
    <x v="0"/>
    <m/>
    <x v="13"/>
    <n v="-3295073.25"/>
    <s v="Hérick"/>
    <s v="Décharge"/>
    <x v="0"/>
    <s v="CONGO"/>
    <s v="ɣ"/>
  </r>
  <r>
    <d v="2017-06-28T00:00:00"/>
    <s v="Taxi à Impfondo(le soir), hôtel-hôtel i55s-hôtel pour expliquer la stratégie de l'opération à i55s"/>
    <x v="2"/>
    <x v="0"/>
    <m/>
    <x v="13"/>
    <n v="-3296073.25"/>
    <s v="Hérick"/>
    <s v="Décharge"/>
    <x v="0"/>
    <s v="CONGO"/>
    <s v="ɣ"/>
  </r>
  <r>
    <d v="2017-06-28T00:00:00"/>
    <s v="Taxi moto Hôtel-Agence Air Congo pour réaservation sur écrit de l'enquêteur"/>
    <x v="2"/>
    <x v="0"/>
    <m/>
    <x v="29"/>
    <n v="-3296573.25"/>
    <s v="Jack-Bénisson"/>
    <s v="Décharge"/>
    <x v="0"/>
    <s v="CONGO"/>
    <s v="ɣ"/>
  </r>
  <r>
    <d v="2017-06-28T00:00:00"/>
    <s v="Taxi moto Agence Air Congo-TGI"/>
    <x v="2"/>
    <x v="0"/>
    <m/>
    <x v="29"/>
    <n v="-3297073.25"/>
    <s v="Jack-Bénisson"/>
    <s v="Décharge"/>
    <x v="0"/>
    <s v="CONGO"/>
    <s v="ɣ"/>
  </r>
  <r>
    <d v="2017-06-28T00:00:00"/>
    <s v="Taxi moto TGI-Agence Air Congo"/>
    <x v="2"/>
    <x v="0"/>
    <m/>
    <x v="29"/>
    <n v="-3297573.25"/>
    <s v="Jack-Bénisson"/>
    <s v="Décharge"/>
    <x v="0"/>
    <s v="CONGO"/>
    <s v="ɣ"/>
  </r>
  <r>
    <d v="2017-06-28T00:00:00"/>
    <s v="Taxi moto Agence Air Congo-Hôtel"/>
    <x v="2"/>
    <x v="0"/>
    <m/>
    <x v="29"/>
    <n v="-3298073.25"/>
    <s v="Jack-Bénisson"/>
    <s v="Décharge"/>
    <x v="0"/>
    <s v="CONGO"/>
    <s v="ɣ"/>
  </r>
  <r>
    <d v="2017-06-28T00:00:00"/>
    <s v="Taxi moto Hôtel-Hôtel pour prévention (inspection, abris de l'enquêteur en cas de retard ou absence de vol après l'opération)"/>
    <x v="2"/>
    <x v="0"/>
    <m/>
    <x v="29"/>
    <n v="-3298573.25"/>
    <s v="Jack-Bénisson"/>
    <s v="Décharge"/>
    <x v="0"/>
    <s v="CONGO"/>
    <s v="ɣ"/>
  </r>
  <r>
    <d v="2017-06-28T00:00:00"/>
    <s v="Taxi moto Hôtel-lieu d'observation lors de l'opération (les alentours de l'hôtel de i55s)"/>
    <x v="2"/>
    <x v="0"/>
    <m/>
    <x v="29"/>
    <n v="-3299073.25"/>
    <s v="Jack-Bénisson"/>
    <s v="Décharge"/>
    <x v="0"/>
    <s v="CONGO"/>
    <s v="ɣ"/>
  </r>
  <r>
    <d v="2017-06-28T00:00:00"/>
    <s v="Taxi moto lieu d'observation lors de l'opération (les alentours de l'hôtel dei55s)-Hôtel"/>
    <x v="2"/>
    <x v="0"/>
    <m/>
    <x v="29"/>
    <n v="-3299573.25"/>
    <s v="Jack-Bénisson"/>
    <s v="Décharge"/>
    <x v="0"/>
    <s v="CONGO"/>
    <s v="ɣ"/>
  </r>
  <r>
    <d v="2017-06-28T00:00:00"/>
    <s v="Taxi moto Hôtel-Cathédrale (rencontre avec i55s pour une dernière mise au point)"/>
    <x v="2"/>
    <x v="0"/>
    <m/>
    <x v="29"/>
    <n v="-3300073.25"/>
    <s v="Jack-Bénisson"/>
    <s v="Décharge"/>
    <x v="0"/>
    <s v="CONGO"/>
    <s v="ɣ"/>
  </r>
  <r>
    <d v="2017-06-28T00:00:00"/>
    <s v="Taxi moto Cathédrale-Hôtel"/>
    <x v="2"/>
    <x v="0"/>
    <m/>
    <x v="29"/>
    <n v="-3300573.25"/>
    <s v="Jack-Bénisson"/>
    <s v="Décharge"/>
    <x v="0"/>
    <s v="CONGO"/>
    <s v="ɣ"/>
  </r>
  <r>
    <d v="2017-06-28T00:00:00"/>
    <s v="Frais d'hotel nuitees du 27 au 29 juin pour la mission de Impfondo"/>
    <x v="8"/>
    <x v="3"/>
    <m/>
    <x v="10"/>
    <n v="-3320573.25"/>
    <s v="i55s"/>
    <n v="11"/>
    <x v="1"/>
    <s v="CONGO"/>
    <s v="o"/>
  </r>
  <r>
    <d v="2017-06-28T00:00:00"/>
    <s v="Taxi Moto déplacement à Impfondo"/>
    <x v="2"/>
    <x v="3"/>
    <m/>
    <x v="6"/>
    <n v="-3324573.25"/>
    <s v="i55s"/>
    <s v="Décharge"/>
    <x v="1"/>
    <s v="CONGO"/>
    <s v="ɤ"/>
  </r>
  <r>
    <d v="2017-06-28T00:00:00"/>
    <s v="Taxi moto pour operation à impfondo"/>
    <x v="2"/>
    <x v="3"/>
    <m/>
    <x v="45"/>
    <n v="-3327573.25"/>
    <s v="i55s"/>
    <s v="Décharge"/>
    <x v="1"/>
    <s v="CONGO"/>
    <s v="ɤ"/>
  </r>
  <r>
    <d v="2017-06-28T00:00:00"/>
    <s v="Ration des prisonniers à la Maison d'arrêt de Djambala"/>
    <x v="7"/>
    <x v="0"/>
    <m/>
    <x v="14"/>
    <n v="-3331273.25"/>
    <s v="Brel KIBA"/>
    <s v="Décharge"/>
    <x v="0"/>
    <s v="CONGO"/>
    <s v="ɣ"/>
  </r>
  <r>
    <d v="2017-06-28T00:00:00"/>
    <s v="Taxi moto à Djambala Marché-Maison d'arrêt pour la visite geôle avant l'audience"/>
    <x v="2"/>
    <x v="0"/>
    <m/>
    <x v="15"/>
    <n v="-3331573.25"/>
    <s v="Brel KIBA"/>
    <s v="Décharge"/>
    <x v="0"/>
    <s v="CONGO"/>
    <s v="ɣ"/>
  </r>
  <r>
    <d v="2017-06-28T00:00:00"/>
    <s v="Taxi moto à Djambala Maison d'arrêt-Tribunal pour assister à l'audience"/>
    <x v="2"/>
    <x v="0"/>
    <m/>
    <x v="15"/>
    <n v="-3331873.25"/>
    <s v="Brel KIBA"/>
    <s v="Décharge"/>
    <x v="0"/>
    <s v="CONGO"/>
    <s v="ɣ"/>
  </r>
  <r>
    <d v="2017-06-28T00:00:00"/>
    <s v="Billet Océan du nord pour le retour à Brazzaville"/>
    <x v="2"/>
    <x v="0"/>
    <m/>
    <x v="33"/>
    <n v="-3336873.25"/>
    <s v="Brel KIBA"/>
    <s v="Oui"/>
    <x v="0"/>
    <s v="CONGO"/>
    <s v="o"/>
  </r>
  <r>
    <d v="2017-06-28T00:00:00"/>
    <s v="Frais d'hôtel à Djambala: 3 nuitées du 26 au 29 juin 2017"/>
    <x v="8"/>
    <x v="0"/>
    <m/>
    <x v="21"/>
    <n v="-3351873.25"/>
    <s v="Brel KIBA"/>
    <s v="Oui"/>
    <x v="0"/>
    <s v="CONGO"/>
    <s v="o"/>
  </r>
  <r>
    <d v="2017-06-28T00:00:00"/>
    <s v="Billet d'avion Brazzaville-Pointe-Noire+Timbre"/>
    <x v="13"/>
    <x v="1"/>
    <m/>
    <x v="61"/>
    <n v="-3388873.25"/>
    <s v="Evariste"/>
    <s v="oui"/>
    <x v="0"/>
    <s v="CONGO"/>
    <s v="o"/>
  </r>
  <r>
    <d v="2017-06-28T00:00:00"/>
    <s v="Taxi Aéroport AA Neto -Bureau Pointe Noire"/>
    <x v="2"/>
    <x v="1"/>
    <m/>
    <x v="13"/>
    <n v="-3389873.25"/>
    <s v="Evariste"/>
    <s v="Décharge"/>
    <x v="0"/>
    <s v="CONGO"/>
    <s v="ɣ"/>
  </r>
  <r>
    <d v="2017-06-28T00:00:00"/>
    <s v="Food allowance du 28 juin au 1er juillet 2017"/>
    <x v="8"/>
    <x v="1"/>
    <m/>
    <x v="28"/>
    <n v="-3429873.25"/>
    <s v="Evariste"/>
    <s v="Décharge"/>
    <x v="0"/>
    <s v="CONGO"/>
    <s v="o"/>
  </r>
  <r>
    <d v="2017-06-28T00:00:00"/>
    <s v="Taxi moto: hôtel-airtel pour achat sim/airtel-restaurant/DDEF-marché"/>
    <x v="2"/>
    <x v="0"/>
    <m/>
    <x v="12"/>
    <n v="-3431373.25"/>
    <s v="Mésange"/>
    <s v="Décharge"/>
    <x v="0"/>
    <s v="CONGO"/>
    <s v="ɣ"/>
  </r>
  <r>
    <d v="2017-06-28T00:00:00"/>
    <s v="Taxi moto: marché-restaurant tropicana/tropicana-restaurant mith 2 avec Hérick"/>
    <x v="2"/>
    <x v="0"/>
    <m/>
    <x v="13"/>
    <n v="-3432373.25"/>
    <s v="Mésange"/>
    <s v="Décharge"/>
    <x v="0"/>
    <s v="CONGO"/>
    <s v="ɣ"/>
  </r>
  <r>
    <d v="2017-06-28T00:00:00"/>
    <s v="Taxi moto: Hôtel-gendarmerie pour rencontrer le colonel Miete/Gendarmerie-EF pour voir le DD et son chef Faune/DDEF-HOTEL"/>
    <x v="2"/>
    <x v="0"/>
    <m/>
    <x v="12"/>
    <n v="-3433873.25"/>
    <s v="Mésange"/>
    <s v="Décharge"/>
    <x v="0"/>
    <s v="CONGO"/>
    <s v="ɣ"/>
  </r>
  <r>
    <d v="2017-06-28T00:00:00"/>
    <s v="Taxi Domicile-Bureau"/>
    <x v="2"/>
    <x v="3"/>
    <m/>
    <x v="13"/>
    <n v="-3434873.25"/>
    <s v="IT87"/>
    <s v="Décharge"/>
    <x v="1"/>
    <s v="CONGO"/>
    <s v="ɣ"/>
  </r>
  <r>
    <d v="2017-06-28T00:00:00"/>
    <s v="Food allowance pendant la pause"/>
    <x v="0"/>
    <x v="3"/>
    <m/>
    <x v="13"/>
    <n v="-3435873.25"/>
    <s v="IT87"/>
    <s v="Décharge"/>
    <x v="1"/>
    <s v="CONGO"/>
    <s v="ɣ"/>
  </r>
  <r>
    <d v="2017-06-28T00:00:00"/>
    <s v="Taxi Bureau-Domicile"/>
    <x v="2"/>
    <x v="3"/>
    <m/>
    <x v="13"/>
    <n v="-3436873.25"/>
    <s v="IT87"/>
    <s v="Décharge"/>
    <x v="1"/>
    <s v="CONGO"/>
    <s v="ɣ"/>
  </r>
  <r>
    <d v="2017-06-29T00:00:00"/>
    <s v="Virement salaire Mai 2017-Mésange"/>
    <x v="0"/>
    <x v="0"/>
    <m/>
    <x v="0"/>
    <n v="-3743231.25"/>
    <s v="BCI"/>
    <s v="Etat de paiement"/>
    <x v="0"/>
    <s v="CONGO"/>
    <s v="o"/>
  </r>
  <r>
    <d v="2017-06-29T00:00:00"/>
    <s v="Virement salaire Mai 2017-Evariste"/>
    <x v="0"/>
    <x v="1"/>
    <m/>
    <x v="1"/>
    <n v="-3883231.25"/>
    <s v="BCI"/>
    <s v="Etat de paiement"/>
    <x v="0"/>
    <s v="CONGO"/>
    <s v="o"/>
  </r>
  <r>
    <d v="2017-06-29T00:00:00"/>
    <s v="Virement salaire Mai 2017-Stirve"/>
    <x v="0"/>
    <x v="2"/>
    <m/>
    <x v="2"/>
    <n v="-4333231.25"/>
    <s v="BCI"/>
    <s v="Etat de paiement"/>
    <x v="0"/>
    <s v="CONGO"/>
    <s v="o"/>
  </r>
  <r>
    <d v="2017-06-29T00:00:00"/>
    <s v="Virement salaire Mai 2017-i73x"/>
    <x v="0"/>
    <x v="3"/>
    <m/>
    <x v="3"/>
    <n v="-4493231.25"/>
    <s v="BCI"/>
    <s v="Etat de paiement"/>
    <x v="1"/>
    <s v="CONGO"/>
    <s v="o"/>
  </r>
  <r>
    <d v="2017-06-29T00:00:00"/>
    <s v="Virement salaire Mai 2017-Herick"/>
    <x v="0"/>
    <x v="0"/>
    <m/>
    <x v="4"/>
    <n v="-4686831.25"/>
    <s v="BCI"/>
    <s v="Etat de paiement"/>
    <x v="0"/>
    <s v="CONGO"/>
    <s v="o"/>
  </r>
  <r>
    <d v="2017-06-29T00:00:00"/>
    <s v="Virement loyer PNR Juin 2017 au profit de MR KOUKA PASCAL"/>
    <x v="12"/>
    <x v="4"/>
    <m/>
    <x v="41"/>
    <n v="-4911831.25"/>
    <s v="BCI"/>
    <s v="Ordre vrt"/>
    <x v="0"/>
    <s v="CONGO"/>
    <s v="o"/>
  </r>
  <r>
    <d v="2017-06-29T00:00:00"/>
    <s v="Frais de transfert à Jack Bénisson-IMPFONDO"/>
    <x v="3"/>
    <x v="4"/>
    <m/>
    <x v="76"/>
    <n v="-4944671.25"/>
    <s v="Mavy"/>
    <s v="99/GCF"/>
    <x v="0"/>
    <s v="CONGO"/>
    <s v="o"/>
  </r>
  <r>
    <d v="2017-06-29T00:00:00"/>
    <s v="Frais de transfert à Evariste-Pointe Noire"/>
    <x v="3"/>
    <x v="4"/>
    <m/>
    <x v="77"/>
    <n v="-4946511.25"/>
    <s v="Mavy"/>
    <s v="100/GCF"/>
    <x v="0"/>
    <s v="CONGO"/>
    <s v="o"/>
  </r>
  <r>
    <d v="2017-06-29T00:00:00"/>
    <s v="Bonus i23c -Opération d'IMPFONDO"/>
    <x v="6"/>
    <x v="7"/>
    <m/>
    <x v="10"/>
    <n v="-4966511.25"/>
    <s v="Mavy"/>
    <n v="37"/>
    <x v="1"/>
    <s v="CONGO"/>
    <s v="o"/>
  </r>
  <r>
    <d v="2017-06-29T00:00:00"/>
    <s v="Bonus i55s-Opération d'IMPFONDO"/>
    <x v="6"/>
    <x v="7"/>
    <m/>
    <x v="66"/>
    <n v="-5046511.25"/>
    <s v="Mavy"/>
    <n v="38"/>
    <x v="1"/>
    <s v="CONGO"/>
    <s v="o"/>
  </r>
  <r>
    <d v="2017-06-29T00:00:00"/>
    <s v="Taxi Bureau-Le Patriote-BCI-Bureau: pour règlement bonus medias &amp; depos des ordres de virement "/>
    <x v="2"/>
    <x v="2"/>
    <m/>
    <x v="45"/>
    <n v="-5049511.25"/>
    <s v="Stirve "/>
    <s v="Décharge"/>
    <x v="0"/>
    <s v="CONGO"/>
    <s v="ɣ"/>
  </r>
  <r>
    <d v="2017-06-29T00:00:00"/>
    <s v="Taxi à Impfondo, hôtel-gendarmérie-hôtel pour faire arrêter les trafs"/>
    <x v="2"/>
    <x v="0"/>
    <m/>
    <x v="13"/>
    <n v="-5050511.25"/>
    <s v="Hérick"/>
    <s v="Décharge"/>
    <x v="0"/>
    <s v="CONGO"/>
    <s v="ɣ"/>
  </r>
  <r>
    <d v="2017-06-29T00:00:00"/>
    <s v="Bonus des agents EF ayant participé à l'opération du 29 juin à Impfondo"/>
    <x v="6"/>
    <x v="7"/>
    <m/>
    <x v="78"/>
    <n v="-5100511.25"/>
    <s v="Hérick"/>
    <n v="2"/>
    <x v="1"/>
    <s v="CONGO"/>
    <s v="o"/>
  </r>
  <r>
    <d v="2017-06-29T00:00:00"/>
    <s v="Taxi moto Hôtel-Aéroport (pour achat billet et formalités relative à l'évacuation de i55s)"/>
    <x v="2"/>
    <x v="0"/>
    <m/>
    <x v="29"/>
    <n v="-5101011.25"/>
    <s v="Jack-Bénisson"/>
    <s v="Décharge"/>
    <x v="0"/>
    <s v="CONGO"/>
    <s v="ɣ"/>
  </r>
  <r>
    <d v="2017-06-29T00:00:00"/>
    <s v="Taxi moto Aéroport-Alentours de l'hôtel de i55s pour le guet"/>
    <x v="2"/>
    <x v="0"/>
    <m/>
    <x v="29"/>
    <n v="-5101511.25"/>
    <s v="Jack-Bénisson"/>
    <s v="Décharge"/>
    <x v="0"/>
    <s v="CONGO"/>
    <s v="ɣ"/>
  </r>
  <r>
    <d v="2017-06-29T00:00:00"/>
    <s v="Taxi moto Alentours de l'hôtel de i55s-Gendarmerie"/>
    <x v="2"/>
    <x v="0"/>
    <m/>
    <x v="29"/>
    <n v="-5102011.25"/>
    <s v="Jack-Bénisson"/>
    <s v="Décharge"/>
    <x v="0"/>
    <s v="CONGO"/>
    <s v="ɣ"/>
  </r>
  <r>
    <d v="2017-06-29T00:00:00"/>
    <s v="Taxi moto Gendarmerie-lieu d'échange pour brouiller les pistes avec i55s (évacuation de l'enquêteur)"/>
    <x v="2"/>
    <x v="0"/>
    <m/>
    <x v="29"/>
    <n v="-5102511.25"/>
    <s v="Jack-Bénisson"/>
    <s v="Décharge"/>
    <x v="0"/>
    <s v="CONGO"/>
    <s v="ɣ"/>
  </r>
  <r>
    <d v="2017-06-29T00:00:00"/>
    <s v="Taxi moto Lieu d'échange-Aéroport avec i55s (évacuation de l'enquêteur)"/>
    <x v="2"/>
    <x v="0"/>
    <m/>
    <x v="29"/>
    <n v="-5103011.25"/>
    <s v="Jack-Bénisson"/>
    <s v="Décharge"/>
    <x v="0"/>
    <s v="CONGO"/>
    <s v="ɣ"/>
  </r>
  <r>
    <d v="2017-06-29T00:00:00"/>
    <s v="Achat timbre pour i55s à l'aéroport (évacuation de l'enquêteur)"/>
    <x v="2"/>
    <x v="0"/>
    <m/>
    <x v="29"/>
    <n v="-5103511.25"/>
    <s v="Jack-Bénisson"/>
    <s v="Décharge"/>
    <x v="0"/>
    <s v="CONGO"/>
    <s v="ɣ"/>
  </r>
  <r>
    <d v="2017-06-29T00:00:00"/>
    <s v="Taxi moto Aéroport-Gendarmerie"/>
    <x v="2"/>
    <x v="0"/>
    <m/>
    <x v="29"/>
    <n v="-5104011.25"/>
    <s v="Jack-Bénisson"/>
    <s v="Décharge"/>
    <x v="0"/>
    <s v="CONGO"/>
    <s v="ɣ"/>
  </r>
  <r>
    <d v="2017-06-29T00:00:00"/>
    <s v="Taxi moto Gendarmerie-Charden Farell"/>
    <x v="2"/>
    <x v="0"/>
    <m/>
    <x v="29"/>
    <n v="-5104511.25"/>
    <s v="Jack-Bénisson"/>
    <s v="Décharge"/>
    <x v="0"/>
    <s v="CONGO"/>
    <s v="ɣ"/>
  </r>
  <r>
    <d v="2017-06-29T00:00:00"/>
    <s v="Taxi moto Charden Farell-Gendarmerie"/>
    <x v="2"/>
    <x v="0"/>
    <m/>
    <x v="29"/>
    <n v="-5105011.25"/>
    <s v="Jack-Bénisson"/>
    <s v="Décharge"/>
    <x v="0"/>
    <s v="CONGO"/>
    <s v="ɣ"/>
  </r>
  <r>
    <d v="2017-06-29T00:00:00"/>
    <s v="Taxi moto Gendarmerie-Hôtel"/>
    <x v="2"/>
    <x v="0"/>
    <m/>
    <x v="29"/>
    <n v="-5105511.25"/>
    <s v="Jack-Bénisson"/>
    <s v="Décharge"/>
    <x v="0"/>
    <s v="CONGO"/>
    <s v="ɣ"/>
  </r>
  <r>
    <d v="2017-06-29T00:00:00"/>
    <s v="Taxi moto Hôtel-Gendarmerie"/>
    <x v="2"/>
    <x v="0"/>
    <m/>
    <x v="29"/>
    <n v="-5106011.25"/>
    <s v="Jack-Bénisson"/>
    <s v="Décharge"/>
    <x v="0"/>
    <s v="CONGO"/>
    <s v="ɣ"/>
  </r>
  <r>
    <d v="2017-06-29T00:00:00"/>
    <s v="Taxi moto Gendarmerie-Hôtel"/>
    <x v="2"/>
    <x v="0"/>
    <m/>
    <x v="29"/>
    <n v="-5106511.25"/>
    <s v="Jack-Bénisson"/>
    <s v="Décharge"/>
    <x v="0"/>
    <s v="CONGO"/>
    <s v="ɣ"/>
  </r>
  <r>
    <d v="2017-06-29T00:00:00"/>
    <s v="Taxi moto Hôtel-Brigade Territoriale de la Gendarmerie pour visite geôle"/>
    <x v="2"/>
    <x v="0"/>
    <m/>
    <x v="29"/>
    <n v="-5107011.25"/>
    <s v="Jack-Bénisson"/>
    <s v="Décharge"/>
    <x v="0"/>
    <s v="CONGO"/>
    <s v="ɣ"/>
  </r>
  <r>
    <d v="2017-06-29T00:00:00"/>
    <s v="Taxi moto Brigade Territoriale de la Gendarmerie-Hôtel"/>
    <x v="2"/>
    <x v="0"/>
    <m/>
    <x v="29"/>
    <n v="-5107511.25"/>
    <s v="Jack-Bénisson"/>
    <s v="Décharge"/>
    <x v="0"/>
    <s v="CONGO"/>
    <s v="ɣ"/>
  </r>
  <r>
    <d v="2017-06-29T00:00:00"/>
    <s v="Taxi moto pour opération à impfondo"/>
    <x v="2"/>
    <x v="3"/>
    <m/>
    <x v="34"/>
    <n v="-5111011.25"/>
    <s v="i55s"/>
    <s v="Décharge"/>
    <x v="1"/>
    <s v="CONGO"/>
    <s v="ɤ"/>
  </r>
  <r>
    <d v="2017-06-29T00:00:00"/>
    <s v="Food allowance du 27 au 29 juin 2017 mission impfondo"/>
    <x v="8"/>
    <x v="3"/>
    <m/>
    <x v="20"/>
    <n v="-5141011.25"/>
    <s v="i55s"/>
    <s v="Décharge"/>
    <x v="1"/>
    <s v="CONGO"/>
    <s v="ɤ"/>
  </r>
  <r>
    <d v="2017-06-29T00:00:00"/>
    <s v="Achat billet d’ avion Impfondo -brazzaville retour mission impfondo"/>
    <x v="13"/>
    <x v="3"/>
    <m/>
    <x v="68"/>
    <n v="-5196011.25"/>
    <s v="i55s"/>
    <s v="Oui"/>
    <x v="1"/>
    <s v="CONGO"/>
    <s v="o"/>
  </r>
  <r>
    <d v="2017-06-29T00:00:00"/>
    <s v="Achat timbre pour billet d’ avion mission impfondo"/>
    <x v="14"/>
    <x v="3"/>
    <m/>
    <x v="79"/>
    <n v="-5197311.25"/>
    <s v="i55s"/>
    <s v="Décharge"/>
    <x v="1"/>
    <s v="CONGO"/>
    <s v="ɤ"/>
  </r>
  <r>
    <d v="2017-06-29T00:00:00"/>
    <s v="Taxi Aeroport-Domicile retour mission impfondo "/>
    <x v="2"/>
    <x v="3"/>
    <m/>
    <x v="13"/>
    <n v="-5198311.25"/>
    <s v="i55s"/>
    <s v="Décharge"/>
    <x v="1"/>
    <s v="CONGO"/>
    <s v="ɤ"/>
  </r>
  <r>
    <d v="2017-06-29T00:00:00"/>
    <s v="Food allowance à Djambala du 26 au 29 Juin 2017"/>
    <x v="8"/>
    <x v="0"/>
    <m/>
    <x v="28"/>
    <n v="-5238311.25"/>
    <s v="Brel KIBA"/>
    <s v="Décharge"/>
    <x v="0"/>
    <s v="CONGO"/>
    <s v="ɣ"/>
  </r>
  <r>
    <d v="2017-06-29T00:00:00"/>
    <s v="Taxi à Brazzaville Gare Océan du nord-Bureau"/>
    <x v="2"/>
    <x v="0"/>
    <m/>
    <x v="12"/>
    <n v="-5239811.25"/>
    <s v="Brel KIBA"/>
    <s v="Décharge"/>
    <x v="0"/>
    <s v="CONGO"/>
    <s v="ɣ"/>
  </r>
  <r>
    <d v="2017-06-29T00:00:00"/>
    <s v="Taxi à Brazzaville Bureau-Domicile"/>
    <x v="2"/>
    <x v="0"/>
    <m/>
    <x v="13"/>
    <n v="-5240811.25"/>
    <s v="Brel KIBA"/>
    <s v="Décharge"/>
    <x v="0"/>
    <s v="CONGO"/>
    <s v="ɣ"/>
  </r>
  <r>
    <d v="2017-06-29T00:00:00"/>
    <s v="Taxi Bureau Pointe Noire-Palais de justice"/>
    <x v="2"/>
    <x v="1"/>
    <m/>
    <x v="13"/>
    <n v="-5241811.25"/>
    <s v="Evariste"/>
    <s v="Décharge"/>
    <x v="0"/>
    <s v="CONGO"/>
    <s v="ɣ"/>
  </r>
  <r>
    <d v="2017-06-29T00:00:00"/>
    <s v="Taxi Palais de Justice-Bureau Pointe Noire"/>
    <x v="2"/>
    <x v="1"/>
    <m/>
    <x v="13"/>
    <n v="-5242811.25"/>
    <s v="Evariste"/>
    <s v="Décharge"/>
    <x v="0"/>
    <s v="CONGO"/>
    <s v="ɣ"/>
  </r>
  <r>
    <d v="2017-06-29T00:00:00"/>
    <s v="Taxi moto: hôtel-gendarmerie jour de l'opération de deux peaux de panthère"/>
    <x v="2"/>
    <x v="0"/>
    <m/>
    <x v="29"/>
    <n v="-5243311.25"/>
    <s v="Mésange"/>
    <s v="Décharge"/>
    <x v="0"/>
    <s v="CONGO"/>
    <s v="ɣ"/>
  </r>
  <r>
    <d v="2017-06-29T00:00:00"/>
    <s v="Achat carburant pour opération/IMPFONDO"/>
    <x v="2"/>
    <x v="7"/>
    <m/>
    <x v="80"/>
    <n v="-5260811.25"/>
    <s v="Mésange"/>
    <s v="Oui"/>
    <x v="1"/>
    <s v="CONGO"/>
    <s v="o"/>
  </r>
  <r>
    <d v="2017-06-29T00:00:00"/>
    <s v="Bonus gendarmes opération peaux de panthère IMPFONDO"/>
    <x v="6"/>
    <x v="7"/>
    <m/>
    <x v="81"/>
    <n v="-5380811.25"/>
    <s v="Mésange"/>
    <s v="Oui"/>
    <x v="1"/>
    <s v="CONGO"/>
    <s v="o"/>
  </r>
  <r>
    <d v="2017-06-29T00:00:00"/>
    <s v="Bonus chef d&quot;équipe opération/IMPFONDO"/>
    <x v="6"/>
    <x v="7"/>
    <m/>
    <x v="21"/>
    <n v="-5395811.25"/>
    <s v="Mésange"/>
    <s v="Oui"/>
    <x v="1"/>
    <s v="CONGO"/>
    <s v="o"/>
  </r>
  <r>
    <d v="2017-06-29T00:00:00"/>
    <s v="Taxi moto: gendarmerie-restaurant"/>
    <x v="2"/>
    <x v="0"/>
    <m/>
    <x v="29"/>
    <n v="-5396311.25"/>
    <s v="Mésange"/>
    <s v="Décharge"/>
    <x v="0"/>
    <s v="CONGO"/>
    <s v="ɣ"/>
  </r>
  <r>
    <d v="2017-06-29T00:00:00"/>
    <s v="Taxi Domicile-Bureau"/>
    <x v="2"/>
    <x v="3"/>
    <m/>
    <x v="13"/>
    <n v="-5397311.25"/>
    <s v="IT87"/>
    <s v="Décharge"/>
    <x v="1"/>
    <s v="CONGO"/>
    <s v="ɣ"/>
  </r>
  <r>
    <d v="2017-06-29T00:00:00"/>
    <s v="Food allowance pendant la pause"/>
    <x v="0"/>
    <x v="3"/>
    <m/>
    <x v="13"/>
    <n v="-5398311.25"/>
    <s v="IT87"/>
    <s v="Décharge"/>
    <x v="1"/>
    <s v="CONGO"/>
    <s v="ɣ"/>
  </r>
  <r>
    <d v="2017-06-29T00:00:00"/>
    <s v="Taxi Bureau-Domicile"/>
    <x v="2"/>
    <x v="3"/>
    <m/>
    <x v="13"/>
    <n v="-5399311.25"/>
    <s v="IT87"/>
    <s v="Décharge"/>
    <x v="1"/>
    <s v="CONGO"/>
    <s v="ɣ"/>
  </r>
  <r>
    <d v="2017-06-30T00:00:00"/>
    <s v="Frais vrt salaires Juin 2017"/>
    <x v="1"/>
    <x v="4"/>
    <m/>
    <x v="36"/>
    <n v="-5407658.25"/>
    <s v="BCI"/>
    <s v="Relevé"/>
    <x v="0"/>
    <s v="CONGO"/>
    <s v="o"/>
  </r>
  <r>
    <d v="2017-06-30T00:00:00"/>
    <s v="Frais de tenue de compte "/>
    <x v="1"/>
    <x v="4"/>
    <m/>
    <x v="82"/>
    <n v="-5413617.25"/>
    <s v="UBA"/>
    <s v="Relevé"/>
    <x v="0"/>
    <s v="CONGO"/>
    <s v="o"/>
  </r>
  <r>
    <d v="2017-06-30T00:00:00"/>
    <s v="Salaire de Juin 2017-Mavy MALELA"/>
    <x v="0"/>
    <x v="2"/>
    <m/>
    <x v="83"/>
    <n v="-5703217.25"/>
    <s v="Mavy"/>
    <n v="39"/>
    <x v="0"/>
    <s v="CONGO"/>
    <s v="o"/>
  </r>
  <r>
    <d v="2017-06-30T00:00:00"/>
    <s v="Frais de transfert à Evariste-Pointe Noire"/>
    <x v="3"/>
    <x v="4"/>
    <m/>
    <x v="84"/>
    <n v="-5704617.25"/>
    <s v="Mavy"/>
    <s v="176/GCF"/>
    <x v="0"/>
    <s v="CONGO"/>
    <s v="o"/>
  </r>
  <r>
    <d v="2017-06-30T00:00:00"/>
    <s v="i23c-honoraires de consultation de Juin 2017"/>
    <x v="0"/>
    <x v="3"/>
    <m/>
    <x v="85"/>
    <n v="-5884617.25"/>
    <s v="Mavy"/>
    <s v=".06/2017"/>
    <x v="1"/>
    <s v="CONGO"/>
    <s v="o"/>
  </r>
  <r>
    <d v="2017-06-30T00:00:00"/>
    <s v="i55s-honoraires de consultation de Juin 2017"/>
    <x v="0"/>
    <x v="3"/>
    <m/>
    <x v="85"/>
    <n v="-6064617.25"/>
    <s v="Mavy"/>
    <s v=".06/2017"/>
    <x v="1"/>
    <s v="CONGO"/>
    <s v="o"/>
  </r>
  <r>
    <d v="2017-06-30T00:00:00"/>
    <s v="Taxi Bureau-Case de gaulle"/>
    <x v="2"/>
    <x v="2"/>
    <m/>
    <x v="13"/>
    <n v="-6065617.25"/>
    <s v="Mavy"/>
    <s v="Décharge"/>
    <x v="0"/>
    <s v="CONGO"/>
    <s v="ɣ"/>
  </r>
  <r>
    <d v="2017-06-30T00:00:00"/>
    <s v="Taxi case de gaulle-domicile"/>
    <x v="2"/>
    <x v="2"/>
    <m/>
    <x v="34"/>
    <n v="-6069117.25"/>
    <s v="Mavy"/>
    <s v="Décharge"/>
    <x v="0"/>
    <s v="CONGO"/>
    <s v="ɣ"/>
  </r>
  <r>
    <d v="2017-06-30T00:00:00"/>
    <s v="Taxi bureau-Centre ville-bureau"/>
    <x v="2"/>
    <x v="2"/>
    <m/>
    <x v="30"/>
    <n v="-6071117.25"/>
    <s v="Stirve "/>
    <s v="Décharge"/>
    <x v="0"/>
    <s v="CONGO"/>
    <s v="ɣ"/>
  </r>
  <r>
    <d v="2017-06-30T00:00:00"/>
    <s v="Taxi à Impfondo, hôtel-gendarmérie pour faire le suivi de l'affaire Hyppo et consorts"/>
    <x v="2"/>
    <x v="0"/>
    <m/>
    <x v="29"/>
    <n v="-6071617.25"/>
    <s v="Hérick"/>
    <s v="Décharge"/>
    <x v="0"/>
    <s v="CONGO"/>
    <s v="ɣ"/>
  </r>
  <r>
    <d v="2017-06-30T00:00:00"/>
    <s v="Taxi à Impfondo, gendarmére-marché-gendarmérie, pour  acheter un téléphone"/>
    <x v="2"/>
    <x v="0"/>
    <m/>
    <x v="13"/>
    <n v="-6072617.25"/>
    <s v="Hérick"/>
    <s v="Décharge"/>
    <x v="0"/>
    <s v="CONGO"/>
    <s v="ɣ"/>
  </r>
  <r>
    <d v="2017-06-30T00:00:00"/>
    <s v="Achat d'un téléphone Itel à Impfondo"/>
    <x v="16"/>
    <x v="4"/>
    <m/>
    <x v="43"/>
    <n v="-6082617.25"/>
    <s v="Hérick"/>
    <n v="75"/>
    <x v="0"/>
    <s v="CONGO"/>
    <s v="o"/>
  </r>
  <r>
    <d v="2017-06-30T00:00:00"/>
    <s v="Taxi à Impfondo, gendarmére-marché-gendarmérie, pour  faire réparer mon  téléphone"/>
    <x v="2"/>
    <x v="0"/>
    <m/>
    <x v="13"/>
    <n v="-6083617.25"/>
    <s v="Hérick"/>
    <s v="Décharge"/>
    <x v="0"/>
    <s v="CONGO"/>
    <s v="ɣ"/>
  </r>
  <r>
    <d v="2017-06-30T00:00:00"/>
    <s v="Taxi moto Brigade Hôtel-Territoriale de la Gendarmerie"/>
    <x v="2"/>
    <x v="0"/>
    <m/>
    <x v="29"/>
    <n v="-6084117.25"/>
    <s v="Jack-Bénisson"/>
    <s v="Décharge"/>
    <x v="0"/>
    <s v="CONGO"/>
    <s v="ɣ"/>
  </r>
  <r>
    <d v="2017-06-30T00:00:00"/>
    <s v="Taxi moto Brigade Territoriale de la Gendarmerie-Hôtel"/>
    <x v="2"/>
    <x v="0"/>
    <m/>
    <x v="29"/>
    <n v="-6084617.25"/>
    <s v="Jack-Bénisson"/>
    <s v="Décharge"/>
    <x v="0"/>
    <s v="CONGO"/>
    <s v="ɣ"/>
  </r>
  <r>
    <d v="2017-06-30T00:00:00"/>
    <s v="Taxi moto Hôtel-Gendarmerie"/>
    <x v="2"/>
    <x v="0"/>
    <m/>
    <x v="29"/>
    <n v="-6085117.25"/>
    <s v="Jack-Bénisson"/>
    <s v="Décharge"/>
    <x v="0"/>
    <s v="CONGO"/>
    <s v="ɣ"/>
  </r>
  <r>
    <d v="2017-06-30T00:00:00"/>
    <s v="Taxi moto Gendarmerie-Brigade Territoriale"/>
    <x v="2"/>
    <x v="0"/>
    <m/>
    <x v="29"/>
    <n v="-6085617.25"/>
    <s v="Jack-Bénisson"/>
    <s v="Décharge"/>
    <x v="0"/>
    <s v="CONGO"/>
    <s v="ɣ"/>
  </r>
  <r>
    <d v="2017-06-30T00:00:00"/>
    <s v="Taxi moto BrigadeTerritoriale-Gendarmerie"/>
    <x v="2"/>
    <x v="0"/>
    <m/>
    <x v="29"/>
    <n v="-6086117.25"/>
    <s v="Jack-Bénisson"/>
    <s v="Décharge"/>
    <x v="0"/>
    <s v="CONGO"/>
    <s v="ɣ"/>
  </r>
  <r>
    <d v="2017-06-30T00:00:00"/>
    <s v="Taxi moto Gendarmerie-Hôtel"/>
    <x v="2"/>
    <x v="0"/>
    <m/>
    <x v="29"/>
    <n v="-6086617.25"/>
    <s v="Jack-Bénisson"/>
    <s v="Décharge"/>
    <x v="0"/>
    <s v="CONGO"/>
    <s v="ɣ"/>
  </r>
  <r>
    <d v="2017-06-30T00:00:00"/>
    <s v="Taxi moto Hôtel-Gendarmerie"/>
    <x v="2"/>
    <x v="0"/>
    <m/>
    <x v="29"/>
    <n v="-6087117.25"/>
    <s v="Jack-Bénisson"/>
    <s v="Décharge"/>
    <x v="0"/>
    <s v="CONGO"/>
    <s v="ɣ"/>
  </r>
  <r>
    <d v="2017-06-30T00:00:00"/>
    <s v="Taxi moto BrigadeTerritoriale-Gendarmerie"/>
    <x v="2"/>
    <x v="0"/>
    <m/>
    <x v="29"/>
    <n v="-6087617.25"/>
    <s v="Jack-Bénisson"/>
    <s v="Décharge"/>
    <x v="0"/>
    <s v="CONGO"/>
    <s v="ɣ"/>
  </r>
  <r>
    <d v="2017-06-30T00:00:00"/>
    <s v="Taxi moto Gendarmerie-Marché"/>
    <x v="2"/>
    <x v="0"/>
    <m/>
    <x v="29"/>
    <n v="-6088117.25"/>
    <s v="Jack-Bénisson"/>
    <s v="Décharge"/>
    <x v="0"/>
    <s v="CONGO"/>
    <s v="ɣ"/>
  </r>
  <r>
    <d v="2017-06-30T00:00:00"/>
    <s v="Ration des 2 condamnés "/>
    <x v="7"/>
    <x v="0"/>
    <m/>
    <x v="86"/>
    <n v="-6092317.25"/>
    <s v="Jack-Bénisson"/>
    <s v="Décharge"/>
    <x v="0"/>
    <s v="CONGO"/>
    <s v="ɣ"/>
  </r>
  <r>
    <d v="2017-06-30T00:00:00"/>
    <s v="Taxi moto Marché-BrigadeTerritoriale"/>
    <x v="2"/>
    <x v="0"/>
    <m/>
    <x v="29"/>
    <n v="-6092817.25"/>
    <s v="Jack-Bénisson"/>
    <s v="Décharge"/>
    <x v="0"/>
    <s v="CONGO"/>
    <s v="ɣ"/>
  </r>
  <r>
    <d v="2017-06-30T00:00:00"/>
    <s v="Taxi moto Brigade Territoriale de la Gendarmerie-Hôtel"/>
    <x v="2"/>
    <x v="0"/>
    <m/>
    <x v="29"/>
    <n v="-6093317.25"/>
    <s v="Jack-Bénisson"/>
    <s v="Décharge"/>
    <x v="0"/>
    <s v="CONGO"/>
    <s v="ɣ"/>
  </r>
  <r>
    <d v="2017-06-30T00:00:00"/>
    <s v="Taxi à Brazzaville Domicile-Bureau-Domicile"/>
    <x v="2"/>
    <x v="0"/>
    <m/>
    <x v="30"/>
    <n v="-6095317.25"/>
    <s v="Brel KIBA"/>
    <s v="Décharge"/>
    <x v="0"/>
    <s v="CONGO"/>
    <s v="ɣ"/>
  </r>
  <r>
    <d v="2017-06-30T00:00:00"/>
    <s v="Food allowance à Brazzaville"/>
    <x v="0"/>
    <x v="0"/>
    <m/>
    <x v="13"/>
    <n v="-6096317.25"/>
    <s v="Brel KIBA"/>
    <s v="Décharge"/>
    <x v="0"/>
    <s v="CONGO"/>
    <s v="ɣ"/>
  </r>
  <r>
    <d v="2017-06-30T00:00:00"/>
    <s v="Taxi Bureau Pointe Noire-palais de justice"/>
    <x v="2"/>
    <x v="1"/>
    <m/>
    <x v="13"/>
    <n v="-6097317.25"/>
    <s v="Evariste"/>
    <s v="Décharge"/>
    <x v="0"/>
    <s v="CONGO"/>
    <s v="ɣ"/>
  </r>
  <r>
    <d v="2017-06-30T00:00:00"/>
    <s v="Taxi Palais de justice-Charden Farell Grand Marché de Pointe Noire"/>
    <x v="2"/>
    <x v="1"/>
    <m/>
    <x v="13"/>
    <n v="-6098317.25"/>
    <s v="Evariste"/>
    <s v="Décharge"/>
    <x v="0"/>
    <s v="CONGO"/>
    <s v="ɣ"/>
  </r>
  <r>
    <d v="2017-06-30T00:00:00"/>
    <s v="Taxi charden farell-palais de justice de Pointe Noire"/>
    <x v="2"/>
    <x v="1"/>
    <m/>
    <x v="13"/>
    <n v="-6099317.25"/>
    <s v="Evariste"/>
    <s v="Décharge"/>
    <x v="0"/>
    <s v="CONGO"/>
    <s v="ɣ"/>
  </r>
  <r>
    <d v="2017-06-30T00:00:00"/>
    <s v="Taxi Palais de justice de Pointe Noire-Aéroport AA Neto de Pointe Noire"/>
    <x v="2"/>
    <x v="1"/>
    <m/>
    <x v="13"/>
    <n v="-6100317.25"/>
    <s v="Evariste"/>
    <s v="Décharge"/>
    <x v="0"/>
    <s v="CONGO"/>
    <s v="ɣ"/>
  </r>
  <r>
    <d v="2017-06-30T00:00:00"/>
    <s v="Billet d'avion Pointe-Noire-Brazzaville"/>
    <x v="13"/>
    <x v="1"/>
    <m/>
    <x v="61"/>
    <n v="-6137317.25"/>
    <s v="Evariste"/>
    <n v="53954"/>
    <x v="0"/>
    <s v="CONGO"/>
    <s v="o"/>
  </r>
  <r>
    <d v="2017-06-30T00:00:00"/>
    <s v="Taxi Aéroport AA Neto de Pointe Noire-Palais de justice de Pointe Noire"/>
    <x v="2"/>
    <x v="1"/>
    <m/>
    <x v="13"/>
    <n v="-6138317.25"/>
    <s v="Evariste"/>
    <s v="Décharge"/>
    <x v="0"/>
    <s v="CONGO"/>
    <s v="ɣ"/>
  </r>
  <r>
    <d v="2017-06-30T00:00:00"/>
    <s v="Frais du dossier d'appel au TGI de Pointe Noire"/>
    <x v="17"/>
    <x v="0"/>
    <m/>
    <x v="51"/>
    <n v="-6173317.25"/>
    <s v="Evariste"/>
    <n v="17"/>
    <x v="0"/>
    <s v="CONGO"/>
    <s v="o"/>
  </r>
  <r>
    <d v="2017-06-30T00:00:00"/>
    <s v="Taxi Palais de justice de Pointe Noire-Direction de la S.N.E"/>
    <x v="2"/>
    <x v="1"/>
    <m/>
    <x v="13"/>
    <n v="-6174317.25"/>
    <s v="Evariste"/>
    <s v="Décharge"/>
    <x v="0"/>
    <s v="CONGO"/>
    <s v="ɣ"/>
  </r>
  <r>
    <d v="2017-06-30T00:00:00"/>
    <s v="Taxi Direction S.N.E de Pointe Noire-Palais de Justice de Pointe Noire"/>
    <x v="2"/>
    <x v="1"/>
    <m/>
    <x v="13"/>
    <n v="-6175317.25"/>
    <s v="Evariste"/>
    <s v="Décharge"/>
    <x v="0"/>
    <s v="CONGO"/>
    <s v="ɣ"/>
  </r>
  <r>
    <d v="2017-06-30T00:00:00"/>
    <s v="Taxi Palais de Justice-Bureau de Pointe Noire"/>
    <x v="2"/>
    <x v="1"/>
    <m/>
    <x v="13"/>
    <n v="-6176317.25"/>
    <s v="Evariste"/>
    <s v="Décharge"/>
    <x v="0"/>
    <s v="CONGO"/>
    <s v="ɣ"/>
  </r>
  <r>
    <d v="2017-06-30T00:00:00"/>
    <s v="Taxi moto: Hotel-DDEF pour verifier l'avancement de la procédure/DDEF-parquet pour voir le procureur lui tenir informer et discuter des circonstances de l'arrestation"/>
    <x v="2"/>
    <x v="0"/>
    <m/>
    <x v="13"/>
    <n v="-6177317.25"/>
    <s v="Mésange"/>
    <s v="Décharge"/>
    <x v="0"/>
    <s v="CONGO"/>
    <s v="ɣ"/>
  </r>
  <r>
    <d v="2017-06-30T00:00:00"/>
    <s v="Taxi moto: gendarmerie-air congo pour la reservation du vol/air congo-parquet pour retrouver le procureur/Gendarmerie-air congo pour l'acaht du billet"/>
    <x v="2"/>
    <x v="0"/>
    <m/>
    <x v="12"/>
    <n v="-6178817.25"/>
    <s v="Mésange"/>
    <s v="Décharge"/>
    <x v="0"/>
    <s v="CONGO"/>
    <s v="ɣ"/>
  </r>
  <r>
    <d v="2017-06-30T00:00:00"/>
    <s v="Taxi moto: air congo-gendarmerie après l'appel du commandant sur la presentation de Baboss à la brigade"/>
    <x v="2"/>
    <x v="0"/>
    <m/>
    <x v="29"/>
    <n v="-6179317.25"/>
    <s v="Mésange"/>
    <s v="Décharge"/>
    <x v="0"/>
    <s v="CONGO"/>
    <s v="ɣ"/>
  </r>
  <r>
    <d v="2017-06-30T00:00:00"/>
    <s v="Taxi moto: gendarmerie-mith 2 rencontrer Jean Robert, BEN et Leslie de passage à IMPFONDO"/>
    <x v="2"/>
    <x v="0"/>
    <m/>
    <x v="29"/>
    <n v="-6179817.25"/>
    <s v="Mésange"/>
    <s v="Décharge"/>
    <x v="0"/>
    <s v="CONGO"/>
    <s v="ɣ"/>
  </r>
  <r>
    <d v="2017-06-30T00:00:00"/>
    <s v="Taxi moto: MITH 2-Gendarmerie/hôtel Damzo-marché/marché-hôtel"/>
    <x v="2"/>
    <x v="0"/>
    <m/>
    <x v="12"/>
    <n v="-6181317.25"/>
    <s v="Mésange"/>
    <s v="Décharge"/>
    <x v="0"/>
    <s v="CONGO"/>
    <s v="ɣ"/>
  </r>
  <r>
    <d v="2017-06-30T00:00:00"/>
    <s v="Billet IMPFONDO-BRAZZA+timbre"/>
    <x v="13"/>
    <x v="0"/>
    <m/>
    <x v="87"/>
    <n v="-6237617.25"/>
    <s v="Mésange"/>
    <n v="32"/>
    <x v="0"/>
    <s v="CONGO"/>
    <s v="o"/>
  </r>
  <r>
    <d v="2017-06-30T00:00:00"/>
    <s v="Taxi Domicile-Bureau"/>
    <x v="2"/>
    <x v="3"/>
    <m/>
    <x v="13"/>
    <n v="-6238617.25"/>
    <s v="IT87"/>
    <s v="Décharge"/>
    <x v="1"/>
    <s v="CONGO"/>
    <s v="ɣ"/>
  </r>
  <r>
    <d v="2017-06-30T00:00:00"/>
    <s v="Food allowance pendant la pause"/>
    <x v="0"/>
    <x v="3"/>
    <m/>
    <x v="13"/>
    <n v="-6239617.25"/>
    <s v="IT87"/>
    <s v="Décharge"/>
    <x v="1"/>
    <s v="CONGO"/>
    <s v="ɣ"/>
  </r>
  <r>
    <d v="2017-06-30T00:00:00"/>
    <s v="Taxi Bureau-Domicile"/>
    <x v="2"/>
    <x v="3"/>
    <m/>
    <x v="13"/>
    <n v="-6240617.25"/>
    <s v="IT87"/>
    <s v="Décharge"/>
    <x v="1"/>
    <s v="CONGO"/>
    <s v="ɣ"/>
  </r>
  <r>
    <d v="2017-06-30T00:00:00"/>
    <s v="Taxi bureau-TOP TV-Domicile: transmission des éléments de presse le soir"/>
    <x v="2"/>
    <x v="1"/>
    <m/>
    <x v="6"/>
    <n v="-6244617.25"/>
    <s v="Stirve "/>
    <s v="Décharge"/>
    <x v="0"/>
    <s v="CONGO"/>
    <s v="ɣ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T19" firstHeaderRow="1" firstDataRow="2" firstDataCol="1"/>
  <pivotFields count="12">
    <pivotField showAll="0"/>
    <pivotField showAll="0"/>
    <pivotField axis="axisCol" showAll="0">
      <items count="19">
        <item x="1"/>
        <item x="6"/>
        <item x="17"/>
        <item x="16"/>
        <item x="13"/>
        <item x="7"/>
        <item x="15"/>
        <item x="9"/>
        <item x="0"/>
        <item x="12"/>
        <item x="5"/>
        <item x="4"/>
        <item x="3"/>
        <item x="2"/>
        <item x="14"/>
        <item x="8"/>
        <item x="10"/>
        <item x="11"/>
        <item t="default"/>
      </items>
    </pivotField>
    <pivotField axis="axisRow" showAll="0">
      <items count="9">
        <item x="3"/>
        <item x="0"/>
        <item x="2"/>
        <item x="1"/>
        <item x="4"/>
        <item x="7"/>
        <item x="6"/>
        <item x="5"/>
        <item t="default"/>
      </items>
    </pivotField>
    <pivotField showAll="0"/>
    <pivotField dataField="1" showAll="0">
      <items count="89">
        <item x="15"/>
        <item x="31"/>
        <item x="29"/>
        <item x="16"/>
        <item x="40"/>
        <item x="13"/>
        <item x="7"/>
        <item x="79"/>
        <item x="84"/>
        <item x="12"/>
        <item x="54"/>
        <item x="77"/>
        <item x="30"/>
        <item x="27"/>
        <item x="45"/>
        <item x="35"/>
        <item x="34"/>
        <item x="5"/>
        <item x="14"/>
        <item x="53"/>
        <item x="6"/>
        <item x="86"/>
        <item x="33"/>
        <item x="32"/>
        <item x="57"/>
        <item x="55"/>
        <item x="49"/>
        <item x="75"/>
        <item x="82"/>
        <item x="18"/>
        <item x="47"/>
        <item x="69"/>
        <item x="60"/>
        <item x="44"/>
        <item x="74"/>
        <item x="56"/>
        <item x="25"/>
        <item x="64"/>
        <item x="36"/>
        <item x="38"/>
        <item x="43"/>
        <item x="19"/>
        <item x="62"/>
        <item x="26"/>
        <item x="23"/>
        <item x="21"/>
        <item x="24"/>
        <item x="80"/>
        <item x="10"/>
        <item x="22"/>
        <item x="70"/>
        <item x="20"/>
        <item x="76"/>
        <item x="51"/>
        <item x="9"/>
        <item x="39"/>
        <item x="61"/>
        <item x="28"/>
        <item x="17"/>
        <item x="58"/>
        <item x="78"/>
        <item x="68"/>
        <item x="67"/>
        <item x="87"/>
        <item x="50"/>
        <item x="59"/>
        <item x="42"/>
        <item x="66"/>
        <item x="72"/>
        <item x="48"/>
        <item x="8"/>
        <item x="65"/>
        <item x="52"/>
        <item x="46"/>
        <item x="81"/>
        <item x="1"/>
        <item x="3"/>
        <item x="11"/>
        <item x="85"/>
        <item x="73"/>
        <item x="4"/>
        <item x="41"/>
        <item x="83"/>
        <item x="71"/>
        <item x="0"/>
        <item x="63"/>
        <item x="2"/>
        <item x="37"/>
        <item t="default"/>
      </items>
    </pivotField>
    <pivotField numFmtId="164" showAll="0"/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</pivotFields>
  <rowFields count="2">
    <field x="9"/>
    <field x="3"/>
  </rowFields>
  <rowItems count="15">
    <i>
      <x/>
    </i>
    <i r="1">
      <x/>
    </i>
    <i r="1">
      <x v="4"/>
    </i>
    <i r="1">
      <x v="5"/>
    </i>
    <i>
      <x v="1"/>
    </i>
    <i r="1">
      <x v="1"/>
    </i>
    <i r="1">
      <x v="2"/>
    </i>
    <i r="1">
      <x v="3"/>
    </i>
    <i r="1">
      <x v="4"/>
    </i>
    <i r="1">
      <x v="6"/>
    </i>
    <i>
      <x v="2"/>
    </i>
    <i r="1">
      <x v="4"/>
    </i>
    <i>
      <x v="3"/>
    </i>
    <i r="1">
      <x v="7"/>
    </i>
    <i t="grand">
      <x/>
    </i>
  </rowItems>
  <colFields count="1">
    <field x="2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Somme de Spent" fld="5" baseField="9" baseItem="0"/>
  </dataFields>
  <formats count="1">
    <format dxfId="0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34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rowHeaderCaption="Name">
  <location ref="A3:C18" firstHeaderRow="0" firstDataRow="1" firstDataCol="1"/>
  <pivotFields count="12">
    <pivotField showAll="0"/>
    <pivotField showAll="0"/>
    <pivotField showAll="0"/>
    <pivotField showAll="0"/>
    <pivotField dataField="1" showAll="0"/>
    <pivotField dataField="1" showAll="0"/>
    <pivotField numFmtId="164" showAll="0"/>
    <pivotField axis="axisRow" showAll="0">
      <items count="16">
        <item x="0"/>
        <item x="3"/>
        <item x="4"/>
        <item m="1" x="14"/>
        <item x="9"/>
        <item x="7"/>
        <item x="5"/>
        <item x="10"/>
        <item x="1"/>
        <item x="11"/>
        <item x="6"/>
        <item x="8"/>
        <item x="12"/>
        <item x="2"/>
        <item x="13"/>
        <item t="default"/>
      </items>
    </pivotField>
    <pivotField showAll="0"/>
    <pivotField showAll="0"/>
    <pivotField showAll="0"/>
    <pivotField showAll="0"/>
  </pivotFields>
  <rowFields count="1">
    <field x="7"/>
  </rowFields>
  <rowItems count="15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Received" fld="4" baseField="7" baseItem="0"/>
    <dataField name="Somme de Spent" fld="5" baseField="7" baseItem="0"/>
  </dataFields>
  <formats count="1">
    <format dxfId="1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654"/>
  <sheetViews>
    <sheetView topLeftCell="A10" zoomScaleNormal="100" workbookViewId="0">
      <selection activeCell="M321" sqref="M321"/>
    </sheetView>
  </sheetViews>
  <sheetFormatPr baseColWidth="10" defaultColWidth="8.85546875" defaultRowHeight="15" x14ac:dyDescent="0.25"/>
  <cols>
    <col min="1" max="1" width="8.85546875" style="42"/>
    <col min="2" max="2" width="27.140625" style="42" customWidth="1"/>
    <col min="3" max="3" width="21.7109375" style="42" bestFit="1" customWidth="1"/>
    <col min="4" max="4" width="11.7109375" style="42" customWidth="1"/>
    <col min="5" max="5" width="11.5703125" style="42" customWidth="1"/>
    <col min="6" max="6" width="11.140625" style="42" customWidth="1"/>
    <col min="7" max="7" width="11.28515625" style="42" customWidth="1"/>
    <col min="8" max="8" width="8.85546875" style="42"/>
    <col min="9" max="9" width="14.28515625" style="42" customWidth="1"/>
    <col min="10" max="10" width="13.28515625" style="42" customWidth="1"/>
    <col min="11" max="16384" width="8.85546875" style="42"/>
  </cols>
  <sheetData>
    <row r="1" spans="1:12" s="5" customFormat="1" ht="28.15" x14ac:dyDescent="0.5">
      <c r="A1" s="81" t="s">
        <v>18</v>
      </c>
      <c r="B1" s="2"/>
      <c r="C1" s="2"/>
      <c r="D1" s="2"/>
      <c r="E1" s="3"/>
      <c r="F1" s="3"/>
      <c r="G1" s="2"/>
      <c r="H1" s="2"/>
      <c r="I1" s="2"/>
      <c r="J1" s="2"/>
      <c r="K1" s="2"/>
      <c r="L1" s="2"/>
    </row>
    <row r="2" spans="1:12" s="5" customFormat="1" ht="13.9" x14ac:dyDescent="0.25">
      <c r="A2" s="4"/>
      <c r="B2" s="4"/>
      <c r="C2" s="4"/>
      <c r="D2" s="4"/>
      <c r="E2" s="6"/>
      <c r="F2" s="6"/>
      <c r="G2" s="4"/>
      <c r="H2" s="4"/>
      <c r="I2" s="4"/>
      <c r="J2" s="4"/>
      <c r="K2" s="4"/>
      <c r="L2" s="4"/>
    </row>
    <row r="3" spans="1:12" s="5" customFormat="1" ht="19.899999999999999" customHeight="1" x14ac:dyDescent="0.25">
      <c r="A3" s="4"/>
      <c r="B3" s="7" t="s">
        <v>0</v>
      </c>
      <c r="C3" s="8" t="s">
        <v>1</v>
      </c>
      <c r="D3" s="9"/>
      <c r="E3" s="6"/>
      <c r="F3" s="6"/>
      <c r="G3" s="6"/>
      <c r="H3" s="4"/>
      <c r="I3" s="4"/>
      <c r="J3" s="4"/>
      <c r="K3" s="4"/>
      <c r="L3" s="4"/>
    </row>
    <row r="4" spans="1:12" s="5" customFormat="1" ht="16.5" x14ac:dyDescent="0.3">
      <c r="A4" s="4"/>
      <c r="B4" s="7" t="s">
        <v>2</v>
      </c>
      <c r="C4" s="10">
        <f>SUM(E$11:E$1048576)</f>
        <v>30310325</v>
      </c>
      <c r="D4" s="11"/>
      <c r="E4" s="6"/>
      <c r="F4" s="12"/>
      <c r="G4" s="11"/>
      <c r="H4" s="4"/>
      <c r="I4" s="4"/>
      <c r="J4" s="4"/>
      <c r="K4" s="4"/>
      <c r="L4" s="4"/>
    </row>
    <row r="5" spans="1:12" s="5" customFormat="1" ht="16.5" x14ac:dyDescent="0.3">
      <c r="A5" s="4"/>
      <c r="B5" s="7" t="s">
        <v>3</v>
      </c>
      <c r="C5" s="10">
        <f>SUM(F$12:F$1048576)</f>
        <v>18886112.25</v>
      </c>
      <c r="D5" s="11"/>
      <c r="E5" s="6"/>
      <c r="F5" s="13"/>
      <c r="G5" s="14"/>
      <c r="H5" s="4"/>
      <c r="I5" s="4"/>
      <c r="J5" s="4"/>
      <c r="K5" s="4"/>
      <c r="L5" s="4"/>
    </row>
    <row r="6" spans="1:12" s="5" customFormat="1" ht="13.9" x14ac:dyDescent="0.25">
      <c r="A6" s="4"/>
      <c r="B6" s="7" t="s">
        <v>4</v>
      </c>
      <c r="C6" s="10">
        <f>+C4-C5</f>
        <v>11424212.75</v>
      </c>
      <c r="D6" s="11"/>
      <c r="E6" s="6"/>
      <c r="F6" s="6"/>
      <c r="G6" s="6"/>
      <c r="H6" s="4"/>
      <c r="I6" s="4"/>
      <c r="J6" s="4"/>
      <c r="K6" s="4"/>
      <c r="L6" s="4"/>
    </row>
    <row r="7" spans="1:12" s="5" customFormat="1" ht="13.9" x14ac:dyDescent="0.25">
      <c r="A7" s="4"/>
      <c r="B7" s="4"/>
      <c r="C7" s="4"/>
      <c r="D7" s="4"/>
      <c r="E7" s="6"/>
      <c r="F7" s="6"/>
      <c r="G7" s="4"/>
      <c r="H7" s="4"/>
      <c r="I7" s="4"/>
      <c r="J7" s="4"/>
      <c r="K7" s="4"/>
      <c r="L7" s="4"/>
    </row>
    <row r="8" spans="1:12" s="5" customFormat="1" ht="13.9" x14ac:dyDescent="0.25">
      <c r="A8" s="4"/>
      <c r="B8" s="15"/>
      <c r="C8" s="4"/>
      <c r="D8" s="4"/>
      <c r="E8" s="6"/>
      <c r="F8" s="6"/>
      <c r="G8" s="4"/>
      <c r="H8" s="4"/>
      <c r="I8" s="4"/>
      <c r="J8" s="4"/>
      <c r="K8" s="4"/>
      <c r="L8" s="4"/>
    </row>
    <row r="9" spans="1:12" s="5" customFormat="1" ht="16.5" x14ac:dyDescent="0.3">
      <c r="A9" s="16" t="s">
        <v>5</v>
      </c>
      <c r="B9" s="15"/>
      <c r="C9" s="15"/>
      <c r="E9" s="17"/>
      <c r="F9" s="17"/>
      <c r="G9" s="15"/>
      <c r="H9" s="15"/>
      <c r="I9" s="15"/>
      <c r="J9" s="15"/>
      <c r="K9" s="15"/>
      <c r="L9" s="15"/>
    </row>
    <row r="10" spans="1:12" s="5" customFormat="1" ht="16.5" x14ac:dyDescent="0.3">
      <c r="A10" s="18" t="s">
        <v>6</v>
      </c>
      <c r="B10" s="19" t="s">
        <v>7</v>
      </c>
      <c r="C10" s="19" t="s">
        <v>8</v>
      </c>
      <c r="D10" s="20" t="s">
        <v>9</v>
      </c>
      <c r="E10" s="21" t="s">
        <v>10</v>
      </c>
      <c r="F10" s="21" t="s">
        <v>11</v>
      </c>
      <c r="G10" s="21" t="s">
        <v>12</v>
      </c>
      <c r="H10" s="19" t="s">
        <v>13</v>
      </c>
      <c r="I10" s="19" t="s">
        <v>14</v>
      </c>
      <c r="J10" s="19" t="s">
        <v>15</v>
      </c>
      <c r="K10" s="19" t="s">
        <v>16</v>
      </c>
      <c r="L10" s="19" t="s">
        <v>17</v>
      </c>
    </row>
    <row r="11" spans="1:12" s="44" customFormat="1" ht="14.45" hidden="1" x14ac:dyDescent="0.3">
      <c r="A11" s="86">
        <v>42887</v>
      </c>
      <c r="B11" s="83" t="s">
        <v>624</v>
      </c>
      <c r="C11" s="83"/>
      <c r="D11" s="84"/>
      <c r="E11" s="85">
        <f>+'Balance générale au 30 juin 17'!C24</f>
        <v>17619830</v>
      </c>
      <c r="F11" s="85"/>
      <c r="G11" s="85">
        <f>+E11-F11</f>
        <v>17619830</v>
      </c>
      <c r="H11" s="83"/>
      <c r="I11" s="83"/>
      <c r="J11" s="83"/>
      <c r="K11" s="83"/>
      <c r="L11" s="83"/>
    </row>
    <row r="12" spans="1:12" hidden="1" x14ac:dyDescent="0.25">
      <c r="A12" s="22">
        <v>42887</v>
      </c>
      <c r="B12" s="23" t="s">
        <v>19</v>
      </c>
      <c r="C12" s="23" t="s">
        <v>20</v>
      </c>
      <c r="D12" s="23" t="s">
        <v>21</v>
      </c>
      <c r="E12" s="24"/>
      <c r="F12" s="24">
        <v>306358</v>
      </c>
      <c r="G12" s="25">
        <f>+G11+E12-F12</f>
        <v>17313472</v>
      </c>
      <c r="H12" s="24" t="s">
        <v>22</v>
      </c>
      <c r="I12" s="26" t="s">
        <v>23</v>
      </c>
      <c r="J12" s="23" t="s">
        <v>24</v>
      </c>
      <c r="K12" s="23" t="s">
        <v>25</v>
      </c>
      <c r="L12" s="27" t="s">
        <v>26</v>
      </c>
    </row>
    <row r="13" spans="1:12" ht="14.45" hidden="1" x14ac:dyDescent="0.3">
      <c r="A13" s="22">
        <v>42887</v>
      </c>
      <c r="B13" s="23" t="s">
        <v>27</v>
      </c>
      <c r="C13" s="23" t="s">
        <v>20</v>
      </c>
      <c r="D13" s="23" t="s">
        <v>28</v>
      </c>
      <c r="E13" s="24"/>
      <c r="F13" s="24">
        <v>140000</v>
      </c>
      <c r="G13" s="25">
        <f t="shared" ref="G13:G77" si="0">+G12+E13-F13</f>
        <v>17173472</v>
      </c>
      <c r="H13" s="24" t="s">
        <v>22</v>
      </c>
      <c r="I13" s="26" t="s">
        <v>23</v>
      </c>
      <c r="J13" s="23" t="s">
        <v>24</v>
      </c>
      <c r="K13" s="23" t="s">
        <v>25</v>
      </c>
      <c r="L13" s="27" t="s">
        <v>26</v>
      </c>
    </row>
    <row r="14" spans="1:12" ht="14.45" hidden="1" x14ac:dyDescent="0.3">
      <c r="A14" s="22">
        <v>42887</v>
      </c>
      <c r="B14" s="23" t="s">
        <v>29</v>
      </c>
      <c r="C14" s="23" t="s">
        <v>20</v>
      </c>
      <c r="D14" s="23" t="s">
        <v>30</v>
      </c>
      <c r="E14" s="24"/>
      <c r="F14" s="24">
        <v>450000</v>
      </c>
      <c r="G14" s="25">
        <f t="shared" si="0"/>
        <v>16723472</v>
      </c>
      <c r="H14" s="24" t="s">
        <v>22</v>
      </c>
      <c r="I14" s="26" t="s">
        <v>23</v>
      </c>
      <c r="J14" s="23" t="s">
        <v>24</v>
      </c>
      <c r="K14" s="23" t="s">
        <v>25</v>
      </c>
      <c r="L14" s="27" t="s">
        <v>26</v>
      </c>
    </row>
    <row r="15" spans="1:12" ht="14.45" hidden="1" x14ac:dyDescent="0.3">
      <c r="A15" s="22">
        <v>42887</v>
      </c>
      <c r="B15" s="23" t="s">
        <v>31</v>
      </c>
      <c r="C15" s="23" t="s">
        <v>20</v>
      </c>
      <c r="D15" s="23" t="s">
        <v>32</v>
      </c>
      <c r="E15" s="24"/>
      <c r="F15" s="24">
        <v>160000</v>
      </c>
      <c r="G15" s="25">
        <f t="shared" si="0"/>
        <v>16563472</v>
      </c>
      <c r="H15" s="24" t="s">
        <v>22</v>
      </c>
      <c r="I15" s="26" t="s">
        <v>23</v>
      </c>
      <c r="J15" s="23" t="s">
        <v>33</v>
      </c>
      <c r="K15" s="23" t="s">
        <v>25</v>
      </c>
      <c r="L15" s="27" t="s">
        <v>26</v>
      </c>
    </row>
    <row r="16" spans="1:12" ht="14.45" hidden="1" x14ac:dyDescent="0.3">
      <c r="A16" s="22">
        <v>42887</v>
      </c>
      <c r="B16" s="23" t="s">
        <v>34</v>
      </c>
      <c r="C16" s="23" t="s">
        <v>20</v>
      </c>
      <c r="D16" s="23" t="s">
        <v>21</v>
      </c>
      <c r="E16" s="24"/>
      <c r="F16" s="24">
        <v>193600</v>
      </c>
      <c r="G16" s="25">
        <f t="shared" si="0"/>
        <v>16369872</v>
      </c>
      <c r="H16" s="24" t="s">
        <v>22</v>
      </c>
      <c r="I16" s="26" t="s">
        <v>23</v>
      </c>
      <c r="J16" s="23" t="s">
        <v>24</v>
      </c>
      <c r="K16" s="23" t="s">
        <v>25</v>
      </c>
      <c r="L16" s="27" t="s">
        <v>26</v>
      </c>
    </row>
    <row r="17" spans="1:12" hidden="1" x14ac:dyDescent="0.25">
      <c r="A17" s="22">
        <v>42887</v>
      </c>
      <c r="B17" s="23" t="s">
        <v>35</v>
      </c>
      <c r="C17" s="23" t="s">
        <v>36</v>
      </c>
      <c r="D17" s="23" t="s">
        <v>37</v>
      </c>
      <c r="E17" s="28"/>
      <c r="F17" s="24">
        <v>3555</v>
      </c>
      <c r="G17" s="25">
        <f t="shared" si="0"/>
        <v>16366317</v>
      </c>
      <c r="H17" s="24" t="s">
        <v>22</v>
      </c>
      <c r="I17" s="26" t="s">
        <v>38</v>
      </c>
      <c r="J17" s="23" t="s">
        <v>24</v>
      </c>
      <c r="K17" s="23" t="s">
        <v>25</v>
      </c>
      <c r="L17" s="27" t="s">
        <v>26</v>
      </c>
    </row>
    <row r="18" spans="1:12" hidden="1" x14ac:dyDescent="0.25">
      <c r="A18" s="22">
        <v>42887</v>
      </c>
      <c r="B18" s="23" t="s">
        <v>39</v>
      </c>
      <c r="C18" s="23" t="s">
        <v>40</v>
      </c>
      <c r="D18" s="23" t="s">
        <v>30</v>
      </c>
      <c r="E18" s="24"/>
      <c r="F18" s="24">
        <v>4000</v>
      </c>
      <c r="G18" s="25">
        <f t="shared" si="0"/>
        <v>16362317</v>
      </c>
      <c r="H18" s="23" t="s">
        <v>41</v>
      </c>
      <c r="I18" s="23" t="s">
        <v>42</v>
      </c>
      <c r="J18" s="23" t="s">
        <v>24</v>
      </c>
      <c r="K18" s="23" t="s">
        <v>25</v>
      </c>
      <c r="L18" s="27" t="s">
        <v>43</v>
      </c>
    </row>
    <row r="19" spans="1:12" ht="14.45" hidden="1" x14ac:dyDescent="0.3">
      <c r="A19" s="22">
        <v>42887</v>
      </c>
      <c r="B19" s="23" t="s">
        <v>44</v>
      </c>
      <c r="C19" s="23" t="s">
        <v>45</v>
      </c>
      <c r="D19" s="23" t="s">
        <v>21</v>
      </c>
      <c r="E19" s="24"/>
      <c r="F19" s="24">
        <v>30000</v>
      </c>
      <c r="G19" s="25">
        <f t="shared" si="0"/>
        <v>16332317</v>
      </c>
      <c r="H19" s="23" t="s">
        <v>41</v>
      </c>
      <c r="I19" s="23" t="s">
        <v>46</v>
      </c>
      <c r="J19" s="23"/>
      <c r="K19" s="23" t="s">
        <v>25</v>
      </c>
      <c r="L19" s="27" t="s">
        <v>26</v>
      </c>
    </row>
    <row r="20" spans="1:12" hidden="1" x14ac:dyDescent="0.25">
      <c r="A20" s="22">
        <v>42887</v>
      </c>
      <c r="B20" s="23" t="s">
        <v>47</v>
      </c>
      <c r="C20" s="23" t="s">
        <v>48</v>
      </c>
      <c r="D20" s="23" t="s">
        <v>37</v>
      </c>
      <c r="E20" s="24"/>
      <c r="F20" s="24">
        <v>1200</v>
      </c>
      <c r="G20" s="25">
        <f t="shared" si="0"/>
        <v>16331117</v>
      </c>
      <c r="H20" s="23" t="s">
        <v>41</v>
      </c>
      <c r="I20" s="23" t="s">
        <v>46</v>
      </c>
      <c r="J20" s="23" t="s">
        <v>24</v>
      </c>
      <c r="K20" s="23" t="s">
        <v>25</v>
      </c>
      <c r="L20" s="27" t="s">
        <v>26</v>
      </c>
    </row>
    <row r="21" spans="1:12" hidden="1" x14ac:dyDescent="0.25">
      <c r="A21" s="22">
        <v>42887</v>
      </c>
      <c r="B21" s="23" t="s">
        <v>49</v>
      </c>
      <c r="C21" s="23" t="s">
        <v>50</v>
      </c>
      <c r="D21" s="23" t="s">
        <v>37</v>
      </c>
      <c r="E21" s="24"/>
      <c r="F21" s="24">
        <v>100000</v>
      </c>
      <c r="G21" s="25">
        <f t="shared" si="0"/>
        <v>16231117</v>
      </c>
      <c r="H21" s="23" t="s">
        <v>41</v>
      </c>
      <c r="I21" s="23" t="s">
        <v>51</v>
      </c>
      <c r="J21" s="23" t="s">
        <v>24</v>
      </c>
      <c r="K21" s="23" t="s">
        <v>25</v>
      </c>
      <c r="L21" s="27" t="s">
        <v>26</v>
      </c>
    </row>
    <row r="22" spans="1:12" hidden="1" x14ac:dyDescent="0.25">
      <c r="A22" s="22">
        <v>42887</v>
      </c>
      <c r="B22" s="23" t="s">
        <v>52</v>
      </c>
      <c r="C22" s="23" t="s">
        <v>53</v>
      </c>
      <c r="D22" s="23" t="s">
        <v>37</v>
      </c>
      <c r="E22" s="24"/>
      <c r="F22" s="24">
        <v>35650</v>
      </c>
      <c r="G22" s="25">
        <f t="shared" si="0"/>
        <v>16195467</v>
      </c>
      <c r="H22" s="23" t="s">
        <v>41</v>
      </c>
      <c r="I22" s="23">
        <v>12466</v>
      </c>
      <c r="J22" s="23" t="s">
        <v>24</v>
      </c>
      <c r="K22" s="23" t="s">
        <v>25</v>
      </c>
      <c r="L22" s="27" t="s">
        <v>26</v>
      </c>
    </row>
    <row r="23" spans="1:12" hidden="1" x14ac:dyDescent="0.25">
      <c r="A23" s="22">
        <v>42887</v>
      </c>
      <c r="B23" s="23" t="s">
        <v>54</v>
      </c>
      <c r="C23" s="23" t="s">
        <v>55</v>
      </c>
      <c r="D23" s="23" t="s">
        <v>21</v>
      </c>
      <c r="E23" s="24"/>
      <c r="F23" s="24">
        <v>20000</v>
      </c>
      <c r="G23" s="25">
        <f t="shared" si="0"/>
        <v>16175467</v>
      </c>
      <c r="H23" s="23" t="s">
        <v>41</v>
      </c>
      <c r="I23" s="23">
        <v>50</v>
      </c>
      <c r="J23" s="23" t="s">
        <v>24</v>
      </c>
      <c r="K23" s="23" t="s">
        <v>25</v>
      </c>
      <c r="L23" s="27" t="s">
        <v>26</v>
      </c>
    </row>
    <row r="24" spans="1:12" hidden="1" x14ac:dyDescent="0.25">
      <c r="A24" s="22">
        <v>42887</v>
      </c>
      <c r="B24" s="23" t="s">
        <v>56</v>
      </c>
      <c r="C24" s="23" t="s">
        <v>20</v>
      </c>
      <c r="D24" s="23" t="s">
        <v>21</v>
      </c>
      <c r="E24" s="24"/>
      <c r="F24" s="24">
        <v>166755</v>
      </c>
      <c r="G24" s="25">
        <f t="shared" si="0"/>
        <v>16008712</v>
      </c>
      <c r="H24" s="23" t="s">
        <v>41</v>
      </c>
      <c r="I24" s="23">
        <v>1</v>
      </c>
      <c r="J24" s="23" t="s">
        <v>24</v>
      </c>
      <c r="K24" s="23" t="s">
        <v>25</v>
      </c>
      <c r="L24" s="27" t="s">
        <v>26</v>
      </c>
    </row>
    <row r="25" spans="1:12" hidden="1" x14ac:dyDescent="0.25">
      <c r="A25" s="30">
        <v>42887</v>
      </c>
      <c r="B25" s="27" t="s">
        <v>57</v>
      </c>
      <c r="C25" s="27" t="s">
        <v>40</v>
      </c>
      <c r="D25" s="23" t="s">
        <v>21</v>
      </c>
      <c r="E25" s="29"/>
      <c r="F25" s="29">
        <v>1500</v>
      </c>
      <c r="G25" s="25">
        <f t="shared" si="0"/>
        <v>16007212</v>
      </c>
      <c r="H25" s="27" t="s">
        <v>58</v>
      </c>
      <c r="I25" s="27" t="s">
        <v>42</v>
      </c>
      <c r="J25" s="23" t="s">
        <v>24</v>
      </c>
      <c r="K25" s="23" t="s">
        <v>25</v>
      </c>
      <c r="L25" s="27" t="s">
        <v>43</v>
      </c>
    </row>
    <row r="26" spans="1:12" hidden="1" x14ac:dyDescent="0.25">
      <c r="A26" s="30">
        <v>42887</v>
      </c>
      <c r="B26" s="27" t="s">
        <v>59</v>
      </c>
      <c r="C26" s="27" t="s">
        <v>60</v>
      </c>
      <c r="D26" s="23" t="s">
        <v>21</v>
      </c>
      <c r="E26" s="29"/>
      <c r="F26" s="29">
        <v>1000</v>
      </c>
      <c r="G26" s="25">
        <f t="shared" si="0"/>
        <v>16006212</v>
      </c>
      <c r="H26" s="27" t="s">
        <v>58</v>
      </c>
      <c r="I26" s="27" t="s">
        <v>42</v>
      </c>
      <c r="J26" s="23" t="s">
        <v>24</v>
      </c>
      <c r="K26" s="23" t="s">
        <v>25</v>
      </c>
      <c r="L26" s="27" t="s">
        <v>43</v>
      </c>
    </row>
    <row r="27" spans="1:12" hidden="1" x14ac:dyDescent="0.25">
      <c r="A27" s="30">
        <v>42887</v>
      </c>
      <c r="B27" s="23" t="s">
        <v>61</v>
      </c>
      <c r="C27" s="23" t="s">
        <v>60</v>
      </c>
      <c r="D27" s="23" t="s">
        <v>21</v>
      </c>
      <c r="E27" s="24"/>
      <c r="F27" s="24">
        <v>3700</v>
      </c>
      <c r="G27" s="25">
        <f t="shared" si="0"/>
        <v>16002512</v>
      </c>
      <c r="H27" s="23" t="s">
        <v>62</v>
      </c>
      <c r="I27" s="23" t="s">
        <v>42</v>
      </c>
      <c r="J27" s="23" t="s">
        <v>24</v>
      </c>
      <c r="K27" s="23" t="s">
        <v>25</v>
      </c>
      <c r="L27" s="27" t="s">
        <v>43</v>
      </c>
    </row>
    <row r="28" spans="1:12" hidden="1" x14ac:dyDescent="0.25">
      <c r="A28" s="30">
        <v>42887</v>
      </c>
      <c r="B28" s="23" t="s">
        <v>63</v>
      </c>
      <c r="C28" s="23" t="s">
        <v>40</v>
      </c>
      <c r="D28" s="23" t="s">
        <v>21</v>
      </c>
      <c r="E28" s="24"/>
      <c r="F28" s="24">
        <v>300</v>
      </c>
      <c r="G28" s="25">
        <f t="shared" si="0"/>
        <v>16002212</v>
      </c>
      <c r="H28" s="23" t="s">
        <v>62</v>
      </c>
      <c r="I28" s="23" t="s">
        <v>42</v>
      </c>
      <c r="J28" s="23" t="s">
        <v>24</v>
      </c>
      <c r="K28" s="23" t="s">
        <v>25</v>
      </c>
      <c r="L28" s="27" t="s">
        <v>43</v>
      </c>
    </row>
    <row r="29" spans="1:12" hidden="1" x14ac:dyDescent="0.25">
      <c r="A29" s="30">
        <v>42887</v>
      </c>
      <c r="B29" s="23" t="s">
        <v>64</v>
      </c>
      <c r="C29" s="23" t="s">
        <v>40</v>
      </c>
      <c r="D29" s="23" t="s">
        <v>21</v>
      </c>
      <c r="E29" s="24"/>
      <c r="F29" s="24">
        <v>300</v>
      </c>
      <c r="G29" s="25">
        <f t="shared" si="0"/>
        <v>16001912</v>
      </c>
      <c r="H29" s="23" t="s">
        <v>62</v>
      </c>
      <c r="I29" s="23" t="s">
        <v>42</v>
      </c>
      <c r="J29" s="23" t="s">
        <v>24</v>
      </c>
      <c r="K29" s="23" t="s">
        <v>25</v>
      </c>
      <c r="L29" s="27" t="s">
        <v>43</v>
      </c>
    </row>
    <row r="30" spans="1:12" hidden="1" x14ac:dyDescent="0.25">
      <c r="A30" s="30">
        <v>42887</v>
      </c>
      <c r="B30" s="23" t="s">
        <v>41</v>
      </c>
      <c r="C30" s="23" t="s">
        <v>45</v>
      </c>
      <c r="D30" s="23" t="s">
        <v>21</v>
      </c>
      <c r="E30" s="24">
        <v>30000</v>
      </c>
      <c r="F30" s="24"/>
      <c r="G30" s="25">
        <f t="shared" si="0"/>
        <v>16031912</v>
      </c>
      <c r="H30" s="23" t="s">
        <v>62</v>
      </c>
      <c r="I30" s="23" t="s">
        <v>51</v>
      </c>
      <c r="J30" s="23"/>
      <c r="K30" s="23" t="s">
        <v>25</v>
      </c>
      <c r="L30" s="27" t="s">
        <v>26</v>
      </c>
    </row>
    <row r="31" spans="1:12" hidden="1" x14ac:dyDescent="0.25">
      <c r="A31" s="30">
        <v>42887</v>
      </c>
      <c r="B31" s="23" t="s">
        <v>65</v>
      </c>
      <c r="C31" s="23" t="s">
        <v>40</v>
      </c>
      <c r="D31" s="23" t="s">
        <v>21</v>
      </c>
      <c r="E31" s="24"/>
      <c r="F31" s="24">
        <v>600</v>
      </c>
      <c r="G31" s="25">
        <f t="shared" si="0"/>
        <v>16031312</v>
      </c>
      <c r="H31" s="23" t="s">
        <v>62</v>
      </c>
      <c r="I31" s="23" t="s">
        <v>42</v>
      </c>
      <c r="J31" s="23" t="s">
        <v>24</v>
      </c>
      <c r="K31" s="23" t="s">
        <v>25</v>
      </c>
      <c r="L31" s="27" t="s">
        <v>43</v>
      </c>
    </row>
    <row r="32" spans="1:12" hidden="1" x14ac:dyDescent="0.25">
      <c r="A32" s="30">
        <v>42887</v>
      </c>
      <c r="B32" s="23" t="s">
        <v>66</v>
      </c>
      <c r="C32" s="23" t="s">
        <v>67</v>
      </c>
      <c r="D32" s="23" t="s">
        <v>21</v>
      </c>
      <c r="E32" s="24"/>
      <c r="F32" s="24">
        <v>45000</v>
      </c>
      <c r="G32" s="25">
        <f t="shared" si="0"/>
        <v>15986312</v>
      </c>
      <c r="H32" s="23" t="s">
        <v>62</v>
      </c>
      <c r="I32" s="23">
        <v>18</v>
      </c>
      <c r="J32" s="23" t="s">
        <v>24</v>
      </c>
      <c r="K32" s="23" t="s">
        <v>25</v>
      </c>
      <c r="L32" s="27" t="s">
        <v>26</v>
      </c>
    </row>
    <row r="33" spans="1:12" hidden="1" x14ac:dyDescent="0.25">
      <c r="A33" s="22">
        <v>42887</v>
      </c>
      <c r="B33" s="23" t="s">
        <v>68</v>
      </c>
      <c r="C33" s="23" t="s">
        <v>40</v>
      </c>
      <c r="D33" s="23" t="s">
        <v>28</v>
      </c>
      <c r="E33" s="24"/>
      <c r="F33" s="24">
        <v>1000</v>
      </c>
      <c r="G33" s="25">
        <f t="shared" si="0"/>
        <v>15985312</v>
      </c>
      <c r="H33" s="23" t="s">
        <v>69</v>
      </c>
      <c r="I33" s="23" t="s">
        <v>42</v>
      </c>
      <c r="J33" s="23" t="s">
        <v>24</v>
      </c>
      <c r="K33" s="23" t="s">
        <v>25</v>
      </c>
      <c r="L33" s="27" t="s">
        <v>43</v>
      </c>
    </row>
    <row r="34" spans="1:12" hidden="1" x14ac:dyDescent="0.25">
      <c r="A34" s="22">
        <v>42887</v>
      </c>
      <c r="B34" s="23" t="s">
        <v>70</v>
      </c>
      <c r="C34" s="23" t="s">
        <v>40</v>
      </c>
      <c r="D34" s="23" t="s">
        <v>28</v>
      </c>
      <c r="E34" s="24"/>
      <c r="F34" s="24">
        <v>1000</v>
      </c>
      <c r="G34" s="25">
        <f t="shared" si="0"/>
        <v>15984312</v>
      </c>
      <c r="H34" s="23" t="s">
        <v>69</v>
      </c>
      <c r="I34" s="23" t="s">
        <v>42</v>
      </c>
      <c r="J34" s="23" t="s">
        <v>24</v>
      </c>
      <c r="K34" s="23" t="s">
        <v>25</v>
      </c>
      <c r="L34" s="27" t="s">
        <v>43</v>
      </c>
    </row>
    <row r="35" spans="1:12" hidden="1" x14ac:dyDescent="0.25">
      <c r="A35" s="22">
        <v>42887</v>
      </c>
      <c r="B35" s="23" t="s">
        <v>71</v>
      </c>
      <c r="C35" s="23" t="s">
        <v>40</v>
      </c>
      <c r="D35" s="23" t="s">
        <v>28</v>
      </c>
      <c r="E35" s="24"/>
      <c r="F35" s="24">
        <v>1000</v>
      </c>
      <c r="G35" s="25">
        <f t="shared" si="0"/>
        <v>15983312</v>
      </c>
      <c r="H35" s="23" t="s">
        <v>69</v>
      </c>
      <c r="I35" s="23" t="s">
        <v>42</v>
      </c>
      <c r="J35" s="23" t="s">
        <v>24</v>
      </c>
      <c r="K35" s="23" t="s">
        <v>25</v>
      </c>
      <c r="L35" s="27" t="s">
        <v>43</v>
      </c>
    </row>
    <row r="36" spans="1:12" hidden="1" x14ac:dyDescent="0.25">
      <c r="A36" s="22">
        <v>42887</v>
      </c>
      <c r="B36" s="23" t="s">
        <v>72</v>
      </c>
      <c r="C36" s="23" t="s">
        <v>40</v>
      </c>
      <c r="D36" s="23" t="s">
        <v>28</v>
      </c>
      <c r="E36" s="24"/>
      <c r="F36" s="24">
        <v>1000</v>
      </c>
      <c r="G36" s="25">
        <f t="shared" si="0"/>
        <v>15982312</v>
      </c>
      <c r="H36" s="23" t="s">
        <v>69</v>
      </c>
      <c r="I36" s="23" t="s">
        <v>42</v>
      </c>
      <c r="J36" s="23" t="s">
        <v>24</v>
      </c>
      <c r="K36" s="23" t="s">
        <v>25</v>
      </c>
      <c r="L36" s="27" t="s">
        <v>43</v>
      </c>
    </row>
    <row r="37" spans="1:12" hidden="1" x14ac:dyDescent="0.25">
      <c r="A37" s="22">
        <v>42887</v>
      </c>
      <c r="B37" s="23" t="s">
        <v>73</v>
      </c>
      <c r="C37" s="23" t="s">
        <v>40</v>
      </c>
      <c r="D37" s="23" t="s">
        <v>28</v>
      </c>
      <c r="E37" s="24"/>
      <c r="F37" s="24">
        <v>1000</v>
      </c>
      <c r="G37" s="25">
        <f t="shared" si="0"/>
        <v>15981312</v>
      </c>
      <c r="H37" s="23" t="s">
        <v>69</v>
      </c>
      <c r="I37" s="23" t="s">
        <v>42</v>
      </c>
      <c r="J37" s="23" t="s">
        <v>24</v>
      </c>
      <c r="K37" s="23" t="s">
        <v>25</v>
      </c>
      <c r="L37" s="27" t="s">
        <v>43</v>
      </c>
    </row>
    <row r="38" spans="1:12" hidden="1" x14ac:dyDescent="0.25">
      <c r="A38" s="22">
        <v>42887</v>
      </c>
      <c r="B38" s="23" t="s">
        <v>74</v>
      </c>
      <c r="C38" s="23" t="s">
        <v>40</v>
      </c>
      <c r="D38" s="23" t="s">
        <v>28</v>
      </c>
      <c r="E38" s="24"/>
      <c r="F38" s="24">
        <v>1000</v>
      </c>
      <c r="G38" s="25">
        <f t="shared" si="0"/>
        <v>15980312</v>
      </c>
      <c r="H38" s="23" t="s">
        <v>69</v>
      </c>
      <c r="I38" s="23" t="s">
        <v>42</v>
      </c>
      <c r="J38" s="23" t="s">
        <v>24</v>
      </c>
      <c r="K38" s="23" t="s">
        <v>25</v>
      </c>
      <c r="L38" s="27" t="s">
        <v>43</v>
      </c>
    </row>
    <row r="39" spans="1:12" s="114" customFormat="1" hidden="1" x14ac:dyDescent="0.25">
      <c r="A39" s="22">
        <v>42887</v>
      </c>
      <c r="B39" s="27" t="s">
        <v>629</v>
      </c>
      <c r="C39" s="23" t="s">
        <v>40</v>
      </c>
      <c r="D39" s="23" t="s">
        <v>32</v>
      </c>
      <c r="E39" s="24"/>
      <c r="F39" s="24">
        <v>6000</v>
      </c>
      <c r="G39" s="25">
        <f t="shared" si="0"/>
        <v>15974312</v>
      </c>
      <c r="H39" s="23" t="s">
        <v>76</v>
      </c>
      <c r="I39" s="27" t="s">
        <v>630</v>
      </c>
      <c r="J39" s="23" t="s">
        <v>33</v>
      </c>
      <c r="K39" s="23" t="s">
        <v>25</v>
      </c>
      <c r="L39" s="23" t="s">
        <v>26</v>
      </c>
    </row>
    <row r="40" spans="1:12" hidden="1" x14ac:dyDescent="0.25">
      <c r="A40" s="22">
        <v>42887</v>
      </c>
      <c r="B40" s="27" t="s">
        <v>75</v>
      </c>
      <c r="C40" s="23" t="s">
        <v>40</v>
      </c>
      <c r="D40" s="23" t="s">
        <v>32</v>
      </c>
      <c r="E40" s="24"/>
      <c r="F40" s="24">
        <v>1000</v>
      </c>
      <c r="G40" s="25">
        <f t="shared" si="0"/>
        <v>15973312</v>
      </c>
      <c r="H40" s="23" t="s">
        <v>76</v>
      </c>
      <c r="I40" s="23" t="s">
        <v>42</v>
      </c>
      <c r="J40" s="23" t="s">
        <v>33</v>
      </c>
      <c r="K40" s="23" t="s">
        <v>25</v>
      </c>
      <c r="L40" s="23" t="s">
        <v>43</v>
      </c>
    </row>
    <row r="41" spans="1:12" hidden="1" x14ac:dyDescent="0.25">
      <c r="A41" s="22">
        <v>42887</v>
      </c>
      <c r="B41" s="27" t="s">
        <v>77</v>
      </c>
      <c r="C41" s="23" t="s">
        <v>40</v>
      </c>
      <c r="D41" s="23" t="s">
        <v>32</v>
      </c>
      <c r="E41" s="24"/>
      <c r="F41" s="24">
        <v>1000</v>
      </c>
      <c r="G41" s="25">
        <f t="shared" si="0"/>
        <v>15972312</v>
      </c>
      <c r="H41" s="23" t="s">
        <v>76</v>
      </c>
      <c r="I41" s="23" t="s">
        <v>42</v>
      </c>
      <c r="J41" s="23" t="s">
        <v>33</v>
      </c>
      <c r="K41" s="23" t="s">
        <v>25</v>
      </c>
      <c r="L41" s="23" t="s">
        <v>43</v>
      </c>
    </row>
    <row r="42" spans="1:12" hidden="1" x14ac:dyDescent="0.25">
      <c r="A42" s="22">
        <v>42888</v>
      </c>
      <c r="B42" s="23" t="s">
        <v>69</v>
      </c>
      <c r="C42" s="23" t="s">
        <v>45</v>
      </c>
      <c r="D42" s="23" t="s">
        <v>28</v>
      </c>
      <c r="E42" s="24"/>
      <c r="F42" s="24">
        <v>20000</v>
      </c>
      <c r="G42" s="25">
        <f t="shared" si="0"/>
        <v>15952312</v>
      </c>
      <c r="H42" s="23" t="s">
        <v>41</v>
      </c>
      <c r="I42" s="23">
        <v>2</v>
      </c>
      <c r="J42" s="23"/>
      <c r="K42" s="23" t="s">
        <v>25</v>
      </c>
      <c r="L42" s="27" t="s">
        <v>26</v>
      </c>
    </row>
    <row r="43" spans="1:12" hidden="1" x14ac:dyDescent="0.25">
      <c r="A43" s="22">
        <v>42888</v>
      </c>
      <c r="B43" s="23" t="s">
        <v>78</v>
      </c>
      <c r="C43" s="23" t="s">
        <v>55</v>
      </c>
      <c r="D43" s="23" t="s">
        <v>21</v>
      </c>
      <c r="E43" s="24"/>
      <c r="F43" s="24">
        <v>11000</v>
      </c>
      <c r="G43" s="25">
        <f t="shared" si="0"/>
        <v>15941312</v>
      </c>
      <c r="H43" s="23" t="s">
        <v>41</v>
      </c>
      <c r="I43" s="23">
        <v>3</v>
      </c>
      <c r="J43" s="23" t="s">
        <v>24</v>
      </c>
      <c r="K43" s="23" t="s">
        <v>25</v>
      </c>
      <c r="L43" s="27" t="s">
        <v>26</v>
      </c>
    </row>
    <row r="44" spans="1:12" hidden="1" x14ac:dyDescent="0.25">
      <c r="A44" s="22">
        <v>42888</v>
      </c>
      <c r="B44" s="23" t="s">
        <v>79</v>
      </c>
      <c r="C44" s="23" t="s">
        <v>55</v>
      </c>
      <c r="D44" s="23" t="s">
        <v>21</v>
      </c>
      <c r="E44" s="24"/>
      <c r="F44" s="24">
        <v>30000</v>
      </c>
      <c r="G44" s="25">
        <f t="shared" si="0"/>
        <v>15911312</v>
      </c>
      <c r="H44" s="23" t="s">
        <v>41</v>
      </c>
      <c r="I44" s="23">
        <v>4</v>
      </c>
      <c r="J44" s="23" t="s">
        <v>24</v>
      </c>
      <c r="K44" s="23" t="s">
        <v>25</v>
      </c>
      <c r="L44" s="27" t="s">
        <v>26</v>
      </c>
    </row>
    <row r="45" spans="1:12" hidden="1" x14ac:dyDescent="0.25">
      <c r="A45" s="22">
        <v>42888</v>
      </c>
      <c r="B45" s="23" t="s">
        <v>80</v>
      </c>
      <c r="C45" s="23" t="s">
        <v>55</v>
      </c>
      <c r="D45" s="23" t="s">
        <v>32</v>
      </c>
      <c r="E45" s="24"/>
      <c r="F45" s="24">
        <v>15000</v>
      </c>
      <c r="G45" s="25">
        <f t="shared" si="0"/>
        <v>15896312</v>
      </c>
      <c r="H45" s="23" t="s">
        <v>41</v>
      </c>
      <c r="I45" s="23">
        <v>5</v>
      </c>
      <c r="J45" s="23" t="s">
        <v>33</v>
      </c>
      <c r="K45" s="23" t="s">
        <v>25</v>
      </c>
      <c r="L45" s="27" t="s">
        <v>26</v>
      </c>
    </row>
    <row r="46" spans="1:12" hidden="1" x14ac:dyDescent="0.25">
      <c r="A46" s="22">
        <v>42888</v>
      </c>
      <c r="B46" s="23" t="s">
        <v>81</v>
      </c>
      <c r="C46" s="23" t="s">
        <v>55</v>
      </c>
      <c r="D46" s="23" t="s">
        <v>32</v>
      </c>
      <c r="E46" s="24"/>
      <c r="F46" s="24">
        <v>23000</v>
      </c>
      <c r="G46" s="25">
        <f t="shared" si="0"/>
        <v>15873312</v>
      </c>
      <c r="H46" s="23" t="s">
        <v>41</v>
      </c>
      <c r="I46" s="23">
        <v>6</v>
      </c>
      <c r="J46" s="23" t="s">
        <v>33</v>
      </c>
      <c r="K46" s="23" t="s">
        <v>25</v>
      </c>
      <c r="L46" s="27" t="s">
        <v>26</v>
      </c>
    </row>
    <row r="47" spans="1:12" hidden="1" x14ac:dyDescent="0.25">
      <c r="A47" s="22">
        <v>42888</v>
      </c>
      <c r="B47" s="23" t="s">
        <v>82</v>
      </c>
      <c r="C47" s="23" t="s">
        <v>55</v>
      </c>
      <c r="D47" s="23" t="s">
        <v>28</v>
      </c>
      <c r="E47" s="24"/>
      <c r="F47" s="24">
        <v>14000</v>
      </c>
      <c r="G47" s="25">
        <f t="shared" si="0"/>
        <v>15859312</v>
      </c>
      <c r="H47" s="23" t="s">
        <v>41</v>
      </c>
      <c r="I47" s="23">
        <v>7</v>
      </c>
      <c r="J47" s="23" t="s">
        <v>24</v>
      </c>
      <c r="K47" s="23" t="s">
        <v>25</v>
      </c>
      <c r="L47" s="27" t="s">
        <v>26</v>
      </c>
    </row>
    <row r="48" spans="1:12" hidden="1" x14ac:dyDescent="0.25">
      <c r="A48" s="22">
        <v>42888</v>
      </c>
      <c r="B48" s="23" t="s">
        <v>83</v>
      </c>
      <c r="C48" s="23" t="s">
        <v>55</v>
      </c>
      <c r="D48" s="23" t="s">
        <v>32</v>
      </c>
      <c r="E48" s="24"/>
      <c r="F48" s="24">
        <v>16000</v>
      </c>
      <c r="G48" s="25">
        <f t="shared" si="0"/>
        <v>15843312</v>
      </c>
      <c r="H48" s="23" t="s">
        <v>41</v>
      </c>
      <c r="I48" s="23">
        <v>8</v>
      </c>
      <c r="J48" s="23" t="s">
        <v>33</v>
      </c>
      <c r="K48" s="23" t="s">
        <v>25</v>
      </c>
      <c r="L48" s="27" t="s">
        <v>26</v>
      </c>
    </row>
    <row r="49" spans="1:12" hidden="1" x14ac:dyDescent="0.25">
      <c r="A49" s="22">
        <v>42888</v>
      </c>
      <c r="B49" s="23" t="s">
        <v>84</v>
      </c>
      <c r="C49" s="23" t="s">
        <v>55</v>
      </c>
      <c r="D49" s="23" t="s">
        <v>30</v>
      </c>
      <c r="E49" s="24"/>
      <c r="F49" s="24">
        <v>14000</v>
      </c>
      <c r="G49" s="25">
        <f t="shared" si="0"/>
        <v>15829312</v>
      </c>
      <c r="H49" s="23" t="s">
        <v>41</v>
      </c>
      <c r="I49" s="23">
        <v>9</v>
      </c>
      <c r="J49" s="23" t="s">
        <v>24</v>
      </c>
      <c r="K49" s="23" t="s">
        <v>25</v>
      </c>
      <c r="L49" s="27" t="s">
        <v>26</v>
      </c>
    </row>
    <row r="50" spans="1:12" hidden="1" x14ac:dyDescent="0.25">
      <c r="A50" s="22">
        <v>42888</v>
      </c>
      <c r="B50" s="23" t="s">
        <v>85</v>
      </c>
      <c r="C50" s="23" t="s">
        <v>55</v>
      </c>
      <c r="D50" s="23" t="s">
        <v>21</v>
      </c>
      <c r="E50" s="24"/>
      <c r="F50" s="24">
        <v>8000</v>
      </c>
      <c r="G50" s="25">
        <f t="shared" si="0"/>
        <v>15821312</v>
      </c>
      <c r="H50" s="23" t="s">
        <v>41</v>
      </c>
      <c r="I50" s="23">
        <v>10</v>
      </c>
      <c r="J50" s="23" t="s">
        <v>24</v>
      </c>
      <c r="K50" s="23" t="s">
        <v>25</v>
      </c>
      <c r="L50" s="27" t="s">
        <v>26</v>
      </c>
    </row>
    <row r="51" spans="1:12" hidden="1" x14ac:dyDescent="0.25">
      <c r="A51" s="22">
        <v>42888</v>
      </c>
      <c r="B51" s="23" t="s">
        <v>86</v>
      </c>
      <c r="C51" s="23" t="s">
        <v>55</v>
      </c>
      <c r="D51" s="23" t="s">
        <v>32</v>
      </c>
      <c r="E51" s="24"/>
      <c r="F51" s="24">
        <v>12000</v>
      </c>
      <c r="G51" s="25">
        <f t="shared" si="0"/>
        <v>15809312</v>
      </c>
      <c r="H51" s="23" t="s">
        <v>41</v>
      </c>
      <c r="I51" s="23">
        <v>11</v>
      </c>
      <c r="J51" s="23" t="s">
        <v>33</v>
      </c>
      <c r="K51" s="23" t="s">
        <v>25</v>
      </c>
      <c r="L51" s="27" t="s">
        <v>26</v>
      </c>
    </row>
    <row r="52" spans="1:12" hidden="1" x14ac:dyDescent="0.25">
      <c r="A52" s="30">
        <v>42888</v>
      </c>
      <c r="B52" s="27" t="s">
        <v>87</v>
      </c>
      <c r="C52" s="27" t="s">
        <v>40</v>
      </c>
      <c r="D52" s="23" t="s">
        <v>21</v>
      </c>
      <c r="E52" s="29"/>
      <c r="F52" s="29">
        <v>2500</v>
      </c>
      <c r="G52" s="25">
        <f t="shared" si="0"/>
        <v>15806812</v>
      </c>
      <c r="H52" s="27" t="s">
        <v>58</v>
      </c>
      <c r="I52" s="27" t="s">
        <v>42</v>
      </c>
      <c r="J52" s="23" t="s">
        <v>24</v>
      </c>
      <c r="K52" s="23" t="s">
        <v>25</v>
      </c>
      <c r="L52" s="27" t="s">
        <v>43</v>
      </c>
    </row>
    <row r="53" spans="1:12" hidden="1" x14ac:dyDescent="0.25">
      <c r="A53" s="30">
        <v>42888</v>
      </c>
      <c r="B53" s="27" t="s">
        <v>59</v>
      </c>
      <c r="C53" s="27" t="s">
        <v>60</v>
      </c>
      <c r="D53" s="23" t="s">
        <v>21</v>
      </c>
      <c r="E53" s="29"/>
      <c r="F53" s="29">
        <v>1000</v>
      </c>
      <c r="G53" s="25">
        <f t="shared" si="0"/>
        <v>15805812</v>
      </c>
      <c r="H53" s="27" t="s">
        <v>58</v>
      </c>
      <c r="I53" s="27" t="s">
        <v>42</v>
      </c>
      <c r="J53" s="23" t="s">
        <v>24</v>
      </c>
      <c r="K53" s="23" t="s">
        <v>25</v>
      </c>
      <c r="L53" s="27" t="s">
        <v>43</v>
      </c>
    </row>
    <row r="54" spans="1:12" hidden="1" x14ac:dyDescent="0.25">
      <c r="A54" s="30">
        <v>42888</v>
      </c>
      <c r="B54" s="27" t="s">
        <v>88</v>
      </c>
      <c r="C54" s="27" t="s">
        <v>67</v>
      </c>
      <c r="D54" s="23" t="s">
        <v>21</v>
      </c>
      <c r="E54" s="29"/>
      <c r="F54" s="29">
        <v>40000</v>
      </c>
      <c r="G54" s="25">
        <f t="shared" si="0"/>
        <v>15765812</v>
      </c>
      <c r="H54" s="27" t="s">
        <v>58</v>
      </c>
      <c r="I54" s="27" t="s">
        <v>42</v>
      </c>
      <c r="J54" s="23" t="s">
        <v>24</v>
      </c>
      <c r="K54" s="23" t="s">
        <v>25</v>
      </c>
      <c r="L54" s="27" t="s">
        <v>43</v>
      </c>
    </row>
    <row r="55" spans="1:12" hidden="1" x14ac:dyDescent="0.25">
      <c r="A55" s="30">
        <v>42888</v>
      </c>
      <c r="B55" s="27" t="s">
        <v>89</v>
      </c>
      <c r="C55" s="27" t="s">
        <v>90</v>
      </c>
      <c r="D55" s="27" t="s">
        <v>37</v>
      </c>
      <c r="E55" s="29"/>
      <c r="F55" s="29">
        <v>1200</v>
      </c>
      <c r="G55" s="25">
        <f t="shared" si="0"/>
        <v>15764612</v>
      </c>
      <c r="H55" s="27" t="s">
        <v>58</v>
      </c>
      <c r="I55" s="27" t="s">
        <v>51</v>
      </c>
      <c r="J55" s="23" t="s">
        <v>24</v>
      </c>
      <c r="K55" s="23" t="s">
        <v>25</v>
      </c>
      <c r="L55" s="27" t="s">
        <v>26</v>
      </c>
    </row>
    <row r="56" spans="1:12" hidden="1" x14ac:dyDescent="0.25">
      <c r="A56" s="30">
        <v>42888</v>
      </c>
      <c r="B56" s="27" t="s">
        <v>91</v>
      </c>
      <c r="C56" s="27" t="s">
        <v>40</v>
      </c>
      <c r="D56" s="23" t="s">
        <v>21</v>
      </c>
      <c r="E56" s="29"/>
      <c r="F56" s="29">
        <v>1000</v>
      </c>
      <c r="G56" s="25">
        <f t="shared" si="0"/>
        <v>15763612</v>
      </c>
      <c r="H56" s="27" t="s">
        <v>58</v>
      </c>
      <c r="I56" s="27" t="s">
        <v>42</v>
      </c>
      <c r="J56" s="23" t="s">
        <v>24</v>
      </c>
      <c r="K56" s="23" t="s">
        <v>25</v>
      </c>
      <c r="L56" s="27" t="s">
        <v>43</v>
      </c>
    </row>
    <row r="57" spans="1:12" hidden="1" x14ac:dyDescent="0.25">
      <c r="A57" s="30">
        <v>42888</v>
      </c>
      <c r="B57" s="27" t="s">
        <v>92</v>
      </c>
      <c r="C57" s="27" t="s">
        <v>67</v>
      </c>
      <c r="D57" s="23" t="s">
        <v>21</v>
      </c>
      <c r="E57" s="29"/>
      <c r="F57" s="29">
        <v>45000</v>
      </c>
      <c r="G57" s="25">
        <f t="shared" si="0"/>
        <v>15718612</v>
      </c>
      <c r="H57" s="27" t="s">
        <v>58</v>
      </c>
      <c r="I57" s="27">
        <v>279</v>
      </c>
      <c r="J57" s="23" t="s">
        <v>24</v>
      </c>
      <c r="K57" s="23" t="s">
        <v>25</v>
      </c>
      <c r="L57" s="27" t="s">
        <v>26</v>
      </c>
    </row>
    <row r="58" spans="1:12" hidden="1" x14ac:dyDescent="0.25">
      <c r="A58" s="30">
        <v>42888</v>
      </c>
      <c r="B58" s="27" t="s">
        <v>93</v>
      </c>
      <c r="C58" s="27" t="s">
        <v>40</v>
      </c>
      <c r="D58" s="23" t="s">
        <v>21</v>
      </c>
      <c r="E58" s="29"/>
      <c r="F58" s="29">
        <v>500</v>
      </c>
      <c r="G58" s="25">
        <f t="shared" si="0"/>
        <v>15718112</v>
      </c>
      <c r="H58" s="27" t="s">
        <v>58</v>
      </c>
      <c r="I58" s="27" t="s">
        <v>42</v>
      </c>
      <c r="J58" s="23" t="s">
        <v>24</v>
      </c>
      <c r="K58" s="23" t="s">
        <v>25</v>
      </c>
      <c r="L58" s="27" t="s">
        <v>43</v>
      </c>
    </row>
    <row r="59" spans="1:12" hidden="1" x14ac:dyDescent="0.25">
      <c r="A59" s="30">
        <v>42888</v>
      </c>
      <c r="B59" s="27" t="s">
        <v>94</v>
      </c>
      <c r="C59" s="27" t="s">
        <v>40</v>
      </c>
      <c r="D59" s="23" t="s">
        <v>21</v>
      </c>
      <c r="E59" s="29"/>
      <c r="F59" s="29">
        <v>1000</v>
      </c>
      <c r="G59" s="25">
        <f t="shared" si="0"/>
        <v>15717112</v>
      </c>
      <c r="H59" s="27" t="s">
        <v>58</v>
      </c>
      <c r="I59" s="27" t="s">
        <v>42</v>
      </c>
      <c r="J59" s="23" t="s">
        <v>24</v>
      </c>
      <c r="K59" s="23" t="s">
        <v>25</v>
      </c>
      <c r="L59" s="27" t="s">
        <v>43</v>
      </c>
    </row>
    <row r="60" spans="1:12" hidden="1" x14ac:dyDescent="0.25">
      <c r="A60" s="30">
        <v>42888</v>
      </c>
      <c r="B60" s="23" t="s">
        <v>95</v>
      </c>
      <c r="C60" s="23" t="s">
        <v>67</v>
      </c>
      <c r="D60" s="23" t="s">
        <v>21</v>
      </c>
      <c r="E60" s="24"/>
      <c r="F60" s="24">
        <v>20000</v>
      </c>
      <c r="G60" s="25">
        <f t="shared" si="0"/>
        <v>15697112</v>
      </c>
      <c r="H60" s="23" t="s">
        <v>62</v>
      </c>
      <c r="I60" s="23" t="s">
        <v>42</v>
      </c>
      <c r="J60" s="23" t="s">
        <v>24</v>
      </c>
      <c r="K60" s="23" t="s">
        <v>25</v>
      </c>
      <c r="L60" s="27" t="s">
        <v>43</v>
      </c>
    </row>
    <row r="61" spans="1:12" hidden="1" x14ac:dyDescent="0.25">
      <c r="A61" s="30">
        <v>42888</v>
      </c>
      <c r="B61" s="23" t="s">
        <v>96</v>
      </c>
      <c r="C61" s="23" t="s">
        <v>40</v>
      </c>
      <c r="D61" s="23" t="s">
        <v>21</v>
      </c>
      <c r="E61" s="24"/>
      <c r="F61" s="24">
        <v>6000</v>
      </c>
      <c r="G61" s="25">
        <f t="shared" si="0"/>
        <v>15691112</v>
      </c>
      <c r="H61" s="23" t="s">
        <v>62</v>
      </c>
      <c r="I61" s="23" t="s">
        <v>42</v>
      </c>
      <c r="J61" s="23" t="s">
        <v>24</v>
      </c>
      <c r="K61" s="23" t="s">
        <v>25</v>
      </c>
      <c r="L61" s="27" t="s">
        <v>43</v>
      </c>
    </row>
    <row r="62" spans="1:12" hidden="1" x14ac:dyDescent="0.25">
      <c r="A62" s="30">
        <v>42888</v>
      </c>
      <c r="B62" s="23" t="s">
        <v>97</v>
      </c>
      <c r="C62" s="23" t="s">
        <v>40</v>
      </c>
      <c r="D62" s="23" t="s">
        <v>21</v>
      </c>
      <c r="E62" s="24"/>
      <c r="F62" s="24">
        <v>2000</v>
      </c>
      <c r="G62" s="25">
        <f t="shared" si="0"/>
        <v>15689112</v>
      </c>
      <c r="H62" s="23" t="s">
        <v>62</v>
      </c>
      <c r="I62" s="23" t="s">
        <v>42</v>
      </c>
      <c r="J62" s="23" t="s">
        <v>24</v>
      </c>
      <c r="K62" s="23" t="s">
        <v>25</v>
      </c>
      <c r="L62" s="27" t="s">
        <v>43</v>
      </c>
    </row>
    <row r="63" spans="1:12" hidden="1" x14ac:dyDescent="0.25">
      <c r="A63" s="30">
        <v>42888</v>
      </c>
      <c r="B63" s="23" t="s">
        <v>98</v>
      </c>
      <c r="C63" s="23" t="s">
        <v>40</v>
      </c>
      <c r="D63" s="23" t="s">
        <v>21</v>
      </c>
      <c r="E63" s="24"/>
      <c r="F63" s="24">
        <v>1000</v>
      </c>
      <c r="G63" s="25">
        <f t="shared" si="0"/>
        <v>15688112</v>
      </c>
      <c r="H63" s="23" t="s">
        <v>62</v>
      </c>
      <c r="I63" s="23" t="s">
        <v>42</v>
      </c>
      <c r="J63" s="23" t="s">
        <v>24</v>
      </c>
      <c r="K63" s="23" t="s">
        <v>25</v>
      </c>
      <c r="L63" s="27" t="s">
        <v>43</v>
      </c>
    </row>
    <row r="64" spans="1:12" hidden="1" x14ac:dyDescent="0.25">
      <c r="A64" s="30">
        <v>42888</v>
      </c>
      <c r="B64" s="23" t="s">
        <v>99</v>
      </c>
      <c r="C64" s="23" t="s">
        <v>45</v>
      </c>
      <c r="D64" s="23" t="s">
        <v>28</v>
      </c>
      <c r="E64" s="24">
        <v>20000</v>
      </c>
      <c r="F64" s="24"/>
      <c r="G64" s="25">
        <f t="shared" si="0"/>
        <v>15708112</v>
      </c>
      <c r="H64" s="23" t="s">
        <v>69</v>
      </c>
      <c r="I64" s="23">
        <v>2</v>
      </c>
      <c r="J64" s="23"/>
      <c r="K64" s="23" t="s">
        <v>25</v>
      </c>
      <c r="L64" s="27" t="s">
        <v>26</v>
      </c>
    </row>
    <row r="65" spans="1:12" hidden="1" x14ac:dyDescent="0.25">
      <c r="A65" s="30">
        <v>42888</v>
      </c>
      <c r="B65" s="23" t="s">
        <v>100</v>
      </c>
      <c r="C65" s="23" t="s">
        <v>40</v>
      </c>
      <c r="D65" s="23" t="s">
        <v>28</v>
      </c>
      <c r="E65" s="24"/>
      <c r="F65" s="24">
        <v>1000</v>
      </c>
      <c r="G65" s="25">
        <f t="shared" si="0"/>
        <v>15707112</v>
      </c>
      <c r="H65" s="23" t="s">
        <v>69</v>
      </c>
      <c r="I65" s="23" t="s">
        <v>42</v>
      </c>
      <c r="J65" s="23" t="s">
        <v>24</v>
      </c>
      <c r="K65" s="23" t="s">
        <v>25</v>
      </c>
      <c r="L65" s="27" t="s">
        <v>43</v>
      </c>
    </row>
    <row r="66" spans="1:12" hidden="1" x14ac:dyDescent="0.25">
      <c r="A66" s="30">
        <v>42888</v>
      </c>
      <c r="B66" s="23" t="s">
        <v>101</v>
      </c>
      <c r="C66" s="23" t="s">
        <v>40</v>
      </c>
      <c r="D66" s="23" t="s">
        <v>28</v>
      </c>
      <c r="E66" s="24"/>
      <c r="F66" s="24">
        <v>1000</v>
      </c>
      <c r="G66" s="25">
        <f t="shared" si="0"/>
        <v>15706112</v>
      </c>
      <c r="H66" s="23" t="s">
        <v>69</v>
      </c>
      <c r="I66" s="23" t="s">
        <v>42</v>
      </c>
      <c r="J66" s="23" t="s">
        <v>24</v>
      </c>
      <c r="K66" s="23" t="s">
        <v>25</v>
      </c>
      <c r="L66" s="27" t="s">
        <v>43</v>
      </c>
    </row>
    <row r="67" spans="1:12" hidden="1" x14ac:dyDescent="0.25">
      <c r="A67" s="30">
        <v>42888</v>
      </c>
      <c r="B67" s="23" t="s">
        <v>102</v>
      </c>
      <c r="C67" s="23" t="s">
        <v>40</v>
      </c>
      <c r="D67" s="23" t="s">
        <v>28</v>
      </c>
      <c r="E67" s="24"/>
      <c r="F67" s="24">
        <v>1000</v>
      </c>
      <c r="G67" s="25">
        <f t="shared" si="0"/>
        <v>15705112</v>
      </c>
      <c r="H67" s="23" t="s">
        <v>69</v>
      </c>
      <c r="I67" s="23" t="s">
        <v>42</v>
      </c>
      <c r="J67" s="23" t="s">
        <v>24</v>
      </c>
      <c r="K67" s="23" t="s">
        <v>25</v>
      </c>
      <c r="L67" s="27" t="s">
        <v>43</v>
      </c>
    </row>
    <row r="68" spans="1:12" hidden="1" x14ac:dyDescent="0.25">
      <c r="A68" s="30">
        <v>42888</v>
      </c>
      <c r="B68" s="23" t="s">
        <v>73</v>
      </c>
      <c r="C68" s="23" t="s">
        <v>40</v>
      </c>
      <c r="D68" s="23" t="s">
        <v>28</v>
      </c>
      <c r="E68" s="24"/>
      <c r="F68" s="24">
        <v>1000</v>
      </c>
      <c r="G68" s="25">
        <f t="shared" si="0"/>
        <v>15704112</v>
      </c>
      <c r="H68" s="23" t="s">
        <v>69</v>
      </c>
      <c r="I68" s="23" t="s">
        <v>42</v>
      </c>
      <c r="J68" s="23" t="s">
        <v>24</v>
      </c>
      <c r="K68" s="23" t="s">
        <v>25</v>
      </c>
      <c r="L68" s="27" t="s">
        <v>43</v>
      </c>
    </row>
    <row r="69" spans="1:12" hidden="1" x14ac:dyDescent="0.25">
      <c r="A69" s="30">
        <v>42888</v>
      </c>
      <c r="B69" s="23" t="s">
        <v>103</v>
      </c>
      <c r="C69" s="23" t="s">
        <v>40</v>
      </c>
      <c r="D69" s="23" t="s">
        <v>28</v>
      </c>
      <c r="E69" s="24"/>
      <c r="F69" s="24">
        <v>1000</v>
      </c>
      <c r="G69" s="25">
        <f t="shared" si="0"/>
        <v>15703112</v>
      </c>
      <c r="H69" s="23" t="s">
        <v>69</v>
      </c>
      <c r="I69" s="23" t="s">
        <v>42</v>
      </c>
      <c r="J69" s="23" t="s">
        <v>24</v>
      </c>
      <c r="K69" s="23" t="s">
        <v>25</v>
      </c>
      <c r="L69" s="27" t="s">
        <v>43</v>
      </c>
    </row>
    <row r="70" spans="1:12" hidden="1" x14ac:dyDescent="0.25">
      <c r="A70" s="30">
        <v>42888</v>
      </c>
      <c r="B70" s="27" t="s">
        <v>104</v>
      </c>
      <c r="C70" s="23" t="s">
        <v>40</v>
      </c>
      <c r="D70" s="23" t="s">
        <v>32</v>
      </c>
      <c r="E70" s="24"/>
      <c r="F70" s="24">
        <v>1000</v>
      </c>
      <c r="G70" s="25">
        <f t="shared" si="0"/>
        <v>15702112</v>
      </c>
      <c r="H70" s="23" t="s">
        <v>76</v>
      </c>
      <c r="I70" s="23" t="s">
        <v>42</v>
      </c>
      <c r="J70" s="23" t="s">
        <v>33</v>
      </c>
      <c r="K70" s="23" t="s">
        <v>25</v>
      </c>
      <c r="L70" s="23" t="s">
        <v>43</v>
      </c>
    </row>
    <row r="71" spans="1:12" hidden="1" x14ac:dyDescent="0.25">
      <c r="A71" s="30">
        <v>42888</v>
      </c>
      <c r="B71" s="27" t="s">
        <v>105</v>
      </c>
      <c r="C71" s="23" t="s">
        <v>40</v>
      </c>
      <c r="D71" s="23" t="s">
        <v>32</v>
      </c>
      <c r="E71" s="24"/>
      <c r="F71" s="24">
        <v>300</v>
      </c>
      <c r="G71" s="25">
        <f t="shared" si="0"/>
        <v>15701812</v>
      </c>
      <c r="H71" s="23" t="s">
        <v>76</v>
      </c>
      <c r="I71" s="23" t="s">
        <v>42</v>
      </c>
      <c r="J71" s="23" t="s">
        <v>33</v>
      </c>
      <c r="K71" s="23" t="s">
        <v>25</v>
      </c>
      <c r="L71" s="23" t="s">
        <v>43</v>
      </c>
    </row>
    <row r="72" spans="1:12" hidden="1" x14ac:dyDescent="0.25">
      <c r="A72" s="30">
        <v>42888</v>
      </c>
      <c r="B72" s="27" t="s">
        <v>106</v>
      </c>
      <c r="C72" s="23" t="s">
        <v>40</v>
      </c>
      <c r="D72" s="23" t="s">
        <v>32</v>
      </c>
      <c r="E72" s="24"/>
      <c r="F72" s="24">
        <v>400</v>
      </c>
      <c r="G72" s="25">
        <f t="shared" si="0"/>
        <v>15701412</v>
      </c>
      <c r="H72" s="23" t="s">
        <v>76</v>
      </c>
      <c r="I72" s="23" t="s">
        <v>42</v>
      </c>
      <c r="J72" s="23" t="s">
        <v>33</v>
      </c>
      <c r="K72" s="23" t="s">
        <v>25</v>
      </c>
      <c r="L72" s="23" t="s">
        <v>43</v>
      </c>
    </row>
    <row r="73" spans="1:12" hidden="1" x14ac:dyDescent="0.25">
      <c r="A73" s="30">
        <v>42888</v>
      </c>
      <c r="B73" s="27" t="s">
        <v>107</v>
      </c>
      <c r="C73" s="23" t="s">
        <v>40</v>
      </c>
      <c r="D73" s="23" t="s">
        <v>32</v>
      </c>
      <c r="E73" s="24"/>
      <c r="F73" s="24">
        <v>300</v>
      </c>
      <c r="G73" s="25">
        <f t="shared" si="0"/>
        <v>15701112</v>
      </c>
      <c r="H73" s="23" t="s">
        <v>76</v>
      </c>
      <c r="I73" s="23" t="s">
        <v>42</v>
      </c>
      <c r="J73" s="23" t="s">
        <v>33</v>
      </c>
      <c r="K73" s="23" t="s">
        <v>25</v>
      </c>
      <c r="L73" s="23" t="s">
        <v>43</v>
      </c>
    </row>
    <row r="74" spans="1:12" hidden="1" x14ac:dyDescent="0.25">
      <c r="A74" s="22">
        <v>42889</v>
      </c>
      <c r="B74" s="23" t="s">
        <v>76</v>
      </c>
      <c r="C74" s="23" t="s">
        <v>45</v>
      </c>
      <c r="D74" s="23" t="s">
        <v>32</v>
      </c>
      <c r="E74" s="24"/>
      <c r="F74" s="24">
        <v>128000</v>
      </c>
      <c r="G74" s="25">
        <f t="shared" si="0"/>
        <v>15573112</v>
      </c>
      <c r="H74" s="23" t="s">
        <v>41</v>
      </c>
      <c r="I74" s="23" t="s">
        <v>108</v>
      </c>
      <c r="J74" s="23"/>
      <c r="K74" s="23" t="s">
        <v>25</v>
      </c>
      <c r="L74" s="27" t="s">
        <v>26</v>
      </c>
    </row>
    <row r="75" spans="1:12" hidden="1" x14ac:dyDescent="0.25">
      <c r="A75" s="22">
        <v>42889</v>
      </c>
      <c r="B75" s="23" t="s">
        <v>109</v>
      </c>
      <c r="C75" s="23" t="s">
        <v>48</v>
      </c>
      <c r="D75" s="23" t="s">
        <v>37</v>
      </c>
      <c r="E75" s="24"/>
      <c r="F75" s="24">
        <v>5120</v>
      </c>
      <c r="G75" s="25">
        <f t="shared" si="0"/>
        <v>15567992</v>
      </c>
      <c r="H75" s="23" t="s">
        <v>41</v>
      </c>
      <c r="I75" s="23" t="s">
        <v>108</v>
      </c>
      <c r="J75" s="23" t="s">
        <v>24</v>
      </c>
      <c r="K75" s="23" t="s">
        <v>25</v>
      </c>
      <c r="L75" s="27" t="s">
        <v>26</v>
      </c>
    </row>
    <row r="76" spans="1:12" hidden="1" x14ac:dyDescent="0.25">
      <c r="A76" s="30">
        <v>42889</v>
      </c>
      <c r="B76" s="27" t="s">
        <v>110</v>
      </c>
      <c r="C76" s="27" t="s">
        <v>40</v>
      </c>
      <c r="D76" s="23" t="s">
        <v>21</v>
      </c>
      <c r="E76" s="29"/>
      <c r="F76" s="29">
        <v>15000</v>
      </c>
      <c r="G76" s="25">
        <f t="shared" si="0"/>
        <v>15552992</v>
      </c>
      <c r="H76" s="27" t="s">
        <v>58</v>
      </c>
      <c r="I76" s="27" t="s">
        <v>111</v>
      </c>
      <c r="J76" s="23" t="s">
        <v>24</v>
      </c>
      <c r="K76" s="23" t="s">
        <v>25</v>
      </c>
      <c r="L76" s="27" t="s">
        <v>26</v>
      </c>
    </row>
    <row r="77" spans="1:12" hidden="1" x14ac:dyDescent="0.25">
      <c r="A77" s="22">
        <v>42889</v>
      </c>
      <c r="B77" s="27" t="s">
        <v>112</v>
      </c>
      <c r="C77" s="23" t="s">
        <v>40</v>
      </c>
      <c r="D77" s="23" t="s">
        <v>32</v>
      </c>
      <c r="E77" s="24"/>
      <c r="F77" s="24">
        <v>500</v>
      </c>
      <c r="G77" s="25">
        <f t="shared" si="0"/>
        <v>15552492</v>
      </c>
      <c r="H77" s="23" t="s">
        <v>76</v>
      </c>
      <c r="I77" s="23" t="s">
        <v>42</v>
      </c>
      <c r="J77" s="23" t="s">
        <v>33</v>
      </c>
      <c r="K77" s="23" t="s">
        <v>25</v>
      </c>
      <c r="L77" s="23" t="s">
        <v>43</v>
      </c>
    </row>
    <row r="78" spans="1:12" hidden="1" x14ac:dyDescent="0.25">
      <c r="A78" s="22">
        <v>42889</v>
      </c>
      <c r="B78" s="27" t="s">
        <v>113</v>
      </c>
      <c r="C78" s="23" t="s">
        <v>40</v>
      </c>
      <c r="D78" s="23" t="s">
        <v>32</v>
      </c>
      <c r="E78" s="24"/>
      <c r="F78" s="24">
        <v>500</v>
      </c>
      <c r="G78" s="25">
        <f t="shared" ref="G78:G141" si="1">+G77+E78-F78</f>
        <v>15551992</v>
      </c>
      <c r="H78" s="23" t="s">
        <v>76</v>
      </c>
      <c r="I78" s="23" t="s">
        <v>42</v>
      </c>
      <c r="J78" s="23" t="s">
        <v>33</v>
      </c>
      <c r="K78" s="23" t="s">
        <v>25</v>
      </c>
      <c r="L78" s="23" t="s">
        <v>43</v>
      </c>
    </row>
    <row r="79" spans="1:12" hidden="1" x14ac:dyDescent="0.25">
      <c r="A79" s="22">
        <v>42889</v>
      </c>
      <c r="B79" s="27" t="s">
        <v>114</v>
      </c>
      <c r="C79" s="23" t="s">
        <v>45</v>
      </c>
      <c r="D79" s="23" t="s">
        <v>32</v>
      </c>
      <c r="E79" s="24">
        <v>128000</v>
      </c>
      <c r="F79" s="24"/>
      <c r="G79" s="25">
        <f t="shared" si="1"/>
        <v>15679992</v>
      </c>
      <c r="H79" s="23" t="s">
        <v>76</v>
      </c>
      <c r="I79" s="23" t="s">
        <v>108</v>
      </c>
      <c r="J79" s="23"/>
      <c r="K79" s="23" t="s">
        <v>25</v>
      </c>
      <c r="L79" s="23" t="s">
        <v>26</v>
      </c>
    </row>
    <row r="80" spans="1:12" hidden="1" x14ac:dyDescent="0.25">
      <c r="A80" s="22">
        <v>42889</v>
      </c>
      <c r="B80" s="27" t="s">
        <v>115</v>
      </c>
      <c r="C80" s="23" t="s">
        <v>40</v>
      </c>
      <c r="D80" s="23" t="s">
        <v>32</v>
      </c>
      <c r="E80" s="24"/>
      <c r="F80" s="24">
        <v>500</v>
      </c>
      <c r="G80" s="25">
        <f t="shared" si="1"/>
        <v>15679492</v>
      </c>
      <c r="H80" s="23" t="s">
        <v>76</v>
      </c>
      <c r="I80" s="23" t="s">
        <v>42</v>
      </c>
      <c r="J80" s="23" t="s">
        <v>33</v>
      </c>
      <c r="K80" s="23" t="s">
        <v>25</v>
      </c>
      <c r="L80" s="23" t="s">
        <v>43</v>
      </c>
    </row>
    <row r="81" spans="1:12" hidden="1" x14ac:dyDescent="0.25">
      <c r="A81" s="22">
        <v>42889</v>
      </c>
      <c r="B81" s="27" t="s">
        <v>116</v>
      </c>
      <c r="C81" s="23" t="s">
        <v>40</v>
      </c>
      <c r="D81" s="23" t="s">
        <v>32</v>
      </c>
      <c r="E81" s="24"/>
      <c r="F81" s="24">
        <v>5000</v>
      </c>
      <c r="G81" s="25">
        <f t="shared" si="1"/>
        <v>15674492</v>
      </c>
      <c r="H81" s="23" t="s">
        <v>76</v>
      </c>
      <c r="I81" s="27">
        <v>6550</v>
      </c>
      <c r="J81" s="23" t="s">
        <v>33</v>
      </c>
      <c r="K81" s="23" t="s">
        <v>25</v>
      </c>
      <c r="L81" s="23" t="s">
        <v>26</v>
      </c>
    </row>
    <row r="82" spans="1:12" hidden="1" x14ac:dyDescent="0.25">
      <c r="A82" s="22">
        <v>42889</v>
      </c>
      <c r="B82" s="27" t="s">
        <v>117</v>
      </c>
      <c r="C82" s="23" t="s">
        <v>40</v>
      </c>
      <c r="D82" s="23" t="s">
        <v>32</v>
      </c>
      <c r="E82" s="24"/>
      <c r="F82" s="24">
        <v>500</v>
      </c>
      <c r="G82" s="25">
        <f t="shared" si="1"/>
        <v>15673992</v>
      </c>
      <c r="H82" s="23" t="s">
        <v>76</v>
      </c>
      <c r="I82" s="23" t="s">
        <v>42</v>
      </c>
      <c r="J82" s="23" t="s">
        <v>33</v>
      </c>
      <c r="K82" s="23" t="s">
        <v>25</v>
      </c>
      <c r="L82" s="23" t="s">
        <v>43</v>
      </c>
    </row>
    <row r="83" spans="1:12" hidden="1" x14ac:dyDescent="0.25">
      <c r="A83" s="22">
        <v>42889</v>
      </c>
      <c r="B83" s="27" t="s">
        <v>118</v>
      </c>
      <c r="C83" s="23" t="s">
        <v>119</v>
      </c>
      <c r="D83" s="23" t="s">
        <v>32</v>
      </c>
      <c r="E83" s="24"/>
      <c r="F83" s="24">
        <v>3500</v>
      </c>
      <c r="G83" s="25">
        <f t="shared" si="1"/>
        <v>15670492</v>
      </c>
      <c r="H83" s="23" t="s">
        <v>76</v>
      </c>
      <c r="I83" s="23" t="s">
        <v>42</v>
      </c>
      <c r="J83" s="23" t="s">
        <v>33</v>
      </c>
      <c r="K83" s="23" t="s">
        <v>25</v>
      </c>
      <c r="L83" s="23" t="s">
        <v>43</v>
      </c>
    </row>
    <row r="84" spans="1:12" hidden="1" x14ac:dyDescent="0.25">
      <c r="A84" s="22">
        <v>42889</v>
      </c>
      <c r="B84" s="27" t="s">
        <v>120</v>
      </c>
      <c r="C84" s="23" t="s">
        <v>67</v>
      </c>
      <c r="D84" s="23" t="s">
        <v>32</v>
      </c>
      <c r="E84" s="24"/>
      <c r="F84" s="24">
        <v>45000</v>
      </c>
      <c r="G84" s="25">
        <f t="shared" si="1"/>
        <v>15625492</v>
      </c>
      <c r="H84" s="23" t="s">
        <v>76</v>
      </c>
      <c r="I84" s="23">
        <v>9</v>
      </c>
      <c r="J84" s="23" t="s">
        <v>33</v>
      </c>
      <c r="K84" s="23" t="s">
        <v>25</v>
      </c>
      <c r="L84" s="23" t="s">
        <v>26</v>
      </c>
    </row>
    <row r="85" spans="1:12" hidden="1" x14ac:dyDescent="0.25">
      <c r="A85" s="22">
        <v>42890</v>
      </c>
      <c r="B85" s="27" t="s">
        <v>121</v>
      </c>
      <c r="C85" s="23" t="s">
        <v>40</v>
      </c>
      <c r="D85" s="23" t="s">
        <v>32</v>
      </c>
      <c r="E85" s="24"/>
      <c r="F85" s="24">
        <v>1000</v>
      </c>
      <c r="G85" s="25">
        <f t="shared" si="1"/>
        <v>15624492</v>
      </c>
      <c r="H85" s="23" t="s">
        <v>76</v>
      </c>
      <c r="I85" s="23" t="s">
        <v>42</v>
      </c>
      <c r="J85" s="23" t="s">
        <v>33</v>
      </c>
      <c r="K85" s="23" t="s">
        <v>25</v>
      </c>
      <c r="L85" s="23" t="s">
        <v>43</v>
      </c>
    </row>
    <row r="86" spans="1:12" hidden="1" x14ac:dyDescent="0.25">
      <c r="A86" s="22">
        <v>42890</v>
      </c>
      <c r="B86" s="27" t="s">
        <v>122</v>
      </c>
      <c r="C86" s="23" t="s">
        <v>40</v>
      </c>
      <c r="D86" s="23" t="s">
        <v>32</v>
      </c>
      <c r="E86" s="24"/>
      <c r="F86" s="24">
        <v>400</v>
      </c>
      <c r="G86" s="25">
        <f t="shared" si="1"/>
        <v>15624092</v>
      </c>
      <c r="H86" s="23" t="s">
        <v>76</v>
      </c>
      <c r="I86" s="23" t="s">
        <v>42</v>
      </c>
      <c r="J86" s="23" t="s">
        <v>33</v>
      </c>
      <c r="K86" s="23" t="s">
        <v>25</v>
      </c>
      <c r="L86" s="23" t="s">
        <v>43</v>
      </c>
    </row>
    <row r="87" spans="1:12" hidden="1" x14ac:dyDescent="0.25">
      <c r="A87" s="22">
        <v>42890</v>
      </c>
      <c r="B87" s="27" t="s">
        <v>123</v>
      </c>
      <c r="C87" s="23" t="s">
        <v>40</v>
      </c>
      <c r="D87" s="23" t="s">
        <v>32</v>
      </c>
      <c r="E87" s="24"/>
      <c r="F87" s="24">
        <v>300</v>
      </c>
      <c r="G87" s="25">
        <f t="shared" si="1"/>
        <v>15623792</v>
      </c>
      <c r="H87" s="23" t="s">
        <v>76</v>
      </c>
      <c r="I87" s="23" t="s">
        <v>42</v>
      </c>
      <c r="J87" s="23" t="s">
        <v>33</v>
      </c>
      <c r="K87" s="23" t="s">
        <v>25</v>
      </c>
      <c r="L87" s="23" t="s">
        <v>43</v>
      </c>
    </row>
    <row r="88" spans="1:12" hidden="1" x14ac:dyDescent="0.25">
      <c r="A88" s="22">
        <v>42890</v>
      </c>
      <c r="B88" s="27" t="s">
        <v>124</v>
      </c>
      <c r="C88" s="23" t="s">
        <v>40</v>
      </c>
      <c r="D88" s="23" t="s">
        <v>32</v>
      </c>
      <c r="E88" s="24"/>
      <c r="F88" s="24">
        <v>300</v>
      </c>
      <c r="G88" s="25">
        <f t="shared" si="1"/>
        <v>15623492</v>
      </c>
      <c r="H88" s="23" t="s">
        <v>76</v>
      </c>
      <c r="I88" s="23" t="s">
        <v>42</v>
      </c>
      <c r="J88" s="23" t="s">
        <v>33</v>
      </c>
      <c r="K88" s="23" t="s">
        <v>25</v>
      </c>
      <c r="L88" s="23" t="s">
        <v>43</v>
      </c>
    </row>
    <row r="89" spans="1:12" hidden="1" x14ac:dyDescent="0.25">
      <c r="A89" s="22">
        <v>42890</v>
      </c>
      <c r="B89" s="27" t="s">
        <v>125</v>
      </c>
      <c r="C89" s="23" t="s">
        <v>67</v>
      </c>
      <c r="D89" s="23" t="s">
        <v>32</v>
      </c>
      <c r="E89" s="24"/>
      <c r="F89" s="24">
        <v>30000</v>
      </c>
      <c r="G89" s="25">
        <f t="shared" si="1"/>
        <v>15593492</v>
      </c>
      <c r="H89" s="23" t="s">
        <v>76</v>
      </c>
      <c r="I89" s="23" t="s">
        <v>126</v>
      </c>
      <c r="J89" s="23" t="s">
        <v>33</v>
      </c>
      <c r="K89" s="23" t="s">
        <v>25</v>
      </c>
      <c r="L89" s="23" t="s">
        <v>26</v>
      </c>
    </row>
    <row r="90" spans="1:12" hidden="1" x14ac:dyDescent="0.25">
      <c r="A90" s="22">
        <v>42891</v>
      </c>
      <c r="B90" s="27" t="s">
        <v>127</v>
      </c>
      <c r="C90" s="29" t="s">
        <v>40</v>
      </c>
      <c r="D90" s="27" t="s">
        <v>30</v>
      </c>
      <c r="E90" s="29"/>
      <c r="F90" s="29">
        <v>2000</v>
      </c>
      <c r="G90" s="25">
        <f t="shared" si="1"/>
        <v>15591492</v>
      </c>
      <c r="H90" s="27" t="s">
        <v>128</v>
      </c>
      <c r="I90" s="27" t="s">
        <v>42</v>
      </c>
      <c r="J90" s="23" t="s">
        <v>24</v>
      </c>
      <c r="K90" s="23" t="s">
        <v>25</v>
      </c>
      <c r="L90" s="23" t="s">
        <v>43</v>
      </c>
    </row>
    <row r="91" spans="1:12" hidden="1" x14ac:dyDescent="0.25">
      <c r="A91" s="22">
        <v>42891</v>
      </c>
      <c r="B91" s="27" t="s">
        <v>129</v>
      </c>
      <c r="C91" s="23" t="s">
        <v>40</v>
      </c>
      <c r="D91" s="23" t="s">
        <v>32</v>
      </c>
      <c r="E91" s="24"/>
      <c r="F91" s="24">
        <v>300</v>
      </c>
      <c r="G91" s="25">
        <f t="shared" si="1"/>
        <v>15591192</v>
      </c>
      <c r="H91" s="23" t="s">
        <v>76</v>
      </c>
      <c r="I91" s="23" t="s">
        <v>42</v>
      </c>
      <c r="J91" s="23" t="s">
        <v>33</v>
      </c>
      <c r="K91" s="23" t="s">
        <v>25</v>
      </c>
      <c r="L91" s="23" t="s">
        <v>43</v>
      </c>
    </row>
    <row r="92" spans="1:12" hidden="1" x14ac:dyDescent="0.25">
      <c r="A92" s="22">
        <v>42891</v>
      </c>
      <c r="B92" s="27" t="s">
        <v>130</v>
      </c>
      <c r="C92" s="23" t="s">
        <v>40</v>
      </c>
      <c r="D92" s="23" t="s">
        <v>32</v>
      </c>
      <c r="E92" s="24"/>
      <c r="F92" s="24">
        <v>300</v>
      </c>
      <c r="G92" s="25">
        <f t="shared" si="1"/>
        <v>15590892</v>
      </c>
      <c r="H92" s="23" t="s">
        <v>76</v>
      </c>
      <c r="I92" s="23" t="s">
        <v>42</v>
      </c>
      <c r="J92" s="23" t="s">
        <v>33</v>
      </c>
      <c r="K92" s="23" t="s">
        <v>25</v>
      </c>
      <c r="L92" s="23" t="s">
        <v>43</v>
      </c>
    </row>
    <row r="93" spans="1:12" hidden="1" x14ac:dyDescent="0.25">
      <c r="A93" s="22">
        <v>42891</v>
      </c>
      <c r="B93" s="27" t="s">
        <v>131</v>
      </c>
      <c r="C93" s="23" t="s">
        <v>40</v>
      </c>
      <c r="D93" s="23" t="s">
        <v>32</v>
      </c>
      <c r="E93" s="24"/>
      <c r="F93" s="24">
        <v>400</v>
      </c>
      <c r="G93" s="25">
        <f t="shared" si="1"/>
        <v>15590492</v>
      </c>
      <c r="H93" s="23" t="s">
        <v>76</v>
      </c>
      <c r="I93" s="23" t="s">
        <v>42</v>
      </c>
      <c r="J93" s="23" t="s">
        <v>33</v>
      </c>
      <c r="K93" s="23" t="s">
        <v>25</v>
      </c>
      <c r="L93" s="23" t="s">
        <v>43</v>
      </c>
    </row>
    <row r="94" spans="1:12" hidden="1" x14ac:dyDescent="0.25">
      <c r="A94" s="22">
        <v>42892</v>
      </c>
      <c r="B94" s="23" t="s">
        <v>132</v>
      </c>
      <c r="C94" s="23" t="s">
        <v>45</v>
      </c>
      <c r="D94" s="23" t="s">
        <v>37</v>
      </c>
      <c r="E94" s="24"/>
      <c r="F94" s="24">
        <v>225000</v>
      </c>
      <c r="G94" s="25">
        <f t="shared" si="1"/>
        <v>15365492</v>
      </c>
      <c r="H94" s="24" t="s">
        <v>22</v>
      </c>
      <c r="I94" s="26">
        <v>3592805</v>
      </c>
      <c r="J94" s="23"/>
      <c r="K94" s="23" t="s">
        <v>25</v>
      </c>
      <c r="L94" s="27" t="s">
        <v>26</v>
      </c>
    </row>
    <row r="95" spans="1:12" hidden="1" x14ac:dyDescent="0.25">
      <c r="A95" s="22">
        <v>42892</v>
      </c>
      <c r="B95" s="23" t="s">
        <v>133</v>
      </c>
      <c r="C95" s="23" t="s">
        <v>36</v>
      </c>
      <c r="D95" s="23" t="s">
        <v>37</v>
      </c>
      <c r="E95" s="24"/>
      <c r="F95" s="24">
        <f>2746+519</f>
        <v>3265</v>
      </c>
      <c r="G95" s="25">
        <f t="shared" si="1"/>
        <v>15362227</v>
      </c>
      <c r="H95" s="24" t="s">
        <v>22</v>
      </c>
      <c r="I95" s="26" t="s">
        <v>134</v>
      </c>
      <c r="J95" s="23" t="s">
        <v>24</v>
      </c>
      <c r="K95" s="23" t="s">
        <v>25</v>
      </c>
      <c r="L95" s="27" t="s">
        <v>26</v>
      </c>
    </row>
    <row r="96" spans="1:12" hidden="1" x14ac:dyDescent="0.25">
      <c r="A96" s="22">
        <v>42892</v>
      </c>
      <c r="B96" s="23" t="s">
        <v>135</v>
      </c>
      <c r="C96" s="23" t="s">
        <v>36</v>
      </c>
      <c r="D96" s="23" t="s">
        <v>37</v>
      </c>
      <c r="E96" s="24"/>
      <c r="F96" s="24">
        <v>8347</v>
      </c>
      <c r="G96" s="25">
        <f t="shared" si="1"/>
        <v>15353880</v>
      </c>
      <c r="H96" s="24" t="s">
        <v>22</v>
      </c>
      <c r="I96" s="26" t="s">
        <v>38</v>
      </c>
      <c r="J96" s="23" t="s">
        <v>24</v>
      </c>
      <c r="K96" s="23" t="s">
        <v>25</v>
      </c>
      <c r="L96" s="27" t="s">
        <v>26</v>
      </c>
    </row>
    <row r="97" spans="1:12" hidden="1" x14ac:dyDescent="0.25">
      <c r="A97" s="22">
        <v>42892</v>
      </c>
      <c r="B97" s="23" t="s">
        <v>136</v>
      </c>
      <c r="C97" s="23"/>
      <c r="D97" s="23" t="s">
        <v>37</v>
      </c>
      <c r="E97" s="24">
        <v>2852495</v>
      </c>
      <c r="F97" s="24"/>
      <c r="G97" s="25">
        <f t="shared" si="1"/>
        <v>18206375</v>
      </c>
      <c r="H97" s="24" t="s">
        <v>22</v>
      </c>
      <c r="I97" s="26" t="s">
        <v>38</v>
      </c>
      <c r="J97" s="23" t="s">
        <v>137</v>
      </c>
      <c r="K97" s="23" t="s">
        <v>25</v>
      </c>
      <c r="L97" s="27" t="s">
        <v>26</v>
      </c>
    </row>
    <row r="98" spans="1:12" hidden="1" x14ac:dyDescent="0.25">
      <c r="A98" s="22">
        <v>42892</v>
      </c>
      <c r="B98" s="23" t="s">
        <v>616</v>
      </c>
      <c r="C98" s="23" t="s">
        <v>55</v>
      </c>
      <c r="D98" s="23" t="s">
        <v>28</v>
      </c>
      <c r="E98" s="24"/>
      <c r="F98" s="24">
        <v>140000</v>
      </c>
      <c r="G98" s="25">
        <f t="shared" si="1"/>
        <v>18066375</v>
      </c>
      <c r="H98" s="23" t="s">
        <v>41</v>
      </c>
      <c r="I98" s="23">
        <v>12</v>
      </c>
      <c r="J98" s="23" t="s">
        <v>24</v>
      </c>
      <c r="K98" s="23" t="s">
        <v>25</v>
      </c>
      <c r="L98" s="27" t="s">
        <v>26</v>
      </c>
    </row>
    <row r="99" spans="1:12" hidden="1" x14ac:dyDescent="0.25">
      <c r="A99" s="22">
        <v>42892</v>
      </c>
      <c r="B99" s="23" t="s">
        <v>138</v>
      </c>
      <c r="C99" s="23" t="s">
        <v>55</v>
      </c>
      <c r="D99" s="23" t="s">
        <v>30</v>
      </c>
      <c r="E99" s="24"/>
      <c r="F99" s="24">
        <v>6000</v>
      </c>
      <c r="G99" s="25">
        <f t="shared" si="1"/>
        <v>18060375</v>
      </c>
      <c r="H99" s="23" t="s">
        <v>41</v>
      </c>
      <c r="I99" s="23">
        <v>13</v>
      </c>
      <c r="J99" s="23" t="s">
        <v>24</v>
      </c>
      <c r="K99" s="23" t="s">
        <v>25</v>
      </c>
      <c r="L99" s="27" t="s">
        <v>26</v>
      </c>
    </row>
    <row r="100" spans="1:12" hidden="1" x14ac:dyDescent="0.25">
      <c r="A100" s="22">
        <v>42892</v>
      </c>
      <c r="B100" s="23" t="s">
        <v>44</v>
      </c>
      <c r="C100" s="23" t="s">
        <v>45</v>
      </c>
      <c r="D100" s="23" t="s">
        <v>21</v>
      </c>
      <c r="E100" s="24"/>
      <c r="F100" s="24">
        <v>25000</v>
      </c>
      <c r="G100" s="25">
        <f t="shared" si="1"/>
        <v>18035375</v>
      </c>
      <c r="H100" s="23" t="s">
        <v>41</v>
      </c>
      <c r="I100" s="23">
        <v>14</v>
      </c>
      <c r="J100" s="23"/>
      <c r="K100" s="23" t="s">
        <v>25</v>
      </c>
      <c r="L100" s="27" t="s">
        <v>26</v>
      </c>
    </row>
    <row r="101" spans="1:12" hidden="1" x14ac:dyDescent="0.25">
      <c r="A101" s="22">
        <v>42892</v>
      </c>
      <c r="B101" s="23" t="s">
        <v>139</v>
      </c>
      <c r="C101" s="23" t="s">
        <v>45</v>
      </c>
      <c r="D101" s="23" t="s">
        <v>32</v>
      </c>
      <c r="E101" s="24"/>
      <c r="F101" s="24">
        <v>140000</v>
      </c>
      <c r="G101" s="25">
        <f t="shared" si="1"/>
        <v>17895375</v>
      </c>
      <c r="H101" s="23" t="s">
        <v>41</v>
      </c>
      <c r="I101" s="23">
        <v>15</v>
      </c>
      <c r="J101" s="23"/>
      <c r="K101" s="23" t="s">
        <v>25</v>
      </c>
      <c r="L101" s="27" t="s">
        <v>26</v>
      </c>
    </row>
    <row r="102" spans="1:12" hidden="1" x14ac:dyDescent="0.25">
      <c r="A102" s="22">
        <v>42892</v>
      </c>
      <c r="B102" s="23" t="s">
        <v>140</v>
      </c>
      <c r="C102" s="23" t="s">
        <v>141</v>
      </c>
      <c r="D102" s="23" t="s">
        <v>37</v>
      </c>
      <c r="E102" s="24"/>
      <c r="F102" s="24">
        <v>8500</v>
      </c>
      <c r="G102" s="25">
        <f t="shared" si="1"/>
        <v>17886875</v>
      </c>
      <c r="H102" s="23" t="s">
        <v>41</v>
      </c>
      <c r="I102" s="23">
        <v>16</v>
      </c>
      <c r="J102" s="23" t="s">
        <v>24</v>
      </c>
      <c r="K102" s="23" t="s">
        <v>25</v>
      </c>
      <c r="L102" s="27" t="s">
        <v>26</v>
      </c>
    </row>
    <row r="103" spans="1:12" hidden="1" x14ac:dyDescent="0.25">
      <c r="A103" s="22">
        <v>42892</v>
      </c>
      <c r="B103" s="23" t="s">
        <v>41</v>
      </c>
      <c r="C103" s="23" t="s">
        <v>45</v>
      </c>
      <c r="D103" s="23" t="s">
        <v>32</v>
      </c>
      <c r="E103" s="24">
        <v>140000</v>
      </c>
      <c r="F103" s="32"/>
      <c r="G103" s="25">
        <f t="shared" si="1"/>
        <v>18026875</v>
      </c>
      <c r="H103" s="23" t="s">
        <v>139</v>
      </c>
      <c r="I103" s="23">
        <v>15</v>
      </c>
      <c r="J103" s="23"/>
      <c r="K103" s="23" t="s">
        <v>25</v>
      </c>
      <c r="L103" s="23" t="s">
        <v>26</v>
      </c>
    </row>
    <row r="104" spans="1:12" hidden="1" x14ac:dyDescent="0.25">
      <c r="A104" s="22">
        <v>42892</v>
      </c>
      <c r="B104" s="23" t="s">
        <v>142</v>
      </c>
      <c r="C104" s="23" t="s">
        <v>40</v>
      </c>
      <c r="D104" s="23" t="s">
        <v>32</v>
      </c>
      <c r="E104" s="24"/>
      <c r="F104" s="32">
        <v>2000</v>
      </c>
      <c r="G104" s="25">
        <f t="shared" si="1"/>
        <v>18024875</v>
      </c>
      <c r="H104" s="23" t="s">
        <v>139</v>
      </c>
      <c r="I104" s="23" t="s">
        <v>42</v>
      </c>
      <c r="J104" s="23" t="s">
        <v>33</v>
      </c>
      <c r="K104" s="23" t="s">
        <v>25</v>
      </c>
      <c r="L104" s="23" t="s">
        <v>143</v>
      </c>
    </row>
    <row r="105" spans="1:12" hidden="1" x14ac:dyDescent="0.25">
      <c r="A105" s="22">
        <v>42892</v>
      </c>
      <c r="B105" s="23" t="s">
        <v>144</v>
      </c>
      <c r="C105" s="23" t="s">
        <v>145</v>
      </c>
      <c r="D105" s="23" t="s">
        <v>32</v>
      </c>
      <c r="E105" s="24"/>
      <c r="F105" s="32">
        <v>36000</v>
      </c>
      <c r="G105" s="25">
        <f t="shared" si="1"/>
        <v>17988875</v>
      </c>
      <c r="H105" s="23" t="s">
        <v>139</v>
      </c>
      <c r="I105" s="23">
        <v>63812</v>
      </c>
      <c r="J105" s="23" t="s">
        <v>33</v>
      </c>
      <c r="K105" s="23" t="s">
        <v>25</v>
      </c>
      <c r="L105" s="23" t="s">
        <v>26</v>
      </c>
    </row>
    <row r="106" spans="1:12" hidden="1" x14ac:dyDescent="0.25">
      <c r="A106" s="22">
        <v>42892</v>
      </c>
      <c r="B106" s="23" t="s">
        <v>146</v>
      </c>
      <c r="C106" s="23" t="s">
        <v>40</v>
      </c>
      <c r="D106" s="23" t="s">
        <v>21</v>
      </c>
      <c r="E106" s="24"/>
      <c r="F106" s="24">
        <v>2000</v>
      </c>
      <c r="G106" s="25">
        <f t="shared" si="1"/>
        <v>17986875</v>
      </c>
      <c r="H106" s="23" t="s">
        <v>62</v>
      </c>
      <c r="I106" s="23" t="s">
        <v>42</v>
      </c>
      <c r="J106" s="23" t="s">
        <v>24</v>
      </c>
      <c r="K106" s="23" t="s">
        <v>25</v>
      </c>
      <c r="L106" s="27" t="s">
        <v>43</v>
      </c>
    </row>
    <row r="107" spans="1:12" hidden="1" x14ac:dyDescent="0.25">
      <c r="A107" s="22">
        <v>42892</v>
      </c>
      <c r="B107" s="23" t="s">
        <v>41</v>
      </c>
      <c r="C107" s="23" t="s">
        <v>45</v>
      </c>
      <c r="D107" s="23" t="s">
        <v>21</v>
      </c>
      <c r="E107" s="24">
        <v>25000</v>
      </c>
      <c r="F107" s="24"/>
      <c r="G107" s="25">
        <f t="shared" si="1"/>
        <v>18011875</v>
      </c>
      <c r="H107" s="23" t="s">
        <v>62</v>
      </c>
      <c r="I107" s="23">
        <v>14</v>
      </c>
      <c r="J107" s="23"/>
      <c r="K107" s="23" t="s">
        <v>25</v>
      </c>
      <c r="L107" s="27" t="s">
        <v>26</v>
      </c>
    </row>
    <row r="108" spans="1:12" hidden="1" x14ac:dyDescent="0.25">
      <c r="A108" s="22">
        <v>42892</v>
      </c>
      <c r="B108" s="23" t="s">
        <v>147</v>
      </c>
      <c r="C108" s="23" t="s">
        <v>40</v>
      </c>
      <c r="D108" s="23" t="s">
        <v>28</v>
      </c>
      <c r="E108" s="24"/>
      <c r="F108" s="24">
        <v>1000</v>
      </c>
      <c r="G108" s="25">
        <f t="shared" si="1"/>
        <v>18010875</v>
      </c>
      <c r="H108" s="23" t="s">
        <v>69</v>
      </c>
      <c r="I108" s="23" t="s">
        <v>42</v>
      </c>
      <c r="J108" s="23" t="s">
        <v>24</v>
      </c>
      <c r="K108" s="23" t="s">
        <v>25</v>
      </c>
      <c r="L108" s="27" t="s">
        <v>43</v>
      </c>
    </row>
    <row r="109" spans="1:12" hidden="1" x14ac:dyDescent="0.25">
      <c r="A109" s="22">
        <v>42892</v>
      </c>
      <c r="B109" s="23" t="s">
        <v>148</v>
      </c>
      <c r="C109" s="23" t="s">
        <v>40</v>
      </c>
      <c r="D109" s="23" t="s">
        <v>28</v>
      </c>
      <c r="E109" s="24"/>
      <c r="F109" s="24">
        <v>1000</v>
      </c>
      <c r="G109" s="25">
        <f t="shared" si="1"/>
        <v>18009875</v>
      </c>
      <c r="H109" s="23" t="s">
        <v>69</v>
      </c>
      <c r="I109" s="23" t="s">
        <v>42</v>
      </c>
      <c r="J109" s="23" t="s">
        <v>24</v>
      </c>
      <c r="K109" s="23" t="s">
        <v>25</v>
      </c>
      <c r="L109" s="27" t="s">
        <v>43</v>
      </c>
    </row>
    <row r="110" spans="1:12" hidden="1" x14ac:dyDescent="0.25">
      <c r="A110" s="22">
        <v>42892</v>
      </c>
      <c r="B110" s="23" t="s">
        <v>149</v>
      </c>
      <c r="C110" s="23" t="s">
        <v>40</v>
      </c>
      <c r="D110" s="23" t="s">
        <v>28</v>
      </c>
      <c r="E110" s="24"/>
      <c r="F110" s="24">
        <v>1000</v>
      </c>
      <c r="G110" s="25">
        <f t="shared" si="1"/>
        <v>18008875</v>
      </c>
      <c r="H110" s="23" t="s">
        <v>69</v>
      </c>
      <c r="I110" s="23" t="s">
        <v>42</v>
      </c>
      <c r="J110" s="23" t="s">
        <v>24</v>
      </c>
      <c r="K110" s="23" t="s">
        <v>25</v>
      </c>
      <c r="L110" s="27" t="s">
        <v>43</v>
      </c>
    </row>
    <row r="111" spans="1:12" hidden="1" x14ac:dyDescent="0.25">
      <c r="A111" s="22">
        <v>42892</v>
      </c>
      <c r="B111" s="23" t="s">
        <v>150</v>
      </c>
      <c r="C111" s="23" t="s">
        <v>40</v>
      </c>
      <c r="D111" s="23" t="s">
        <v>28</v>
      </c>
      <c r="E111" s="24"/>
      <c r="F111" s="24">
        <v>1000</v>
      </c>
      <c r="G111" s="25">
        <f t="shared" si="1"/>
        <v>18007875</v>
      </c>
      <c r="H111" s="23" t="s">
        <v>69</v>
      </c>
      <c r="I111" s="23" t="s">
        <v>42</v>
      </c>
      <c r="J111" s="23" t="s">
        <v>24</v>
      </c>
      <c r="K111" s="23" t="s">
        <v>25</v>
      </c>
      <c r="L111" s="27" t="s">
        <v>43</v>
      </c>
    </row>
    <row r="112" spans="1:12" hidden="1" x14ac:dyDescent="0.25">
      <c r="A112" s="22">
        <v>42892</v>
      </c>
      <c r="B112" s="23" t="s">
        <v>71</v>
      </c>
      <c r="C112" s="23" t="s">
        <v>40</v>
      </c>
      <c r="D112" s="23" t="s">
        <v>28</v>
      </c>
      <c r="E112" s="24"/>
      <c r="F112" s="24">
        <v>1000</v>
      </c>
      <c r="G112" s="25">
        <f t="shared" si="1"/>
        <v>18006875</v>
      </c>
      <c r="H112" s="23" t="s">
        <v>69</v>
      </c>
      <c r="I112" s="23" t="s">
        <v>42</v>
      </c>
      <c r="J112" s="23" t="s">
        <v>24</v>
      </c>
      <c r="K112" s="23" t="s">
        <v>25</v>
      </c>
      <c r="L112" s="27" t="s">
        <v>43</v>
      </c>
    </row>
    <row r="113" spans="1:12" hidden="1" x14ac:dyDescent="0.25">
      <c r="A113" s="22">
        <v>42892</v>
      </c>
      <c r="B113" s="23" t="s">
        <v>151</v>
      </c>
      <c r="C113" s="23" t="s">
        <v>40</v>
      </c>
      <c r="D113" s="23" t="s">
        <v>28</v>
      </c>
      <c r="E113" s="24"/>
      <c r="F113" s="24">
        <v>1000</v>
      </c>
      <c r="G113" s="25">
        <f t="shared" si="1"/>
        <v>18005875</v>
      </c>
      <c r="H113" s="23" t="s">
        <v>69</v>
      </c>
      <c r="I113" s="23" t="s">
        <v>42</v>
      </c>
      <c r="J113" s="23" t="s">
        <v>24</v>
      </c>
      <c r="K113" s="23" t="s">
        <v>25</v>
      </c>
      <c r="L113" s="27" t="s">
        <v>43</v>
      </c>
    </row>
    <row r="114" spans="1:12" hidden="1" x14ac:dyDescent="0.25">
      <c r="A114" s="22">
        <v>42892</v>
      </c>
      <c r="B114" s="23" t="s">
        <v>152</v>
      </c>
      <c r="C114" s="23" t="s">
        <v>40</v>
      </c>
      <c r="D114" s="23" t="s">
        <v>28</v>
      </c>
      <c r="E114" s="24"/>
      <c r="F114" s="24">
        <v>1000</v>
      </c>
      <c r="G114" s="25">
        <f t="shared" si="1"/>
        <v>18004875</v>
      </c>
      <c r="H114" s="23" t="s">
        <v>69</v>
      </c>
      <c r="I114" s="23" t="s">
        <v>42</v>
      </c>
      <c r="J114" s="23" t="s">
        <v>24</v>
      </c>
      <c r="K114" s="23" t="s">
        <v>25</v>
      </c>
      <c r="L114" s="27" t="s">
        <v>43</v>
      </c>
    </row>
    <row r="115" spans="1:12" hidden="1" x14ac:dyDescent="0.25">
      <c r="A115" s="22">
        <v>42892</v>
      </c>
      <c r="B115" s="23" t="s">
        <v>73</v>
      </c>
      <c r="C115" s="23" t="s">
        <v>40</v>
      </c>
      <c r="D115" s="23" t="s">
        <v>28</v>
      </c>
      <c r="E115" s="24"/>
      <c r="F115" s="24">
        <v>1000</v>
      </c>
      <c r="G115" s="25">
        <f t="shared" si="1"/>
        <v>18003875</v>
      </c>
      <c r="H115" s="23" t="s">
        <v>69</v>
      </c>
      <c r="I115" s="23" t="s">
        <v>42</v>
      </c>
      <c r="J115" s="23" t="s">
        <v>24</v>
      </c>
      <c r="K115" s="23" t="s">
        <v>25</v>
      </c>
      <c r="L115" s="27" t="s">
        <v>43</v>
      </c>
    </row>
    <row r="116" spans="1:12" hidden="1" x14ac:dyDescent="0.25">
      <c r="A116" s="22">
        <v>42892</v>
      </c>
      <c r="B116" s="23" t="s">
        <v>153</v>
      </c>
      <c r="C116" s="23" t="s">
        <v>40</v>
      </c>
      <c r="D116" s="23" t="s">
        <v>28</v>
      </c>
      <c r="E116" s="24"/>
      <c r="F116" s="24">
        <v>1000</v>
      </c>
      <c r="G116" s="25">
        <f t="shared" si="1"/>
        <v>18002875</v>
      </c>
      <c r="H116" s="23" t="s">
        <v>69</v>
      </c>
      <c r="I116" s="23" t="s">
        <v>42</v>
      </c>
      <c r="J116" s="23" t="s">
        <v>24</v>
      </c>
      <c r="K116" s="23" t="s">
        <v>25</v>
      </c>
      <c r="L116" s="27" t="s">
        <v>43</v>
      </c>
    </row>
    <row r="117" spans="1:12" hidden="1" x14ac:dyDescent="0.25">
      <c r="A117" s="22">
        <v>42892</v>
      </c>
      <c r="B117" s="23" t="s">
        <v>154</v>
      </c>
      <c r="C117" s="23" t="s">
        <v>40</v>
      </c>
      <c r="D117" s="23" t="s">
        <v>28</v>
      </c>
      <c r="E117" s="24">
        <v>0</v>
      </c>
      <c r="F117" s="24">
        <v>1000</v>
      </c>
      <c r="G117" s="25">
        <f t="shared" si="1"/>
        <v>18001875</v>
      </c>
      <c r="H117" s="23" t="s">
        <v>69</v>
      </c>
      <c r="I117" s="23" t="s">
        <v>42</v>
      </c>
      <c r="J117" s="23" t="s">
        <v>24</v>
      </c>
      <c r="K117" s="23" t="s">
        <v>25</v>
      </c>
      <c r="L117" s="27" t="s">
        <v>43</v>
      </c>
    </row>
    <row r="118" spans="1:12" hidden="1" x14ac:dyDescent="0.25">
      <c r="A118" s="22">
        <v>42892</v>
      </c>
      <c r="B118" s="27" t="s">
        <v>155</v>
      </c>
      <c r="C118" s="29" t="s">
        <v>40</v>
      </c>
      <c r="D118" s="27" t="s">
        <v>30</v>
      </c>
      <c r="E118" s="29"/>
      <c r="F118" s="29">
        <v>2000</v>
      </c>
      <c r="G118" s="25">
        <f t="shared" si="1"/>
        <v>17999875</v>
      </c>
      <c r="H118" s="27" t="s">
        <v>128</v>
      </c>
      <c r="I118" s="27" t="s">
        <v>42</v>
      </c>
      <c r="J118" s="23" t="s">
        <v>24</v>
      </c>
      <c r="K118" s="23" t="s">
        <v>25</v>
      </c>
      <c r="L118" s="23" t="s">
        <v>43</v>
      </c>
    </row>
    <row r="119" spans="1:12" hidden="1" x14ac:dyDescent="0.25">
      <c r="A119" s="22">
        <v>42892</v>
      </c>
      <c r="B119" s="27" t="s">
        <v>156</v>
      </c>
      <c r="C119" s="23" t="s">
        <v>40</v>
      </c>
      <c r="D119" s="23" t="s">
        <v>32</v>
      </c>
      <c r="E119" s="24"/>
      <c r="F119" s="24">
        <v>500</v>
      </c>
      <c r="G119" s="25">
        <f t="shared" si="1"/>
        <v>17999375</v>
      </c>
      <c r="H119" s="23" t="s">
        <v>76</v>
      </c>
      <c r="I119" s="23" t="s">
        <v>42</v>
      </c>
      <c r="J119" s="23" t="s">
        <v>33</v>
      </c>
      <c r="K119" s="23" t="s">
        <v>25</v>
      </c>
      <c r="L119" s="23" t="s">
        <v>43</v>
      </c>
    </row>
    <row r="120" spans="1:12" hidden="1" x14ac:dyDescent="0.25">
      <c r="A120" s="22">
        <v>42892</v>
      </c>
      <c r="B120" s="27" t="s">
        <v>157</v>
      </c>
      <c r="C120" s="23" t="s">
        <v>40</v>
      </c>
      <c r="D120" s="23" t="s">
        <v>32</v>
      </c>
      <c r="E120" s="24"/>
      <c r="F120" s="24">
        <v>700</v>
      </c>
      <c r="G120" s="25">
        <f t="shared" si="1"/>
        <v>17998675</v>
      </c>
      <c r="H120" s="23" t="s">
        <v>76</v>
      </c>
      <c r="I120" s="23" t="s">
        <v>42</v>
      </c>
      <c r="J120" s="23" t="s">
        <v>33</v>
      </c>
      <c r="K120" s="23" t="s">
        <v>25</v>
      </c>
      <c r="L120" s="23" t="s">
        <v>43</v>
      </c>
    </row>
    <row r="121" spans="1:12" hidden="1" x14ac:dyDescent="0.25">
      <c r="A121" s="22">
        <v>42892</v>
      </c>
      <c r="B121" s="27" t="s">
        <v>158</v>
      </c>
      <c r="C121" s="23" t="s">
        <v>40</v>
      </c>
      <c r="D121" s="23" t="s">
        <v>32</v>
      </c>
      <c r="E121" s="24"/>
      <c r="F121" s="24">
        <v>700</v>
      </c>
      <c r="G121" s="25">
        <f t="shared" si="1"/>
        <v>17997975</v>
      </c>
      <c r="H121" s="23" t="s">
        <v>76</v>
      </c>
      <c r="I121" s="23" t="s">
        <v>42</v>
      </c>
      <c r="J121" s="23" t="s">
        <v>33</v>
      </c>
      <c r="K121" s="23" t="s">
        <v>25</v>
      </c>
      <c r="L121" s="23" t="s">
        <v>43</v>
      </c>
    </row>
    <row r="122" spans="1:12" hidden="1" x14ac:dyDescent="0.25">
      <c r="A122" s="22">
        <v>42892</v>
      </c>
      <c r="B122" s="27" t="s">
        <v>159</v>
      </c>
      <c r="C122" s="23" t="s">
        <v>40</v>
      </c>
      <c r="D122" s="23" t="s">
        <v>32</v>
      </c>
      <c r="E122" s="24"/>
      <c r="F122" s="24">
        <v>300</v>
      </c>
      <c r="G122" s="25">
        <f t="shared" si="1"/>
        <v>17997675</v>
      </c>
      <c r="H122" s="23" t="s">
        <v>76</v>
      </c>
      <c r="I122" s="23" t="s">
        <v>42</v>
      </c>
      <c r="J122" s="23" t="s">
        <v>33</v>
      </c>
      <c r="K122" s="23" t="s">
        <v>25</v>
      </c>
      <c r="L122" s="23" t="s">
        <v>43</v>
      </c>
    </row>
    <row r="123" spans="1:12" hidden="1" x14ac:dyDescent="0.25">
      <c r="A123" s="22">
        <v>42892</v>
      </c>
      <c r="B123" s="27" t="s">
        <v>118</v>
      </c>
      <c r="C123" s="23" t="s">
        <v>119</v>
      </c>
      <c r="D123" s="23" t="s">
        <v>32</v>
      </c>
      <c r="E123" s="24"/>
      <c r="F123" s="24">
        <v>3500</v>
      </c>
      <c r="G123" s="25">
        <f t="shared" si="1"/>
        <v>17994175</v>
      </c>
      <c r="H123" s="23" t="s">
        <v>76</v>
      </c>
      <c r="I123" s="23" t="s">
        <v>42</v>
      </c>
      <c r="J123" s="23" t="s">
        <v>33</v>
      </c>
      <c r="K123" s="23" t="s">
        <v>25</v>
      </c>
      <c r="L123" s="23" t="s">
        <v>43</v>
      </c>
    </row>
    <row r="124" spans="1:12" hidden="1" x14ac:dyDescent="0.25">
      <c r="A124" s="22">
        <v>42892</v>
      </c>
      <c r="B124" s="23" t="s">
        <v>160</v>
      </c>
      <c r="C124" s="23" t="s">
        <v>40</v>
      </c>
      <c r="D124" s="23" t="s">
        <v>32</v>
      </c>
      <c r="E124" s="24"/>
      <c r="F124" s="24">
        <v>5000</v>
      </c>
      <c r="G124" s="25">
        <f t="shared" si="1"/>
        <v>17989175</v>
      </c>
      <c r="H124" s="23" t="s">
        <v>76</v>
      </c>
      <c r="I124" s="23" t="s">
        <v>42</v>
      </c>
      <c r="J124" s="23" t="s">
        <v>33</v>
      </c>
      <c r="K124" s="23" t="s">
        <v>25</v>
      </c>
      <c r="L124" s="23" t="s">
        <v>43</v>
      </c>
    </row>
    <row r="125" spans="1:12" hidden="1" x14ac:dyDescent="0.25">
      <c r="A125" s="22">
        <v>42893</v>
      </c>
      <c r="B125" s="23" t="s">
        <v>161</v>
      </c>
      <c r="C125" s="23" t="s">
        <v>45</v>
      </c>
      <c r="D125" s="23" t="s">
        <v>32</v>
      </c>
      <c r="E125" s="24"/>
      <c r="F125" s="24">
        <v>40000</v>
      </c>
      <c r="G125" s="25">
        <f t="shared" si="1"/>
        <v>17949175</v>
      </c>
      <c r="H125" s="23" t="s">
        <v>41</v>
      </c>
      <c r="I125" s="23">
        <v>17</v>
      </c>
      <c r="J125" s="23"/>
      <c r="K125" s="23" t="s">
        <v>25</v>
      </c>
      <c r="L125" s="27" t="s">
        <v>26</v>
      </c>
    </row>
    <row r="126" spans="1:12" hidden="1" x14ac:dyDescent="0.25">
      <c r="A126" s="22">
        <v>42893</v>
      </c>
      <c r="B126" s="23" t="s">
        <v>162</v>
      </c>
      <c r="C126" s="23" t="s">
        <v>55</v>
      </c>
      <c r="D126" s="23" t="s">
        <v>21</v>
      </c>
      <c r="E126" s="24"/>
      <c r="F126" s="24">
        <v>20000</v>
      </c>
      <c r="G126" s="25">
        <f t="shared" si="1"/>
        <v>17929175</v>
      </c>
      <c r="H126" s="23" t="s">
        <v>41</v>
      </c>
      <c r="I126" s="23">
        <v>18</v>
      </c>
      <c r="J126" s="23" t="s">
        <v>24</v>
      </c>
      <c r="K126" s="23" t="s">
        <v>25</v>
      </c>
      <c r="L126" s="27" t="s">
        <v>26</v>
      </c>
    </row>
    <row r="127" spans="1:12" hidden="1" x14ac:dyDescent="0.25">
      <c r="A127" s="22">
        <v>42893</v>
      </c>
      <c r="B127" s="23" t="s">
        <v>163</v>
      </c>
      <c r="C127" s="23" t="s">
        <v>55</v>
      </c>
      <c r="D127" s="23" t="s">
        <v>21</v>
      </c>
      <c r="E127" s="24"/>
      <c r="F127" s="24">
        <v>15000</v>
      </c>
      <c r="G127" s="25">
        <f t="shared" si="1"/>
        <v>17914175</v>
      </c>
      <c r="H127" s="23" t="s">
        <v>41</v>
      </c>
      <c r="I127" s="23">
        <v>19</v>
      </c>
      <c r="J127" s="23" t="s">
        <v>24</v>
      </c>
      <c r="K127" s="23" t="s">
        <v>25</v>
      </c>
      <c r="L127" s="27" t="s">
        <v>26</v>
      </c>
    </row>
    <row r="128" spans="1:12" hidden="1" x14ac:dyDescent="0.25">
      <c r="A128" s="22">
        <v>42893</v>
      </c>
      <c r="B128" s="23" t="s">
        <v>164</v>
      </c>
      <c r="C128" s="23" t="s">
        <v>40</v>
      </c>
      <c r="D128" s="23" t="s">
        <v>30</v>
      </c>
      <c r="E128" s="24"/>
      <c r="F128" s="24">
        <v>2000</v>
      </c>
      <c r="G128" s="25">
        <f t="shared" si="1"/>
        <v>17912175</v>
      </c>
      <c r="H128" s="23" t="s">
        <v>41</v>
      </c>
      <c r="I128" s="23" t="s">
        <v>42</v>
      </c>
      <c r="J128" s="23" t="s">
        <v>24</v>
      </c>
      <c r="K128" s="23" t="s">
        <v>25</v>
      </c>
      <c r="L128" s="27" t="s">
        <v>43</v>
      </c>
    </row>
    <row r="129" spans="1:12" x14ac:dyDescent="0.25">
      <c r="A129" s="22">
        <v>42893</v>
      </c>
      <c r="B129" s="23" t="s">
        <v>165</v>
      </c>
      <c r="C129" s="23" t="s">
        <v>40</v>
      </c>
      <c r="D129" s="23" t="s">
        <v>30</v>
      </c>
      <c r="E129" s="24"/>
      <c r="F129" s="24">
        <v>4000</v>
      </c>
      <c r="G129" s="25">
        <f t="shared" si="1"/>
        <v>17908175</v>
      </c>
      <c r="H129" s="26" t="s">
        <v>166</v>
      </c>
      <c r="I129" s="23" t="s">
        <v>42</v>
      </c>
      <c r="J129" s="23" t="s">
        <v>24</v>
      </c>
      <c r="K129" s="23" t="s">
        <v>25</v>
      </c>
      <c r="L129" s="27" t="s">
        <v>43</v>
      </c>
    </row>
    <row r="130" spans="1:12" x14ac:dyDescent="0.25">
      <c r="A130" s="22">
        <v>42893</v>
      </c>
      <c r="B130" s="23" t="s">
        <v>22</v>
      </c>
      <c r="C130" s="23" t="s">
        <v>45</v>
      </c>
      <c r="D130" s="23" t="s">
        <v>37</v>
      </c>
      <c r="E130" s="24">
        <v>225000</v>
      </c>
      <c r="F130" s="24"/>
      <c r="G130" s="25">
        <f t="shared" si="1"/>
        <v>18133175</v>
      </c>
      <c r="H130" s="26" t="s">
        <v>166</v>
      </c>
      <c r="I130" s="23">
        <v>3592805</v>
      </c>
      <c r="J130" s="23"/>
      <c r="K130" s="23" t="s">
        <v>25</v>
      </c>
      <c r="L130" s="27" t="s">
        <v>26</v>
      </c>
    </row>
    <row r="131" spans="1:12" x14ac:dyDescent="0.25">
      <c r="A131" s="22">
        <v>42893</v>
      </c>
      <c r="B131" s="23" t="s">
        <v>167</v>
      </c>
      <c r="C131" s="23" t="s">
        <v>90</v>
      </c>
      <c r="D131" s="23" t="s">
        <v>37</v>
      </c>
      <c r="E131" s="24"/>
      <c r="F131" s="24">
        <v>5000</v>
      </c>
      <c r="G131" s="25">
        <f t="shared" si="1"/>
        <v>18128175</v>
      </c>
      <c r="H131" s="26" t="s">
        <v>166</v>
      </c>
      <c r="I131" s="23" t="s">
        <v>42</v>
      </c>
      <c r="J131" s="23" t="s">
        <v>24</v>
      </c>
      <c r="K131" s="23" t="s">
        <v>25</v>
      </c>
      <c r="L131" s="27" t="s">
        <v>43</v>
      </c>
    </row>
    <row r="132" spans="1:12" x14ac:dyDescent="0.25">
      <c r="A132" s="22">
        <v>42893</v>
      </c>
      <c r="B132" s="23" t="s">
        <v>168</v>
      </c>
      <c r="C132" s="23" t="s">
        <v>169</v>
      </c>
      <c r="D132" s="23" t="s">
        <v>37</v>
      </c>
      <c r="E132" s="24"/>
      <c r="F132" s="24">
        <v>225000</v>
      </c>
      <c r="G132" s="25">
        <f t="shared" si="1"/>
        <v>17903175</v>
      </c>
      <c r="H132" s="26" t="s">
        <v>166</v>
      </c>
      <c r="I132" s="23">
        <v>848431</v>
      </c>
      <c r="J132" s="23" t="s">
        <v>24</v>
      </c>
      <c r="K132" s="23" t="s">
        <v>25</v>
      </c>
      <c r="L132" s="27" t="s">
        <v>26</v>
      </c>
    </row>
    <row r="133" spans="1:12" hidden="1" x14ac:dyDescent="0.25">
      <c r="A133" s="22">
        <v>42893</v>
      </c>
      <c r="B133" s="23" t="s">
        <v>170</v>
      </c>
      <c r="C133" s="23" t="s">
        <v>40</v>
      </c>
      <c r="D133" s="23" t="s">
        <v>32</v>
      </c>
      <c r="E133" s="24"/>
      <c r="F133" s="32">
        <v>1000</v>
      </c>
      <c r="G133" s="25">
        <f t="shared" si="1"/>
        <v>17902175</v>
      </c>
      <c r="H133" s="23" t="s">
        <v>139</v>
      </c>
      <c r="I133" s="23" t="s">
        <v>42</v>
      </c>
      <c r="J133" s="23" t="s">
        <v>33</v>
      </c>
      <c r="K133" s="23" t="s">
        <v>25</v>
      </c>
      <c r="L133" s="23" t="s">
        <v>143</v>
      </c>
    </row>
    <row r="134" spans="1:12" hidden="1" x14ac:dyDescent="0.25">
      <c r="A134" s="22">
        <v>42893</v>
      </c>
      <c r="B134" s="23" t="s">
        <v>171</v>
      </c>
      <c r="C134" s="23" t="s">
        <v>172</v>
      </c>
      <c r="D134" s="23" t="s">
        <v>32</v>
      </c>
      <c r="E134" s="24"/>
      <c r="F134" s="32">
        <v>1000</v>
      </c>
      <c r="G134" s="25">
        <f t="shared" si="1"/>
        <v>17901175</v>
      </c>
      <c r="H134" s="23" t="s">
        <v>139</v>
      </c>
      <c r="I134" s="23" t="s">
        <v>42</v>
      </c>
      <c r="J134" s="23" t="s">
        <v>33</v>
      </c>
      <c r="K134" s="23" t="s">
        <v>25</v>
      </c>
      <c r="L134" s="23" t="s">
        <v>143</v>
      </c>
    </row>
    <row r="135" spans="1:12" hidden="1" x14ac:dyDescent="0.25">
      <c r="A135" s="22">
        <v>42893</v>
      </c>
      <c r="B135" s="23" t="s">
        <v>173</v>
      </c>
      <c r="C135" s="23" t="s">
        <v>40</v>
      </c>
      <c r="D135" s="23" t="s">
        <v>32</v>
      </c>
      <c r="E135" s="24"/>
      <c r="F135" s="32">
        <v>1500</v>
      </c>
      <c r="G135" s="25">
        <f t="shared" si="1"/>
        <v>17899675</v>
      </c>
      <c r="H135" s="23" t="s">
        <v>139</v>
      </c>
      <c r="I135" s="23" t="s">
        <v>42</v>
      </c>
      <c r="J135" s="23" t="s">
        <v>33</v>
      </c>
      <c r="K135" s="23" t="s">
        <v>25</v>
      </c>
      <c r="L135" s="23" t="s">
        <v>143</v>
      </c>
    </row>
    <row r="136" spans="1:12" hidden="1" x14ac:dyDescent="0.25">
      <c r="A136" s="22">
        <v>42893</v>
      </c>
      <c r="B136" s="23" t="s">
        <v>174</v>
      </c>
      <c r="C136" s="23" t="s">
        <v>40</v>
      </c>
      <c r="D136" s="23" t="s">
        <v>32</v>
      </c>
      <c r="E136" s="24"/>
      <c r="F136" s="32">
        <v>2000</v>
      </c>
      <c r="G136" s="25">
        <f t="shared" si="1"/>
        <v>17897675</v>
      </c>
      <c r="H136" s="23" t="s">
        <v>139</v>
      </c>
      <c r="I136" s="23" t="s">
        <v>42</v>
      </c>
      <c r="J136" s="23" t="s">
        <v>33</v>
      </c>
      <c r="K136" s="23" t="s">
        <v>25</v>
      </c>
      <c r="L136" s="23" t="s">
        <v>143</v>
      </c>
    </row>
    <row r="137" spans="1:12" hidden="1" x14ac:dyDescent="0.25">
      <c r="A137" s="22">
        <v>42893</v>
      </c>
      <c r="B137" s="23" t="s">
        <v>175</v>
      </c>
      <c r="C137" s="23" t="s">
        <v>40</v>
      </c>
      <c r="D137" s="23" t="s">
        <v>32</v>
      </c>
      <c r="E137" s="24"/>
      <c r="F137" s="32">
        <v>1500</v>
      </c>
      <c r="G137" s="25">
        <f t="shared" si="1"/>
        <v>17896175</v>
      </c>
      <c r="H137" s="23" t="s">
        <v>139</v>
      </c>
      <c r="I137" s="23" t="s">
        <v>42</v>
      </c>
      <c r="J137" s="23" t="s">
        <v>33</v>
      </c>
      <c r="K137" s="23" t="s">
        <v>25</v>
      </c>
      <c r="L137" s="23" t="s">
        <v>143</v>
      </c>
    </row>
    <row r="138" spans="1:12" hidden="1" x14ac:dyDescent="0.25">
      <c r="A138" s="22">
        <v>42893</v>
      </c>
      <c r="B138" s="23" t="s">
        <v>146</v>
      </c>
      <c r="C138" s="23" t="s">
        <v>40</v>
      </c>
      <c r="D138" s="23" t="s">
        <v>21</v>
      </c>
      <c r="E138" s="24"/>
      <c r="F138" s="24">
        <v>2000</v>
      </c>
      <c r="G138" s="25">
        <f t="shared" si="1"/>
        <v>17894175</v>
      </c>
      <c r="H138" s="23" t="s">
        <v>62</v>
      </c>
      <c r="I138" s="23" t="s">
        <v>42</v>
      </c>
      <c r="J138" s="23" t="s">
        <v>24</v>
      </c>
      <c r="K138" s="23" t="s">
        <v>25</v>
      </c>
      <c r="L138" s="27" t="s">
        <v>43</v>
      </c>
    </row>
    <row r="139" spans="1:12" hidden="1" x14ac:dyDescent="0.25">
      <c r="A139" s="22">
        <v>42893</v>
      </c>
      <c r="B139" s="23" t="s">
        <v>176</v>
      </c>
      <c r="C139" s="23" t="s">
        <v>40</v>
      </c>
      <c r="D139" s="23" t="s">
        <v>28</v>
      </c>
      <c r="E139" s="24"/>
      <c r="F139" s="24">
        <v>1000</v>
      </c>
      <c r="G139" s="25">
        <f t="shared" si="1"/>
        <v>17893175</v>
      </c>
      <c r="H139" s="23" t="s">
        <v>69</v>
      </c>
      <c r="I139" s="23" t="s">
        <v>42</v>
      </c>
      <c r="J139" s="23" t="s">
        <v>24</v>
      </c>
      <c r="K139" s="23" t="s">
        <v>25</v>
      </c>
      <c r="L139" s="27" t="s">
        <v>43</v>
      </c>
    </row>
    <row r="140" spans="1:12" hidden="1" x14ac:dyDescent="0.25">
      <c r="A140" s="22">
        <v>42893</v>
      </c>
      <c r="B140" s="23" t="s">
        <v>177</v>
      </c>
      <c r="C140" s="23" t="s">
        <v>40</v>
      </c>
      <c r="D140" s="23" t="s">
        <v>28</v>
      </c>
      <c r="E140" s="24"/>
      <c r="F140" s="24">
        <v>1000</v>
      </c>
      <c r="G140" s="25">
        <f t="shared" si="1"/>
        <v>17892175</v>
      </c>
      <c r="H140" s="23" t="s">
        <v>69</v>
      </c>
      <c r="I140" s="23" t="s">
        <v>42</v>
      </c>
      <c r="J140" s="23" t="s">
        <v>24</v>
      </c>
      <c r="K140" s="23" t="s">
        <v>25</v>
      </c>
      <c r="L140" s="27" t="s">
        <v>43</v>
      </c>
    </row>
    <row r="141" spans="1:12" hidden="1" x14ac:dyDescent="0.25">
      <c r="A141" s="22">
        <v>42893</v>
      </c>
      <c r="B141" s="23" t="s">
        <v>178</v>
      </c>
      <c r="C141" s="23" t="s">
        <v>40</v>
      </c>
      <c r="D141" s="23" t="s">
        <v>28</v>
      </c>
      <c r="E141" s="24"/>
      <c r="F141" s="24">
        <v>1000</v>
      </c>
      <c r="G141" s="25">
        <f t="shared" si="1"/>
        <v>17891175</v>
      </c>
      <c r="H141" s="23" t="s">
        <v>69</v>
      </c>
      <c r="I141" s="23" t="s">
        <v>42</v>
      </c>
      <c r="J141" s="23" t="s">
        <v>24</v>
      </c>
      <c r="K141" s="23" t="s">
        <v>25</v>
      </c>
      <c r="L141" s="27" t="s">
        <v>43</v>
      </c>
    </row>
    <row r="142" spans="1:12" hidden="1" x14ac:dyDescent="0.25">
      <c r="A142" s="22">
        <v>42893</v>
      </c>
      <c r="B142" s="23" t="s">
        <v>179</v>
      </c>
      <c r="C142" s="23" t="s">
        <v>40</v>
      </c>
      <c r="D142" s="33" t="s">
        <v>32</v>
      </c>
      <c r="E142" s="24"/>
      <c r="F142" s="34">
        <v>2000</v>
      </c>
      <c r="G142" s="25">
        <f t="shared" ref="G142:G160" si="2">+G141+E142-F142</f>
        <v>17889175</v>
      </c>
      <c r="H142" s="23" t="s">
        <v>161</v>
      </c>
      <c r="I142" s="26" t="s">
        <v>42</v>
      </c>
      <c r="J142" s="23" t="s">
        <v>33</v>
      </c>
      <c r="K142" s="23" t="s">
        <v>25</v>
      </c>
      <c r="L142" s="23" t="s">
        <v>43</v>
      </c>
    </row>
    <row r="143" spans="1:12" hidden="1" x14ac:dyDescent="0.25">
      <c r="A143" s="22">
        <v>42893</v>
      </c>
      <c r="B143" s="23" t="s">
        <v>180</v>
      </c>
      <c r="C143" s="23" t="s">
        <v>50</v>
      </c>
      <c r="D143" s="33" t="s">
        <v>32</v>
      </c>
      <c r="E143" s="24"/>
      <c r="F143" s="34">
        <v>40000</v>
      </c>
      <c r="G143" s="25">
        <f t="shared" si="2"/>
        <v>17849175</v>
      </c>
      <c r="H143" s="23" t="s">
        <v>161</v>
      </c>
      <c r="I143" s="35">
        <v>1</v>
      </c>
      <c r="J143" s="23" t="s">
        <v>33</v>
      </c>
      <c r="K143" s="23" t="s">
        <v>25</v>
      </c>
      <c r="L143" s="23" t="s">
        <v>26</v>
      </c>
    </row>
    <row r="144" spans="1:12" hidden="1" x14ac:dyDescent="0.25">
      <c r="A144" s="22">
        <v>42893</v>
      </c>
      <c r="B144" s="23" t="s">
        <v>181</v>
      </c>
      <c r="C144" s="23" t="s">
        <v>50</v>
      </c>
      <c r="D144" s="33" t="s">
        <v>32</v>
      </c>
      <c r="E144" s="24"/>
      <c r="F144" s="34">
        <v>1000</v>
      </c>
      <c r="G144" s="25">
        <f t="shared" si="2"/>
        <v>17848175</v>
      </c>
      <c r="H144" s="23" t="s">
        <v>161</v>
      </c>
      <c r="I144" s="36" t="s">
        <v>42</v>
      </c>
      <c r="J144" s="23" t="s">
        <v>33</v>
      </c>
      <c r="K144" s="23" t="s">
        <v>25</v>
      </c>
      <c r="L144" s="23" t="s">
        <v>43</v>
      </c>
    </row>
    <row r="145" spans="1:12" hidden="1" x14ac:dyDescent="0.25">
      <c r="A145" s="22">
        <v>42893</v>
      </c>
      <c r="B145" s="23" t="s">
        <v>41</v>
      </c>
      <c r="C145" s="23" t="s">
        <v>45</v>
      </c>
      <c r="D145" s="33" t="s">
        <v>32</v>
      </c>
      <c r="E145" s="24">
        <v>40000</v>
      </c>
      <c r="F145" s="34"/>
      <c r="G145" s="25">
        <f t="shared" si="2"/>
        <v>17888175</v>
      </c>
      <c r="H145" s="23" t="s">
        <v>161</v>
      </c>
      <c r="I145" s="38">
        <v>17</v>
      </c>
      <c r="J145" s="23"/>
      <c r="K145" s="23" t="s">
        <v>25</v>
      </c>
      <c r="L145" s="23" t="s">
        <v>26</v>
      </c>
    </row>
    <row r="146" spans="1:12" hidden="1" x14ac:dyDescent="0.25">
      <c r="A146" s="22">
        <v>42893</v>
      </c>
      <c r="B146" s="27" t="s">
        <v>182</v>
      </c>
      <c r="C146" s="23" t="s">
        <v>40</v>
      </c>
      <c r="D146" s="23" t="s">
        <v>32</v>
      </c>
      <c r="E146" s="24"/>
      <c r="F146" s="24">
        <v>400</v>
      </c>
      <c r="G146" s="25">
        <f t="shared" si="2"/>
        <v>17887775</v>
      </c>
      <c r="H146" s="23" t="s">
        <v>76</v>
      </c>
      <c r="I146" s="23" t="s">
        <v>42</v>
      </c>
      <c r="J146" s="23" t="s">
        <v>33</v>
      </c>
      <c r="K146" s="23" t="s">
        <v>25</v>
      </c>
      <c r="L146" s="23" t="s">
        <v>43</v>
      </c>
    </row>
    <row r="147" spans="1:12" hidden="1" x14ac:dyDescent="0.25">
      <c r="A147" s="22">
        <v>42893</v>
      </c>
      <c r="B147" s="27" t="s">
        <v>183</v>
      </c>
      <c r="C147" s="23" t="s">
        <v>40</v>
      </c>
      <c r="D147" s="23" t="s">
        <v>32</v>
      </c>
      <c r="E147" s="24"/>
      <c r="F147" s="24">
        <v>300</v>
      </c>
      <c r="G147" s="25">
        <f t="shared" si="2"/>
        <v>17887475</v>
      </c>
      <c r="H147" s="23" t="s">
        <v>76</v>
      </c>
      <c r="I147" s="23" t="s">
        <v>42</v>
      </c>
      <c r="J147" s="23" t="s">
        <v>33</v>
      </c>
      <c r="K147" s="23" t="s">
        <v>25</v>
      </c>
      <c r="L147" s="23" t="s">
        <v>43</v>
      </c>
    </row>
    <row r="148" spans="1:12" hidden="1" x14ac:dyDescent="0.25">
      <c r="A148" s="22">
        <v>42893</v>
      </c>
      <c r="B148" s="27" t="s">
        <v>184</v>
      </c>
      <c r="C148" s="23" t="s">
        <v>40</v>
      </c>
      <c r="D148" s="23" t="s">
        <v>32</v>
      </c>
      <c r="E148" s="24"/>
      <c r="F148" s="24">
        <v>300</v>
      </c>
      <c r="G148" s="25">
        <f t="shared" si="2"/>
        <v>17887175</v>
      </c>
      <c r="H148" s="23" t="s">
        <v>76</v>
      </c>
      <c r="I148" s="23" t="s">
        <v>42</v>
      </c>
      <c r="J148" s="23" t="s">
        <v>33</v>
      </c>
      <c r="K148" s="23" t="s">
        <v>25</v>
      </c>
      <c r="L148" s="23" t="s">
        <v>43</v>
      </c>
    </row>
    <row r="149" spans="1:12" hidden="1" x14ac:dyDescent="0.25">
      <c r="A149" s="22">
        <v>42893</v>
      </c>
      <c r="B149" s="27" t="s">
        <v>185</v>
      </c>
      <c r="C149" s="23" t="s">
        <v>40</v>
      </c>
      <c r="D149" s="23" t="s">
        <v>32</v>
      </c>
      <c r="E149" s="24"/>
      <c r="F149" s="24">
        <v>5000</v>
      </c>
      <c r="G149" s="25">
        <f t="shared" si="2"/>
        <v>17882175</v>
      </c>
      <c r="H149" s="23" t="s">
        <v>76</v>
      </c>
      <c r="I149" s="23" t="s">
        <v>42</v>
      </c>
      <c r="J149" s="23" t="s">
        <v>33</v>
      </c>
      <c r="K149" s="23" t="s">
        <v>25</v>
      </c>
      <c r="L149" s="23" t="s">
        <v>43</v>
      </c>
    </row>
    <row r="150" spans="1:12" hidden="1" x14ac:dyDescent="0.25">
      <c r="A150" s="22">
        <v>42893</v>
      </c>
      <c r="B150" s="27" t="s">
        <v>186</v>
      </c>
      <c r="C150" s="23" t="s">
        <v>40</v>
      </c>
      <c r="D150" s="23" t="s">
        <v>32</v>
      </c>
      <c r="E150" s="24"/>
      <c r="F150" s="24">
        <v>1000</v>
      </c>
      <c r="G150" s="25">
        <f t="shared" si="2"/>
        <v>17881175</v>
      </c>
      <c r="H150" s="23" t="s">
        <v>76</v>
      </c>
      <c r="I150" s="23" t="s">
        <v>42</v>
      </c>
      <c r="J150" s="23" t="s">
        <v>33</v>
      </c>
      <c r="K150" s="23" t="s">
        <v>25</v>
      </c>
      <c r="L150" s="23" t="s">
        <v>43</v>
      </c>
    </row>
    <row r="151" spans="1:12" hidden="1" x14ac:dyDescent="0.25">
      <c r="A151" s="22">
        <v>42893</v>
      </c>
      <c r="B151" s="27" t="s">
        <v>187</v>
      </c>
      <c r="C151" s="23" t="s">
        <v>67</v>
      </c>
      <c r="D151" s="23" t="s">
        <v>32</v>
      </c>
      <c r="E151" s="24"/>
      <c r="F151" s="24">
        <v>70000</v>
      </c>
      <c r="G151" s="25">
        <f t="shared" si="2"/>
        <v>17811175</v>
      </c>
      <c r="H151" s="23" t="s">
        <v>76</v>
      </c>
      <c r="I151" s="23" t="s">
        <v>42</v>
      </c>
      <c r="J151" s="23" t="s">
        <v>33</v>
      </c>
      <c r="K151" s="23" t="s">
        <v>25</v>
      </c>
      <c r="L151" s="23" t="s">
        <v>43</v>
      </c>
    </row>
    <row r="152" spans="1:12" hidden="1" x14ac:dyDescent="0.25">
      <c r="A152" s="22">
        <v>42893</v>
      </c>
      <c r="B152" s="27" t="s">
        <v>188</v>
      </c>
      <c r="C152" s="23" t="s">
        <v>67</v>
      </c>
      <c r="D152" s="23" t="s">
        <v>32</v>
      </c>
      <c r="E152" s="24"/>
      <c r="F152" s="24">
        <v>15000</v>
      </c>
      <c r="G152" s="25">
        <f t="shared" si="2"/>
        <v>17796175</v>
      </c>
      <c r="H152" s="23" t="s">
        <v>76</v>
      </c>
      <c r="I152" s="27">
        <v>25</v>
      </c>
      <c r="J152" s="23" t="s">
        <v>33</v>
      </c>
      <c r="K152" s="23" t="s">
        <v>25</v>
      </c>
      <c r="L152" s="23" t="s">
        <v>26</v>
      </c>
    </row>
    <row r="153" spans="1:12" hidden="1" x14ac:dyDescent="0.25">
      <c r="A153" s="22">
        <v>42894</v>
      </c>
      <c r="B153" s="23" t="s">
        <v>189</v>
      </c>
      <c r="C153" s="23" t="s">
        <v>40</v>
      </c>
      <c r="D153" s="23" t="s">
        <v>21</v>
      </c>
      <c r="E153" s="24"/>
      <c r="F153" s="24">
        <v>6000</v>
      </c>
      <c r="G153" s="25">
        <f t="shared" si="2"/>
        <v>17790175</v>
      </c>
      <c r="H153" s="23" t="s">
        <v>41</v>
      </c>
      <c r="I153" s="23">
        <v>20</v>
      </c>
      <c r="J153" s="23" t="s">
        <v>24</v>
      </c>
      <c r="K153" s="23" t="s">
        <v>25</v>
      </c>
      <c r="L153" s="27" t="s">
        <v>26</v>
      </c>
    </row>
    <row r="154" spans="1:12" hidden="1" x14ac:dyDescent="0.25">
      <c r="A154" s="22">
        <v>42894</v>
      </c>
      <c r="B154" s="23" t="s">
        <v>190</v>
      </c>
      <c r="C154" s="23" t="s">
        <v>45</v>
      </c>
      <c r="D154" s="23" t="s">
        <v>30</v>
      </c>
      <c r="E154" s="24"/>
      <c r="F154" s="24">
        <v>45000</v>
      </c>
      <c r="G154" s="25">
        <f t="shared" si="2"/>
        <v>17745175</v>
      </c>
      <c r="H154" s="23" t="s">
        <v>41</v>
      </c>
      <c r="I154" s="23">
        <v>21</v>
      </c>
      <c r="J154" s="23"/>
      <c r="K154" s="23" t="s">
        <v>25</v>
      </c>
      <c r="L154" s="27" t="s">
        <v>26</v>
      </c>
    </row>
    <row r="155" spans="1:12" hidden="1" x14ac:dyDescent="0.25">
      <c r="A155" s="22">
        <v>42894</v>
      </c>
      <c r="B155" s="23" t="s">
        <v>191</v>
      </c>
      <c r="C155" s="23"/>
      <c r="D155" s="23"/>
      <c r="E155" s="24">
        <v>61000</v>
      </c>
      <c r="F155" s="24"/>
      <c r="G155" s="25">
        <f t="shared" si="2"/>
        <v>17806175</v>
      </c>
      <c r="H155" s="23" t="s">
        <v>41</v>
      </c>
      <c r="I155" s="23">
        <v>22</v>
      </c>
      <c r="J155" s="23" t="s">
        <v>620</v>
      </c>
      <c r="K155" s="23" t="s">
        <v>25</v>
      </c>
      <c r="L155" s="27" t="s">
        <v>26</v>
      </c>
    </row>
    <row r="156" spans="1:12" hidden="1" x14ac:dyDescent="0.25">
      <c r="A156" s="22">
        <v>42894</v>
      </c>
      <c r="B156" s="23" t="s">
        <v>192</v>
      </c>
      <c r="C156" s="23" t="s">
        <v>40</v>
      </c>
      <c r="D156" s="23" t="s">
        <v>32</v>
      </c>
      <c r="E156" s="24"/>
      <c r="F156" s="32">
        <v>1500</v>
      </c>
      <c r="G156" s="25">
        <f t="shared" si="2"/>
        <v>17804675</v>
      </c>
      <c r="H156" s="23" t="s">
        <v>139</v>
      </c>
      <c r="I156" s="23" t="s">
        <v>42</v>
      </c>
      <c r="J156" s="23" t="s">
        <v>33</v>
      </c>
      <c r="K156" s="23" t="s">
        <v>25</v>
      </c>
      <c r="L156" s="23" t="s">
        <v>143</v>
      </c>
    </row>
    <row r="157" spans="1:12" hidden="1" x14ac:dyDescent="0.25">
      <c r="A157" s="22">
        <v>42894</v>
      </c>
      <c r="B157" s="23" t="s">
        <v>193</v>
      </c>
      <c r="C157" s="23" t="s">
        <v>40</v>
      </c>
      <c r="D157" s="23" t="s">
        <v>32</v>
      </c>
      <c r="E157" s="24"/>
      <c r="F157" s="32">
        <v>6000</v>
      </c>
      <c r="G157" s="25">
        <f t="shared" si="2"/>
        <v>17798675</v>
      </c>
      <c r="H157" s="23" t="s">
        <v>139</v>
      </c>
      <c r="I157" s="23" t="s">
        <v>42</v>
      </c>
      <c r="J157" s="23" t="s">
        <v>33</v>
      </c>
      <c r="K157" s="23" t="s">
        <v>25</v>
      </c>
      <c r="L157" s="23" t="s">
        <v>143</v>
      </c>
    </row>
    <row r="158" spans="1:12" hidden="1" x14ac:dyDescent="0.25">
      <c r="A158" s="22">
        <v>42894</v>
      </c>
      <c r="B158" s="23" t="s">
        <v>146</v>
      </c>
      <c r="C158" s="23" t="s">
        <v>40</v>
      </c>
      <c r="D158" s="23" t="s">
        <v>21</v>
      </c>
      <c r="E158" s="24"/>
      <c r="F158" s="24">
        <v>2000</v>
      </c>
      <c r="G158" s="25">
        <f t="shared" si="2"/>
        <v>17796675</v>
      </c>
      <c r="H158" s="23" t="s">
        <v>62</v>
      </c>
      <c r="I158" s="23" t="s">
        <v>42</v>
      </c>
      <c r="J158" s="23" t="s">
        <v>24</v>
      </c>
      <c r="K158" s="23" t="s">
        <v>25</v>
      </c>
      <c r="L158" s="27" t="s">
        <v>43</v>
      </c>
    </row>
    <row r="159" spans="1:12" hidden="1" x14ac:dyDescent="0.25">
      <c r="A159" s="22">
        <v>42894</v>
      </c>
      <c r="B159" s="23" t="s">
        <v>41</v>
      </c>
      <c r="C159" s="23" t="s">
        <v>45</v>
      </c>
      <c r="D159" s="23" t="s">
        <v>30</v>
      </c>
      <c r="E159" s="24">
        <v>45000</v>
      </c>
      <c r="F159" s="24"/>
      <c r="G159" s="25">
        <f t="shared" si="2"/>
        <v>17841675</v>
      </c>
      <c r="H159" s="27" t="s">
        <v>128</v>
      </c>
      <c r="I159" s="23">
        <v>21</v>
      </c>
      <c r="J159" s="23"/>
      <c r="K159" s="23" t="s">
        <v>25</v>
      </c>
      <c r="L159" s="27" t="s">
        <v>26</v>
      </c>
    </row>
    <row r="160" spans="1:12" x14ac:dyDescent="0.25">
      <c r="A160" s="22">
        <v>42895</v>
      </c>
      <c r="B160" s="23" t="s">
        <v>194</v>
      </c>
      <c r="C160" s="23" t="s">
        <v>40</v>
      </c>
      <c r="D160" s="23" t="s">
        <v>30</v>
      </c>
      <c r="E160" s="24"/>
      <c r="F160" s="24">
        <v>2000</v>
      </c>
      <c r="G160" s="25">
        <f t="shared" si="2"/>
        <v>17839675</v>
      </c>
      <c r="H160" s="26" t="s">
        <v>166</v>
      </c>
      <c r="I160" s="23" t="s">
        <v>42</v>
      </c>
      <c r="J160" s="23" t="s">
        <v>24</v>
      </c>
      <c r="K160" s="23" t="s">
        <v>25</v>
      </c>
      <c r="L160" s="27" t="s">
        <v>43</v>
      </c>
    </row>
    <row r="161" spans="1:12" x14ac:dyDescent="0.25">
      <c r="A161" s="22">
        <v>42895</v>
      </c>
      <c r="B161" s="23" t="s">
        <v>195</v>
      </c>
      <c r="C161" s="23" t="s">
        <v>45</v>
      </c>
      <c r="D161" s="23" t="s">
        <v>30</v>
      </c>
      <c r="E161" s="24"/>
      <c r="F161" s="24">
        <v>61000</v>
      </c>
      <c r="G161" s="25">
        <f t="shared" ref="G161:G205" si="3">+G160+E161-F161</f>
        <v>17778675</v>
      </c>
      <c r="H161" s="26" t="s">
        <v>166</v>
      </c>
      <c r="I161" s="23">
        <v>22</v>
      </c>
      <c r="J161" s="23"/>
      <c r="K161" s="23" t="s">
        <v>25</v>
      </c>
      <c r="L161" s="27" t="s">
        <v>26</v>
      </c>
    </row>
    <row r="162" spans="1:12" hidden="1" x14ac:dyDescent="0.25">
      <c r="A162" s="22">
        <v>42895</v>
      </c>
      <c r="B162" s="23" t="s">
        <v>196</v>
      </c>
      <c r="C162" s="23" t="s">
        <v>119</v>
      </c>
      <c r="D162" s="23" t="s">
        <v>32</v>
      </c>
      <c r="E162" s="24"/>
      <c r="F162" s="32">
        <v>1500</v>
      </c>
      <c r="G162" s="25">
        <f t="shared" si="3"/>
        <v>17777175</v>
      </c>
      <c r="H162" s="23" t="s">
        <v>139</v>
      </c>
      <c r="I162" s="23" t="s">
        <v>42</v>
      </c>
      <c r="J162" s="23" t="s">
        <v>33</v>
      </c>
      <c r="K162" s="23" t="s">
        <v>25</v>
      </c>
      <c r="L162" s="23" t="s">
        <v>143</v>
      </c>
    </row>
    <row r="163" spans="1:12" hidden="1" x14ac:dyDescent="0.25">
      <c r="A163" s="22">
        <v>42895</v>
      </c>
      <c r="B163" s="23" t="s">
        <v>197</v>
      </c>
      <c r="C163" s="23" t="s">
        <v>40</v>
      </c>
      <c r="D163" s="23" t="s">
        <v>32</v>
      </c>
      <c r="E163" s="24"/>
      <c r="F163" s="32">
        <v>6000</v>
      </c>
      <c r="G163" s="25">
        <f t="shared" si="3"/>
        <v>17771175</v>
      </c>
      <c r="H163" s="23" t="s">
        <v>139</v>
      </c>
      <c r="I163" s="23" t="s">
        <v>42</v>
      </c>
      <c r="J163" s="23" t="s">
        <v>33</v>
      </c>
      <c r="K163" s="23" t="s">
        <v>25</v>
      </c>
      <c r="L163" s="23" t="s">
        <v>143</v>
      </c>
    </row>
    <row r="164" spans="1:12" hidden="1" x14ac:dyDescent="0.25">
      <c r="A164" s="22">
        <v>42895</v>
      </c>
      <c r="B164" s="23" t="s">
        <v>198</v>
      </c>
      <c r="C164" s="23" t="s">
        <v>40</v>
      </c>
      <c r="D164" s="23" t="s">
        <v>32</v>
      </c>
      <c r="E164" s="24"/>
      <c r="F164" s="32">
        <v>2000</v>
      </c>
      <c r="G164" s="25">
        <f t="shared" si="3"/>
        <v>17769175</v>
      </c>
      <c r="H164" s="23" t="s">
        <v>139</v>
      </c>
      <c r="I164" s="23" t="s">
        <v>42</v>
      </c>
      <c r="J164" s="23" t="s">
        <v>33</v>
      </c>
      <c r="K164" s="23" t="s">
        <v>25</v>
      </c>
      <c r="L164" s="23" t="s">
        <v>143</v>
      </c>
    </row>
    <row r="165" spans="1:12" hidden="1" x14ac:dyDescent="0.25">
      <c r="A165" s="22">
        <v>42895</v>
      </c>
      <c r="B165" s="23" t="s">
        <v>199</v>
      </c>
      <c r="C165" s="23" t="s">
        <v>67</v>
      </c>
      <c r="D165" s="23" t="s">
        <v>32</v>
      </c>
      <c r="E165" s="24"/>
      <c r="F165" s="32">
        <v>10000</v>
      </c>
      <c r="G165" s="25">
        <f t="shared" si="3"/>
        <v>17759175</v>
      </c>
      <c r="H165" s="23" t="s">
        <v>139</v>
      </c>
      <c r="I165" s="23" t="s">
        <v>42</v>
      </c>
      <c r="J165" s="23" t="s">
        <v>33</v>
      </c>
      <c r="K165" s="23" t="s">
        <v>25</v>
      </c>
      <c r="L165" s="23" t="s">
        <v>143</v>
      </c>
    </row>
    <row r="166" spans="1:12" hidden="1" x14ac:dyDescent="0.25">
      <c r="A166" s="22">
        <v>42895</v>
      </c>
      <c r="B166" s="23" t="s">
        <v>200</v>
      </c>
      <c r="C166" s="23" t="s">
        <v>119</v>
      </c>
      <c r="D166" s="23" t="s">
        <v>32</v>
      </c>
      <c r="E166" s="24"/>
      <c r="F166" s="32">
        <v>8500</v>
      </c>
      <c r="G166" s="25">
        <f t="shared" si="3"/>
        <v>17750675</v>
      </c>
      <c r="H166" s="23" t="s">
        <v>139</v>
      </c>
      <c r="I166" s="23" t="s">
        <v>42</v>
      </c>
      <c r="J166" s="23" t="s">
        <v>33</v>
      </c>
      <c r="K166" s="23" t="s">
        <v>25</v>
      </c>
      <c r="L166" s="23" t="s">
        <v>143</v>
      </c>
    </row>
    <row r="167" spans="1:12" hidden="1" x14ac:dyDescent="0.25">
      <c r="A167" s="22">
        <v>42895</v>
      </c>
      <c r="B167" s="23" t="s">
        <v>146</v>
      </c>
      <c r="C167" s="23" t="s">
        <v>40</v>
      </c>
      <c r="D167" s="23" t="s">
        <v>21</v>
      </c>
      <c r="E167" s="24"/>
      <c r="F167" s="24">
        <v>2000</v>
      </c>
      <c r="G167" s="25">
        <f t="shared" si="3"/>
        <v>17748675</v>
      </c>
      <c r="H167" s="23" t="s">
        <v>62</v>
      </c>
      <c r="I167" s="23" t="s">
        <v>42</v>
      </c>
      <c r="J167" s="23" t="s">
        <v>24</v>
      </c>
      <c r="K167" s="23" t="s">
        <v>25</v>
      </c>
      <c r="L167" s="27" t="s">
        <v>43</v>
      </c>
    </row>
    <row r="168" spans="1:12" hidden="1" x14ac:dyDescent="0.25">
      <c r="A168" s="22">
        <v>42895</v>
      </c>
      <c r="B168" s="23" t="s">
        <v>201</v>
      </c>
      <c r="C168" s="23" t="s">
        <v>20</v>
      </c>
      <c r="D168" s="23" t="s">
        <v>21</v>
      </c>
      <c r="E168" s="24"/>
      <c r="F168" s="24">
        <v>4000</v>
      </c>
      <c r="G168" s="25">
        <f t="shared" si="3"/>
        <v>17744675</v>
      </c>
      <c r="H168" s="23" t="s">
        <v>62</v>
      </c>
      <c r="I168" s="23" t="s">
        <v>42</v>
      </c>
      <c r="J168" s="23" t="s">
        <v>24</v>
      </c>
      <c r="K168" s="23" t="s">
        <v>25</v>
      </c>
      <c r="L168" s="27" t="s">
        <v>43</v>
      </c>
    </row>
    <row r="169" spans="1:12" hidden="1" x14ac:dyDescent="0.25">
      <c r="A169" s="22">
        <v>42895</v>
      </c>
      <c r="B169" s="27" t="s">
        <v>202</v>
      </c>
      <c r="C169" s="23" t="s">
        <v>40</v>
      </c>
      <c r="D169" s="23" t="s">
        <v>32</v>
      </c>
      <c r="E169" s="24"/>
      <c r="F169" s="24">
        <v>1000</v>
      </c>
      <c r="G169" s="25">
        <f t="shared" si="3"/>
        <v>17743675</v>
      </c>
      <c r="H169" s="23" t="s">
        <v>76</v>
      </c>
      <c r="I169" s="23" t="s">
        <v>42</v>
      </c>
      <c r="J169" s="23" t="s">
        <v>33</v>
      </c>
      <c r="K169" s="23" t="s">
        <v>25</v>
      </c>
      <c r="L169" s="23" t="s">
        <v>43</v>
      </c>
    </row>
    <row r="170" spans="1:12" hidden="1" x14ac:dyDescent="0.25">
      <c r="A170" s="22">
        <v>42895</v>
      </c>
      <c r="B170" s="27" t="s">
        <v>203</v>
      </c>
      <c r="C170" s="23" t="s">
        <v>20</v>
      </c>
      <c r="D170" s="23" t="s">
        <v>32</v>
      </c>
      <c r="E170" s="24"/>
      <c r="F170" s="24">
        <v>1000</v>
      </c>
      <c r="G170" s="25">
        <f t="shared" si="3"/>
        <v>17742675</v>
      </c>
      <c r="H170" s="23" t="s">
        <v>76</v>
      </c>
      <c r="I170" s="23" t="s">
        <v>42</v>
      </c>
      <c r="J170" s="23" t="s">
        <v>33</v>
      </c>
      <c r="K170" s="23" t="s">
        <v>25</v>
      </c>
      <c r="L170" s="23" t="s">
        <v>43</v>
      </c>
    </row>
    <row r="171" spans="1:12" hidden="1" x14ac:dyDescent="0.25">
      <c r="A171" s="22">
        <v>42895</v>
      </c>
      <c r="B171" s="27" t="s">
        <v>204</v>
      </c>
      <c r="C171" s="23" t="s">
        <v>40</v>
      </c>
      <c r="D171" s="23" t="s">
        <v>32</v>
      </c>
      <c r="E171" s="24"/>
      <c r="F171" s="24">
        <v>1000</v>
      </c>
      <c r="G171" s="25">
        <f t="shared" si="3"/>
        <v>17741675</v>
      </c>
      <c r="H171" s="23" t="s">
        <v>76</v>
      </c>
      <c r="I171" s="23" t="s">
        <v>42</v>
      </c>
      <c r="J171" s="23" t="s">
        <v>33</v>
      </c>
      <c r="K171" s="23" t="s">
        <v>25</v>
      </c>
      <c r="L171" s="23" t="s">
        <v>43</v>
      </c>
    </row>
    <row r="172" spans="1:12" x14ac:dyDescent="0.25">
      <c r="A172" s="22">
        <v>42896</v>
      </c>
      <c r="B172" s="23" t="s">
        <v>205</v>
      </c>
      <c r="C172" s="23" t="s">
        <v>20</v>
      </c>
      <c r="D172" s="23" t="s">
        <v>206</v>
      </c>
      <c r="E172" s="24"/>
      <c r="F172" s="24">
        <f>15525*45%</f>
        <v>6986.25</v>
      </c>
      <c r="G172" s="25">
        <f t="shared" si="3"/>
        <v>17734688.75</v>
      </c>
      <c r="H172" s="26" t="s">
        <v>166</v>
      </c>
      <c r="I172" s="23">
        <v>31</v>
      </c>
      <c r="J172" s="23" t="s">
        <v>24</v>
      </c>
      <c r="K172" s="23" t="s">
        <v>25</v>
      </c>
      <c r="L172" s="27" t="s">
        <v>26</v>
      </c>
    </row>
    <row r="173" spans="1:12" hidden="1" x14ac:dyDescent="0.25">
      <c r="A173" s="22">
        <v>42896</v>
      </c>
      <c r="B173" s="27" t="s">
        <v>207</v>
      </c>
      <c r="C173" s="27" t="s">
        <v>40</v>
      </c>
      <c r="D173" s="23" t="s">
        <v>21</v>
      </c>
      <c r="E173" s="29"/>
      <c r="F173" s="29">
        <v>3000</v>
      </c>
      <c r="G173" s="25">
        <f t="shared" si="3"/>
        <v>17731688.75</v>
      </c>
      <c r="H173" s="27" t="s">
        <v>58</v>
      </c>
      <c r="I173" s="27" t="s">
        <v>42</v>
      </c>
      <c r="J173" s="23" t="s">
        <v>24</v>
      </c>
      <c r="K173" s="23" t="s">
        <v>25</v>
      </c>
      <c r="L173" s="27" t="s">
        <v>43</v>
      </c>
    </row>
    <row r="174" spans="1:12" hidden="1" x14ac:dyDescent="0.25">
      <c r="A174" s="22">
        <v>42896</v>
      </c>
      <c r="B174" s="23" t="s">
        <v>208</v>
      </c>
      <c r="C174" s="23" t="s">
        <v>40</v>
      </c>
      <c r="D174" s="23" t="s">
        <v>32</v>
      </c>
      <c r="E174" s="24"/>
      <c r="F174" s="32">
        <v>6000</v>
      </c>
      <c r="G174" s="25">
        <f t="shared" si="3"/>
        <v>17725688.75</v>
      </c>
      <c r="H174" s="23" t="s">
        <v>139</v>
      </c>
      <c r="I174" s="23" t="s">
        <v>42</v>
      </c>
      <c r="J174" s="23" t="s">
        <v>33</v>
      </c>
      <c r="K174" s="23" t="s">
        <v>25</v>
      </c>
      <c r="L174" s="23" t="s">
        <v>143</v>
      </c>
    </row>
    <row r="175" spans="1:12" hidden="1" x14ac:dyDescent="0.25">
      <c r="A175" s="22">
        <v>42896</v>
      </c>
      <c r="B175" s="23" t="s">
        <v>209</v>
      </c>
      <c r="C175" s="23" t="s">
        <v>40</v>
      </c>
      <c r="D175" s="23" t="s">
        <v>32</v>
      </c>
      <c r="E175" s="24"/>
      <c r="F175" s="32">
        <v>1500</v>
      </c>
      <c r="G175" s="25">
        <f t="shared" si="3"/>
        <v>17724188.75</v>
      </c>
      <c r="H175" s="23" t="s">
        <v>139</v>
      </c>
      <c r="I175" s="23" t="s">
        <v>42</v>
      </c>
      <c r="J175" s="23" t="s">
        <v>33</v>
      </c>
      <c r="K175" s="23" t="s">
        <v>25</v>
      </c>
      <c r="L175" s="23" t="s">
        <v>143</v>
      </c>
    </row>
    <row r="176" spans="1:12" hidden="1" x14ac:dyDescent="0.25">
      <c r="A176" s="22">
        <v>42896</v>
      </c>
      <c r="B176" s="27" t="s">
        <v>210</v>
      </c>
      <c r="C176" s="29" t="s">
        <v>40</v>
      </c>
      <c r="D176" s="27" t="s">
        <v>30</v>
      </c>
      <c r="E176" s="29"/>
      <c r="F176" s="29">
        <v>2000</v>
      </c>
      <c r="G176" s="25">
        <f t="shared" si="3"/>
        <v>17722188.75</v>
      </c>
      <c r="H176" s="27" t="s">
        <v>128</v>
      </c>
      <c r="I176" s="23" t="s">
        <v>42</v>
      </c>
      <c r="J176" s="23" t="s">
        <v>24</v>
      </c>
      <c r="K176" s="23" t="s">
        <v>25</v>
      </c>
      <c r="L176" s="23" t="s">
        <v>43</v>
      </c>
    </row>
    <row r="177" spans="1:12" hidden="1" x14ac:dyDescent="0.25">
      <c r="A177" s="22">
        <v>42897</v>
      </c>
      <c r="B177" s="23" t="s">
        <v>211</v>
      </c>
      <c r="C177" s="23" t="s">
        <v>40</v>
      </c>
      <c r="D177" s="23" t="s">
        <v>32</v>
      </c>
      <c r="E177" s="24"/>
      <c r="F177" s="32">
        <v>1500</v>
      </c>
      <c r="G177" s="25">
        <f t="shared" si="3"/>
        <v>17720688.75</v>
      </c>
      <c r="H177" s="23" t="s">
        <v>139</v>
      </c>
      <c r="I177" s="23" t="s">
        <v>42</v>
      </c>
      <c r="J177" s="23" t="s">
        <v>33</v>
      </c>
      <c r="K177" s="23" t="s">
        <v>25</v>
      </c>
      <c r="L177" s="23" t="s">
        <v>143</v>
      </c>
    </row>
    <row r="178" spans="1:12" hidden="1" x14ac:dyDescent="0.25">
      <c r="A178" s="22">
        <v>42897</v>
      </c>
      <c r="B178" s="23" t="s">
        <v>212</v>
      </c>
      <c r="C178" s="23" t="s">
        <v>40</v>
      </c>
      <c r="D178" s="23" t="s">
        <v>32</v>
      </c>
      <c r="E178" s="24"/>
      <c r="F178" s="32">
        <v>1500</v>
      </c>
      <c r="G178" s="25">
        <f t="shared" si="3"/>
        <v>17719188.75</v>
      </c>
      <c r="H178" s="23" t="s">
        <v>139</v>
      </c>
      <c r="I178" s="23" t="s">
        <v>42</v>
      </c>
      <c r="J178" s="23" t="s">
        <v>33</v>
      </c>
      <c r="K178" s="23" t="s">
        <v>25</v>
      </c>
      <c r="L178" s="23" t="s">
        <v>143</v>
      </c>
    </row>
    <row r="179" spans="1:12" hidden="1" x14ac:dyDescent="0.25">
      <c r="A179" s="22">
        <v>42897</v>
      </c>
      <c r="B179" s="23" t="s">
        <v>213</v>
      </c>
      <c r="C179" s="23" t="s">
        <v>40</v>
      </c>
      <c r="D179" s="23" t="s">
        <v>32</v>
      </c>
      <c r="E179" s="24"/>
      <c r="F179" s="32">
        <v>1000</v>
      </c>
      <c r="G179" s="25">
        <f t="shared" si="3"/>
        <v>17718188.75</v>
      </c>
      <c r="H179" s="23" t="s">
        <v>139</v>
      </c>
      <c r="I179" s="23" t="s">
        <v>42</v>
      </c>
      <c r="J179" s="23" t="s">
        <v>33</v>
      </c>
      <c r="K179" s="23" t="s">
        <v>25</v>
      </c>
      <c r="L179" s="23" t="s">
        <v>143</v>
      </c>
    </row>
    <row r="180" spans="1:12" hidden="1" x14ac:dyDescent="0.25">
      <c r="A180" s="22">
        <v>42897</v>
      </c>
      <c r="B180" s="23" t="s">
        <v>214</v>
      </c>
      <c r="C180" s="23" t="s">
        <v>40</v>
      </c>
      <c r="D180" s="23" t="s">
        <v>32</v>
      </c>
      <c r="E180" s="24"/>
      <c r="F180" s="32">
        <v>1500</v>
      </c>
      <c r="G180" s="25">
        <f t="shared" si="3"/>
        <v>17716688.75</v>
      </c>
      <c r="H180" s="23" t="s">
        <v>139</v>
      </c>
      <c r="I180" s="23" t="s">
        <v>42</v>
      </c>
      <c r="J180" s="23" t="s">
        <v>33</v>
      </c>
      <c r="K180" s="23" t="s">
        <v>25</v>
      </c>
      <c r="L180" s="23" t="s">
        <v>143</v>
      </c>
    </row>
    <row r="181" spans="1:12" hidden="1" x14ac:dyDescent="0.25">
      <c r="A181" s="22">
        <v>42898</v>
      </c>
      <c r="B181" s="23" t="s">
        <v>132</v>
      </c>
      <c r="C181" s="23" t="s">
        <v>45</v>
      </c>
      <c r="D181" s="23" t="s">
        <v>37</v>
      </c>
      <c r="E181" s="24"/>
      <c r="F181" s="24">
        <v>2000000</v>
      </c>
      <c r="G181" s="25">
        <f t="shared" si="3"/>
        <v>15716688.75</v>
      </c>
      <c r="H181" s="24" t="s">
        <v>22</v>
      </c>
      <c r="I181" s="26">
        <v>3592806</v>
      </c>
      <c r="J181" s="23"/>
      <c r="K181" s="23" t="s">
        <v>25</v>
      </c>
      <c r="L181" s="27" t="s">
        <v>26</v>
      </c>
    </row>
    <row r="182" spans="1:12" hidden="1" x14ac:dyDescent="0.25">
      <c r="A182" s="22">
        <v>42898</v>
      </c>
      <c r="B182" s="23" t="s">
        <v>215</v>
      </c>
      <c r="C182" s="23" t="s">
        <v>36</v>
      </c>
      <c r="D182" s="23" t="s">
        <v>37</v>
      </c>
      <c r="E182" s="24"/>
      <c r="F182" s="24">
        <f>2746+519</f>
        <v>3265</v>
      </c>
      <c r="G182" s="25">
        <f t="shared" si="3"/>
        <v>15713423.75</v>
      </c>
      <c r="H182" s="24" t="s">
        <v>22</v>
      </c>
      <c r="I182" s="26" t="s">
        <v>134</v>
      </c>
      <c r="J182" s="23" t="s">
        <v>24</v>
      </c>
      <c r="K182" s="23" t="s">
        <v>25</v>
      </c>
      <c r="L182" s="27" t="s">
        <v>26</v>
      </c>
    </row>
    <row r="183" spans="1:12" hidden="1" x14ac:dyDescent="0.25">
      <c r="A183" s="22">
        <v>42898</v>
      </c>
      <c r="B183" s="23" t="s">
        <v>216</v>
      </c>
      <c r="C183" s="23" t="s">
        <v>55</v>
      </c>
      <c r="D183" s="23" t="s">
        <v>32</v>
      </c>
      <c r="E183" s="24"/>
      <c r="F183" s="24">
        <v>15000</v>
      </c>
      <c r="G183" s="25">
        <f t="shared" si="3"/>
        <v>15698423.75</v>
      </c>
      <c r="H183" s="23" t="s">
        <v>41</v>
      </c>
      <c r="I183" s="23">
        <v>23</v>
      </c>
      <c r="J183" s="23" t="s">
        <v>33</v>
      </c>
      <c r="K183" s="23" t="s">
        <v>25</v>
      </c>
      <c r="L183" s="27" t="s">
        <v>26</v>
      </c>
    </row>
    <row r="184" spans="1:12" hidden="1" x14ac:dyDescent="0.25">
      <c r="A184" s="22">
        <v>42898</v>
      </c>
      <c r="B184" s="23" t="s">
        <v>217</v>
      </c>
      <c r="C184" s="23" t="s">
        <v>45</v>
      </c>
      <c r="D184" s="23" t="s">
        <v>32</v>
      </c>
      <c r="E184" s="24"/>
      <c r="F184" s="24">
        <v>180000</v>
      </c>
      <c r="G184" s="25">
        <f t="shared" si="3"/>
        <v>15518423.75</v>
      </c>
      <c r="H184" s="23" t="s">
        <v>41</v>
      </c>
      <c r="I184" s="23">
        <v>24</v>
      </c>
      <c r="J184" s="23"/>
      <c r="K184" s="23" t="s">
        <v>25</v>
      </c>
      <c r="L184" s="27" t="s">
        <v>26</v>
      </c>
    </row>
    <row r="185" spans="1:12" hidden="1" x14ac:dyDescent="0.25">
      <c r="A185" s="22">
        <v>42898</v>
      </c>
      <c r="B185" s="23" t="s">
        <v>76</v>
      </c>
      <c r="C185" s="23" t="s">
        <v>45</v>
      </c>
      <c r="D185" s="23" t="s">
        <v>32</v>
      </c>
      <c r="E185" s="24"/>
      <c r="F185" s="24">
        <v>110000</v>
      </c>
      <c r="G185" s="25">
        <f t="shared" si="3"/>
        <v>15408423.75</v>
      </c>
      <c r="H185" s="23" t="s">
        <v>41</v>
      </c>
      <c r="I185" s="23">
        <v>25</v>
      </c>
      <c r="J185" s="23"/>
      <c r="K185" s="23" t="s">
        <v>25</v>
      </c>
      <c r="L185" s="27" t="s">
        <v>26</v>
      </c>
    </row>
    <row r="186" spans="1:12" hidden="1" x14ac:dyDescent="0.25">
      <c r="A186" s="22">
        <v>42898</v>
      </c>
      <c r="B186" s="23" t="s">
        <v>164</v>
      </c>
      <c r="C186" s="23" t="s">
        <v>40</v>
      </c>
      <c r="D186" s="23" t="s">
        <v>30</v>
      </c>
      <c r="E186" s="24"/>
      <c r="F186" s="24">
        <v>2000</v>
      </c>
      <c r="G186" s="25">
        <f t="shared" si="3"/>
        <v>15406423.75</v>
      </c>
      <c r="H186" s="23" t="s">
        <v>41</v>
      </c>
      <c r="I186" s="23" t="s">
        <v>42</v>
      </c>
      <c r="J186" s="23" t="s">
        <v>24</v>
      </c>
      <c r="K186" s="23" t="s">
        <v>25</v>
      </c>
      <c r="L186" s="27" t="s">
        <v>43</v>
      </c>
    </row>
    <row r="187" spans="1:12" hidden="1" x14ac:dyDescent="0.25">
      <c r="A187" s="22">
        <v>42898</v>
      </c>
      <c r="B187" s="23" t="s">
        <v>218</v>
      </c>
      <c r="C187" s="23" t="s">
        <v>53</v>
      </c>
      <c r="D187" s="23" t="s">
        <v>37</v>
      </c>
      <c r="E187" s="24"/>
      <c r="F187" s="24">
        <v>111000</v>
      </c>
      <c r="G187" s="25">
        <f t="shared" si="3"/>
        <v>15295423.75</v>
      </c>
      <c r="H187" s="23" t="s">
        <v>41</v>
      </c>
      <c r="I187" s="23">
        <v>9929</v>
      </c>
      <c r="J187" s="23" t="s">
        <v>24</v>
      </c>
      <c r="K187" s="23" t="s">
        <v>25</v>
      </c>
      <c r="L187" s="27" t="s">
        <v>26</v>
      </c>
    </row>
    <row r="188" spans="1:12" hidden="1" x14ac:dyDescent="0.25">
      <c r="A188" s="22">
        <v>42898</v>
      </c>
      <c r="B188" s="23" t="s">
        <v>139</v>
      </c>
      <c r="C188" s="23" t="s">
        <v>45</v>
      </c>
      <c r="D188" s="23" t="s">
        <v>32</v>
      </c>
      <c r="E188" s="24"/>
      <c r="F188" s="24">
        <v>159000</v>
      </c>
      <c r="G188" s="25">
        <f t="shared" si="3"/>
        <v>15136423.75</v>
      </c>
      <c r="H188" s="23" t="s">
        <v>41</v>
      </c>
      <c r="I188" s="23" t="s">
        <v>219</v>
      </c>
      <c r="J188" s="23"/>
      <c r="K188" s="23" t="s">
        <v>25</v>
      </c>
      <c r="L188" s="27" t="s">
        <v>26</v>
      </c>
    </row>
    <row r="189" spans="1:12" hidden="1" x14ac:dyDescent="0.25">
      <c r="A189" s="22">
        <v>42898</v>
      </c>
      <c r="B189" s="23" t="s">
        <v>220</v>
      </c>
      <c r="C189" s="23" t="s">
        <v>48</v>
      </c>
      <c r="D189" s="23" t="s">
        <v>37</v>
      </c>
      <c r="E189" s="24"/>
      <c r="F189" s="24">
        <v>6360</v>
      </c>
      <c r="G189" s="25">
        <f t="shared" si="3"/>
        <v>15130063.75</v>
      </c>
      <c r="H189" s="23" t="s">
        <v>41</v>
      </c>
      <c r="I189" s="23" t="s">
        <v>219</v>
      </c>
      <c r="J189" s="23" t="s">
        <v>24</v>
      </c>
      <c r="K189" s="23" t="s">
        <v>25</v>
      </c>
      <c r="L189" s="27" t="s">
        <v>26</v>
      </c>
    </row>
    <row r="190" spans="1:12" x14ac:dyDescent="0.25">
      <c r="A190" s="22">
        <v>42898</v>
      </c>
      <c r="B190" s="23" t="s">
        <v>221</v>
      </c>
      <c r="C190" s="23" t="s">
        <v>40</v>
      </c>
      <c r="D190" s="23" t="s">
        <v>30</v>
      </c>
      <c r="E190" s="24"/>
      <c r="F190" s="24">
        <v>3000</v>
      </c>
      <c r="G190" s="25">
        <f t="shared" si="3"/>
        <v>15127063.75</v>
      </c>
      <c r="H190" s="26" t="s">
        <v>166</v>
      </c>
      <c r="I190" s="23" t="s">
        <v>42</v>
      </c>
      <c r="J190" s="23" t="s">
        <v>24</v>
      </c>
      <c r="K190" s="23" t="s">
        <v>25</v>
      </c>
      <c r="L190" s="27" t="s">
        <v>43</v>
      </c>
    </row>
    <row r="191" spans="1:12" x14ac:dyDescent="0.25">
      <c r="A191" s="22">
        <v>42898</v>
      </c>
      <c r="B191" s="37" t="s">
        <v>222</v>
      </c>
      <c r="C191" s="23" t="s">
        <v>50</v>
      </c>
      <c r="D191" s="23" t="s">
        <v>37</v>
      </c>
      <c r="E191" s="24"/>
      <c r="F191" s="24">
        <v>95000</v>
      </c>
      <c r="G191" s="25">
        <f t="shared" si="3"/>
        <v>15032063.75</v>
      </c>
      <c r="H191" s="26" t="s">
        <v>166</v>
      </c>
      <c r="I191" s="23">
        <v>945</v>
      </c>
      <c r="J191" s="23" t="s">
        <v>24</v>
      </c>
      <c r="K191" s="23" t="s">
        <v>25</v>
      </c>
      <c r="L191" s="27" t="s">
        <v>26</v>
      </c>
    </row>
    <row r="192" spans="1:12" x14ac:dyDescent="0.25">
      <c r="A192" s="22">
        <v>42898</v>
      </c>
      <c r="B192" s="37" t="s">
        <v>223</v>
      </c>
      <c r="C192" s="23" t="s">
        <v>90</v>
      </c>
      <c r="D192" s="23" t="s">
        <v>37</v>
      </c>
      <c r="E192" s="24"/>
      <c r="F192" s="24">
        <v>5800</v>
      </c>
      <c r="G192" s="25">
        <f t="shared" si="3"/>
        <v>15026263.75</v>
      </c>
      <c r="H192" s="26" t="s">
        <v>166</v>
      </c>
      <c r="I192" s="23">
        <v>198699</v>
      </c>
      <c r="J192" s="23" t="s">
        <v>24</v>
      </c>
      <c r="K192" s="23" t="s">
        <v>25</v>
      </c>
      <c r="L192" s="27" t="s">
        <v>26</v>
      </c>
    </row>
    <row r="193" spans="1:12" x14ac:dyDescent="0.25">
      <c r="A193" s="22">
        <v>42898</v>
      </c>
      <c r="B193" s="23" t="s">
        <v>22</v>
      </c>
      <c r="C193" s="23" t="s">
        <v>45</v>
      </c>
      <c r="D193" s="23" t="s">
        <v>37</v>
      </c>
      <c r="E193" s="24">
        <v>2000000</v>
      </c>
      <c r="F193" s="24"/>
      <c r="G193" s="25">
        <f t="shared" si="3"/>
        <v>17026263.75</v>
      </c>
      <c r="H193" s="26" t="s">
        <v>166</v>
      </c>
      <c r="I193" s="23">
        <v>3592806</v>
      </c>
      <c r="J193" s="23"/>
      <c r="K193" s="23" t="s">
        <v>25</v>
      </c>
      <c r="L193" s="27" t="s">
        <v>26</v>
      </c>
    </row>
    <row r="194" spans="1:12" hidden="1" x14ac:dyDescent="0.25">
      <c r="A194" s="22">
        <v>42898</v>
      </c>
      <c r="B194" s="27" t="s">
        <v>224</v>
      </c>
      <c r="C194" s="27" t="s">
        <v>40</v>
      </c>
      <c r="D194" s="23" t="s">
        <v>21</v>
      </c>
      <c r="E194" s="29"/>
      <c r="F194" s="29">
        <v>1000</v>
      </c>
      <c r="G194" s="25">
        <f t="shared" si="3"/>
        <v>17025263.75</v>
      </c>
      <c r="H194" s="27" t="s">
        <v>225</v>
      </c>
      <c r="I194" s="27" t="s">
        <v>42</v>
      </c>
      <c r="J194" s="23" t="s">
        <v>24</v>
      </c>
      <c r="K194" s="23" t="s">
        <v>25</v>
      </c>
      <c r="L194" s="27" t="s">
        <v>43</v>
      </c>
    </row>
    <row r="195" spans="1:12" hidden="1" x14ac:dyDescent="0.25">
      <c r="A195" s="22">
        <v>42898</v>
      </c>
      <c r="B195" s="27" t="s">
        <v>226</v>
      </c>
      <c r="C195" s="27" t="s">
        <v>40</v>
      </c>
      <c r="D195" s="23" t="s">
        <v>21</v>
      </c>
      <c r="E195" s="29"/>
      <c r="F195" s="29">
        <v>1000</v>
      </c>
      <c r="G195" s="25">
        <f t="shared" si="3"/>
        <v>17024263.75</v>
      </c>
      <c r="H195" s="27" t="s">
        <v>225</v>
      </c>
      <c r="I195" s="27" t="s">
        <v>42</v>
      </c>
      <c r="J195" s="23" t="s">
        <v>24</v>
      </c>
      <c r="K195" s="23" t="s">
        <v>25</v>
      </c>
      <c r="L195" s="27" t="s">
        <v>43</v>
      </c>
    </row>
    <row r="196" spans="1:12" hidden="1" x14ac:dyDescent="0.25">
      <c r="A196" s="22">
        <v>42898</v>
      </c>
      <c r="B196" s="23" t="s">
        <v>227</v>
      </c>
      <c r="C196" s="23" t="s">
        <v>40</v>
      </c>
      <c r="D196" s="23" t="s">
        <v>32</v>
      </c>
      <c r="E196" s="24"/>
      <c r="F196" s="32">
        <v>1500</v>
      </c>
      <c r="G196" s="25">
        <f t="shared" si="3"/>
        <v>17022763.75</v>
      </c>
      <c r="H196" s="23" t="s">
        <v>139</v>
      </c>
      <c r="I196" s="23" t="s">
        <v>42</v>
      </c>
      <c r="J196" s="23" t="s">
        <v>33</v>
      </c>
      <c r="K196" s="23" t="s">
        <v>25</v>
      </c>
      <c r="L196" s="23" t="s">
        <v>143</v>
      </c>
    </row>
    <row r="197" spans="1:12" hidden="1" x14ac:dyDescent="0.25">
      <c r="A197" s="22">
        <v>42898</v>
      </c>
      <c r="B197" s="23" t="s">
        <v>228</v>
      </c>
      <c r="C197" s="23" t="s">
        <v>40</v>
      </c>
      <c r="D197" s="23" t="s">
        <v>32</v>
      </c>
      <c r="E197" s="24"/>
      <c r="F197" s="32">
        <v>1000</v>
      </c>
      <c r="G197" s="25">
        <f t="shared" si="3"/>
        <v>17021763.75</v>
      </c>
      <c r="H197" s="23" t="s">
        <v>139</v>
      </c>
      <c r="I197" s="23" t="s">
        <v>42</v>
      </c>
      <c r="J197" s="23" t="s">
        <v>33</v>
      </c>
      <c r="K197" s="23" t="s">
        <v>25</v>
      </c>
      <c r="L197" s="23" t="s">
        <v>143</v>
      </c>
    </row>
    <row r="198" spans="1:12" hidden="1" x14ac:dyDescent="0.25">
      <c r="A198" s="22">
        <v>42898</v>
      </c>
      <c r="B198" s="23" t="s">
        <v>229</v>
      </c>
      <c r="C198" s="23" t="s">
        <v>40</v>
      </c>
      <c r="D198" s="23" t="s">
        <v>32</v>
      </c>
      <c r="E198" s="24"/>
      <c r="F198" s="32">
        <v>2000</v>
      </c>
      <c r="G198" s="25">
        <f t="shared" si="3"/>
        <v>17019763.75</v>
      </c>
      <c r="H198" s="23" t="s">
        <v>139</v>
      </c>
      <c r="I198" s="23" t="s">
        <v>42</v>
      </c>
      <c r="J198" s="23" t="s">
        <v>33</v>
      </c>
      <c r="K198" s="23" t="s">
        <v>25</v>
      </c>
      <c r="L198" s="23" t="s">
        <v>143</v>
      </c>
    </row>
    <row r="199" spans="1:12" hidden="1" x14ac:dyDescent="0.25">
      <c r="A199" s="22">
        <v>42898</v>
      </c>
      <c r="B199" s="23" t="s">
        <v>230</v>
      </c>
      <c r="C199" s="23" t="s">
        <v>119</v>
      </c>
      <c r="D199" s="23" t="s">
        <v>32</v>
      </c>
      <c r="E199" s="24"/>
      <c r="F199" s="32">
        <v>8500</v>
      </c>
      <c r="G199" s="25">
        <f t="shared" si="3"/>
        <v>17011263.75</v>
      </c>
      <c r="H199" s="23" t="s">
        <v>139</v>
      </c>
      <c r="I199" s="23" t="s">
        <v>42</v>
      </c>
      <c r="J199" s="23" t="s">
        <v>33</v>
      </c>
      <c r="K199" s="23" t="s">
        <v>25</v>
      </c>
      <c r="L199" s="23" t="s">
        <v>143</v>
      </c>
    </row>
    <row r="200" spans="1:12" hidden="1" x14ac:dyDescent="0.25">
      <c r="A200" s="22">
        <v>42898</v>
      </c>
      <c r="B200" s="23" t="s">
        <v>41</v>
      </c>
      <c r="C200" s="23" t="s">
        <v>45</v>
      </c>
      <c r="D200" s="23" t="s">
        <v>32</v>
      </c>
      <c r="E200" s="24">
        <v>159000</v>
      </c>
      <c r="F200" s="32"/>
      <c r="G200" s="25">
        <f t="shared" si="3"/>
        <v>17170263.75</v>
      </c>
      <c r="H200" s="23" t="s">
        <v>139</v>
      </c>
      <c r="I200" s="23" t="s">
        <v>51</v>
      </c>
      <c r="J200" s="23"/>
      <c r="K200" s="23" t="s">
        <v>25</v>
      </c>
      <c r="L200" s="23" t="s">
        <v>26</v>
      </c>
    </row>
    <row r="201" spans="1:12" hidden="1" x14ac:dyDescent="0.25">
      <c r="A201" s="22">
        <v>42898</v>
      </c>
      <c r="B201" s="23" t="s">
        <v>146</v>
      </c>
      <c r="C201" s="23" t="s">
        <v>40</v>
      </c>
      <c r="D201" s="23" t="s">
        <v>21</v>
      </c>
      <c r="E201" s="24"/>
      <c r="F201" s="24">
        <v>2000</v>
      </c>
      <c r="G201" s="25">
        <f t="shared" si="3"/>
        <v>17168263.75</v>
      </c>
      <c r="H201" s="23" t="s">
        <v>62</v>
      </c>
      <c r="I201" s="23" t="s">
        <v>42</v>
      </c>
      <c r="J201" s="23" t="s">
        <v>24</v>
      </c>
      <c r="K201" s="23" t="s">
        <v>25</v>
      </c>
      <c r="L201" s="27" t="s">
        <v>43</v>
      </c>
    </row>
    <row r="202" spans="1:12" hidden="1" x14ac:dyDescent="0.25">
      <c r="A202" s="22">
        <v>42898</v>
      </c>
      <c r="B202" s="23" t="s">
        <v>231</v>
      </c>
      <c r="C202" s="23" t="s">
        <v>40</v>
      </c>
      <c r="D202" s="33" t="s">
        <v>32</v>
      </c>
      <c r="E202" s="24"/>
      <c r="F202" s="34">
        <v>2000</v>
      </c>
      <c r="G202" s="25">
        <f t="shared" si="3"/>
        <v>17166263.75</v>
      </c>
      <c r="H202" s="23" t="s">
        <v>161</v>
      </c>
      <c r="I202" s="26" t="s">
        <v>42</v>
      </c>
      <c r="J202" s="23" t="s">
        <v>33</v>
      </c>
      <c r="K202" s="23" t="s">
        <v>25</v>
      </c>
      <c r="L202" s="23" t="s">
        <v>43</v>
      </c>
    </row>
    <row r="203" spans="1:12" hidden="1" x14ac:dyDescent="0.25">
      <c r="A203" s="22">
        <v>42898</v>
      </c>
      <c r="B203" s="23" t="s">
        <v>232</v>
      </c>
      <c r="C203" s="23" t="s">
        <v>145</v>
      </c>
      <c r="D203" s="33" t="s">
        <v>32</v>
      </c>
      <c r="E203" s="24"/>
      <c r="F203" s="34">
        <v>66000</v>
      </c>
      <c r="G203" s="25">
        <f t="shared" si="3"/>
        <v>17100263.75</v>
      </c>
      <c r="H203" s="23" t="s">
        <v>161</v>
      </c>
      <c r="I203" s="38">
        <v>16794</v>
      </c>
      <c r="J203" s="23" t="s">
        <v>33</v>
      </c>
      <c r="K203" s="23" t="s">
        <v>25</v>
      </c>
      <c r="L203" s="23" t="s">
        <v>26</v>
      </c>
    </row>
    <row r="204" spans="1:12" hidden="1" x14ac:dyDescent="0.25">
      <c r="A204" s="22">
        <v>42898</v>
      </c>
      <c r="B204" s="33" t="s">
        <v>41</v>
      </c>
      <c r="C204" s="33" t="s">
        <v>45</v>
      </c>
      <c r="D204" s="33" t="s">
        <v>32</v>
      </c>
      <c r="E204" s="24">
        <v>180000</v>
      </c>
      <c r="F204" s="34"/>
      <c r="G204" s="25">
        <f t="shared" si="3"/>
        <v>17280263.75</v>
      </c>
      <c r="H204" s="23" t="s">
        <v>161</v>
      </c>
      <c r="I204" s="38">
        <v>24</v>
      </c>
      <c r="J204" s="23"/>
      <c r="K204" s="23" t="s">
        <v>25</v>
      </c>
      <c r="L204" s="23" t="s">
        <v>26</v>
      </c>
    </row>
    <row r="205" spans="1:12" hidden="1" x14ac:dyDescent="0.25">
      <c r="A205" s="22">
        <v>42898</v>
      </c>
      <c r="B205" s="27" t="s">
        <v>233</v>
      </c>
      <c r="C205" s="23" t="s">
        <v>40</v>
      </c>
      <c r="D205" s="23" t="s">
        <v>32</v>
      </c>
      <c r="E205" s="24"/>
      <c r="F205" s="24">
        <v>1000</v>
      </c>
      <c r="G205" s="25">
        <f t="shared" si="3"/>
        <v>17279263.75</v>
      </c>
      <c r="H205" s="23" t="s">
        <v>76</v>
      </c>
      <c r="I205" s="23" t="s">
        <v>42</v>
      </c>
      <c r="J205" s="23" t="s">
        <v>33</v>
      </c>
      <c r="K205" s="23" t="s">
        <v>25</v>
      </c>
      <c r="L205" s="23" t="s">
        <v>43</v>
      </c>
    </row>
    <row r="206" spans="1:12" hidden="1" x14ac:dyDescent="0.25">
      <c r="A206" s="22">
        <v>42898</v>
      </c>
      <c r="B206" s="27" t="s">
        <v>203</v>
      </c>
      <c r="C206" s="23" t="s">
        <v>20</v>
      </c>
      <c r="D206" s="23" t="s">
        <v>32</v>
      </c>
      <c r="E206" s="24"/>
      <c r="F206" s="24">
        <v>1000</v>
      </c>
      <c r="G206" s="25">
        <f t="shared" ref="G206:G269" si="4">+G205+E206-F206</f>
        <v>17278263.75</v>
      </c>
      <c r="H206" s="23" t="s">
        <v>76</v>
      </c>
      <c r="I206" s="23" t="s">
        <v>42</v>
      </c>
      <c r="J206" s="23" t="s">
        <v>33</v>
      </c>
      <c r="K206" s="23" t="s">
        <v>25</v>
      </c>
      <c r="L206" s="23" t="s">
        <v>43</v>
      </c>
    </row>
    <row r="207" spans="1:12" hidden="1" x14ac:dyDescent="0.25">
      <c r="A207" s="22">
        <v>42898</v>
      </c>
      <c r="B207" s="27" t="s">
        <v>234</v>
      </c>
      <c r="C207" s="23" t="s">
        <v>40</v>
      </c>
      <c r="D207" s="23" t="s">
        <v>32</v>
      </c>
      <c r="E207" s="24"/>
      <c r="F207" s="24">
        <v>1000</v>
      </c>
      <c r="G207" s="25">
        <f t="shared" si="4"/>
        <v>17277263.75</v>
      </c>
      <c r="H207" s="23" t="s">
        <v>76</v>
      </c>
      <c r="I207" s="23" t="s">
        <v>42</v>
      </c>
      <c r="J207" s="23" t="s">
        <v>33</v>
      </c>
      <c r="K207" s="23" t="s">
        <v>25</v>
      </c>
      <c r="L207" s="23" t="s">
        <v>43</v>
      </c>
    </row>
    <row r="208" spans="1:12" hidden="1" x14ac:dyDescent="0.25">
      <c r="A208" s="22">
        <v>42898</v>
      </c>
      <c r="B208" s="27" t="s">
        <v>235</v>
      </c>
      <c r="C208" s="23" t="s">
        <v>40</v>
      </c>
      <c r="D208" s="23" t="s">
        <v>32</v>
      </c>
      <c r="E208" s="24"/>
      <c r="F208" s="24">
        <v>1000</v>
      </c>
      <c r="G208" s="25">
        <f t="shared" si="4"/>
        <v>17276263.75</v>
      </c>
      <c r="H208" s="23" t="s">
        <v>76</v>
      </c>
      <c r="I208" s="23" t="s">
        <v>42</v>
      </c>
      <c r="J208" s="23" t="s">
        <v>33</v>
      </c>
      <c r="K208" s="23" t="s">
        <v>25</v>
      </c>
      <c r="L208" s="23" t="s">
        <v>43</v>
      </c>
    </row>
    <row r="209" spans="1:12" hidden="1" x14ac:dyDescent="0.25">
      <c r="A209" s="22">
        <v>42898</v>
      </c>
      <c r="B209" s="23" t="s">
        <v>204</v>
      </c>
      <c r="C209" s="23" t="s">
        <v>40</v>
      </c>
      <c r="D209" s="23" t="s">
        <v>32</v>
      </c>
      <c r="E209" s="24"/>
      <c r="F209" s="24">
        <v>1000</v>
      </c>
      <c r="G209" s="25">
        <f t="shared" si="4"/>
        <v>17275263.75</v>
      </c>
      <c r="H209" s="23" t="s">
        <v>76</v>
      </c>
      <c r="I209" s="23" t="s">
        <v>42</v>
      </c>
      <c r="J209" s="23" t="s">
        <v>33</v>
      </c>
      <c r="K209" s="23" t="s">
        <v>25</v>
      </c>
      <c r="L209" s="23" t="s">
        <v>43</v>
      </c>
    </row>
    <row r="210" spans="1:12" hidden="1" x14ac:dyDescent="0.25">
      <c r="A210" s="22">
        <v>42898</v>
      </c>
      <c r="B210" s="23" t="s">
        <v>41</v>
      </c>
      <c r="C210" s="23" t="s">
        <v>45</v>
      </c>
      <c r="D210" s="23" t="s">
        <v>32</v>
      </c>
      <c r="E210" s="24">
        <v>110000</v>
      </c>
      <c r="F210" s="24"/>
      <c r="G210" s="25">
        <f t="shared" si="4"/>
        <v>17385263.75</v>
      </c>
      <c r="H210" s="23" t="s">
        <v>76</v>
      </c>
      <c r="I210" s="23">
        <v>25</v>
      </c>
      <c r="J210" s="23"/>
      <c r="K210" s="23" t="s">
        <v>25</v>
      </c>
      <c r="L210" s="23" t="s">
        <v>26</v>
      </c>
    </row>
    <row r="211" spans="1:12" hidden="1" x14ac:dyDescent="0.25">
      <c r="A211" s="22">
        <v>42899</v>
      </c>
      <c r="B211" s="23" t="s">
        <v>236</v>
      </c>
      <c r="C211" s="23" t="s">
        <v>40</v>
      </c>
      <c r="D211" s="23" t="s">
        <v>30</v>
      </c>
      <c r="E211" s="24"/>
      <c r="F211" s="24">
        <v>3000</v>
      </c>
      <c r="G211" s="25">
        <f t="shared" si="4"/>
        <v>17382263.75</v>
      </c>
      <c r="H211" s="23" t="s">
        <v>41</v>
      </c>
      <c r="I211" s="23" t="s">
        <v>42</v>
      </c>
      <c r="J211" s="23" t="s">
        <v>24</v>
      </c>
      <c r="K211" s="23" t="s">
        <v>25</v>
      </c>
      <c r="L211" s="27" t="s">
        <v>43</v>
      </c>
    </row>
    <row r="212" spans="1:12" hidden="1" x14ac:dyDescent="0.25">
      <c r="A212" s="22">
        <v>42899</v>
      </c>
      <c r="B212" s="23" t="s">
        <v>44</v>
      </c>
      <c r="C212" s="23" t="s">
        <v>45</v>
      </c>
      <c r="D212" s="23" t="s">
        <v>21</v>
      </c>
      <c r="E212" s="24"/>
      <c r="F212" s="24">
        <v>41500</v>
      </c>
      <c r="G212" s="25">
        <f t="shared" si="4"/>
        <v>17340763.75</v>
      </c>
      <c r="H212" s="23" t="s">
        <v>41</v>
      </c>
      <c r="I212" s="23">
        <v>26</v>
      </c>
      <c r="J212" s="23"/>
      <c r="K212" s="23" t="s">
        <v>25</v>
      </c>
      <c r="L212" s="27" t="s">
        <v>26</v>
      </c>
    </row>
    <row r="213" spans="1:12" hidden="1" x14ac:dyDescent="0.25">
      <c r="A213" s="22">
        <v>42899</v>
      </c>
      <c r="B213" s="23" t="s">
        <v>237</v>
      </c>
      <c r="C213" s="23" t="s">
        <v>40</v>
      </c>
      <c r="D213" s="23" t="s">
        <v>32</v>
      </c>
      <c r="E213" s="24"/>
      <c r="F213" s="32">
        <v>1000</v>
      </c>
      <c r="G213" s="25">
        <f t="shared" si="4"/>
        <v>17339763.75</v>
      </c>
      <c r="H213" s="23" t="s">
        <v>139</v>
      </c>
      <c r="I213" s="23" t="s">
        <v>42</v>
      </c>
      <c r="J213" s="23" t="s">
        <v>33</v>
      </c>
      <c r="K213" s="23" t="s">
        <v>25</v>
      </c>
      <c r="L213" s="23" t="s">
        <v>143</v>
      </c>
    </row>
    <row r="214" spans="1:12" hidden="1" x14ac:dyDescent="0.25">
      <c r="A214" s="22">
        <v>42899</v>
      </c>
      <c r="B214" s="23" t="s">
        <v>238</v>
      </c>
      <c r="C214" s="23" t="s">
        <v>145</v>
      </c>
      <c r="D214" s="23" t="s">
        <v>32</v>
      </c>
      <c r="E214" s="24"/>
      <c r="F214" s="32">
        <v>35000</v>
      </c>
      <c r="G214" s="25">
        <f t="shared" si="4"/>
        <v>17304763.75</v>
      </c>
      <c r="H214" s="23" t="s">
        <v>139</v>
      </c>
      <c r="I214" s="23" t="s">
        <v>51</v>
      </c>
      <c r="J214" s="23" t="s">
        <v>33</v>
      </c>
      <c r="K214" s="23" t="s">
        <v>25</v>
      </c>
      <c r="L214" s="23" t="s">
        <v>26</v>
      </c>
    </row>
    <row r="215" spans="1:12" hidden="1" x14ac:dyDescent="0.25">
      <c r="A215" s="22">
        <v>42899</v>
      </c>
      <c r="B215" s="23" t="s">
        <v>239</v>
      </c>
      <c r="C215" s="23" t="s">
        <v>67</v>
      </c>
      <c r="D215" s="23" t="s">
        <v>32</v>
      </c>
      <c r="E215" s="24"/>
      <c r="F215" s="32">
        <v>70000</v>
      </c>
      <c r="G215" s="25">
        <f t="shared" si="4"/>
        <v>17234763.75</v>
      </c>
      <c r="H215" s="23" t="s">
        <v>139</v>
      </c>
      <c r="I215" s="23" t="s">
        <v>42</v>
      </c>
      <c r="J215" s="23" t="s">
        <v>33</v>
      </c>
      <c r="K215" s="23" t="s">
        <v>25</v>
      </c>
      <c r="L215" s="23" t="s">
        <v>143</v>
      </c>
    </row>
    <row r="216" spans="1:12" hidden="1" x14ac:dyDescent="0.25">
      <c r="A216" s="22">
        <v>42899</v>
      </c>
      <c r="B216" s="23" t="s">
        <v>146</v>
      </c>
      <c r="C216" s="23" t="s">
        <v>40</v>
      </c>
      <c r="D216" s="23" t="s">
        <v>21</v>
      </c>
      <c r="E216" s="24"/>
      <c r="F216" s="24">
        <v>2000</v>
      </c>
      <c r="G216" s="25">
        <f t="shared" si="4"/>
        <v>17232763.75</v>
      </c>
      <c r="H216" s="23" t="s">
        <v>62</v>
      </c>
      <c r="I216" s="23" t="s">
        <v>42</v>
      </c>
      <c r="J216" s="23" t="s">
        <v>24</v>
      </c>
      <c r="K216" s="23" t="s">
        <v>25</v>
      </c>
      <c r="L216" s="27" t="s">
        <v>43</v>
      </c>
    </row>
    <row r="217" spans="1:12" hidden="1" x14ac:dyDescent="0.25">
      <c r="A217" s="22">
        <v>42899</v>
      </c>
      <c r="B217" s="23" t="s">
        <v>240</v>
      </c>
      <c r="C217" s="23" t="s">
        <v>40</v>
      </c>
      <c r="D217" s="23" t="s">
        <v>21</v>
      </c>
      <c r="E217" s="24"/>
      <c r="F217" s="24">
        <v>3000</v>
      </c>
      <c r="G217" s="25">
        <f t="shared" si="4"/>
        <v>17229763.75</v>
      </c>
      <c r="H217" s="23" t="s">
        <v>62</v>
      </c>
      <c r="I217" s="23" t="s">
        <v>42</v>
      </c>
      <c r="J217" s="23" t="s">
        <v>24</v>
      </c>
      <c r="K217" s="23" t="s">
        <v>25</v>
      </c>
      <c r="L217" s="27" t="s">
        <v>43</v>
      </c>
    </row>
    <row r="218" spans="1:12" hidden="1" x14ac:dyDescent="0.25">
      <c r="A218" s="22">
        <v>42899</v>
      </c>
      <c r="B218" s="23" t="s">
        <v>241</v>
      </c>
      <c r="C218" s="23" t="s">
        <v>20</v>
      </c>
      <c r="D218" s="23" t="s">
        <v>21</v>
      </c>
      <c r="E218" s="24"/>
      <c r="F218" s="24">
        <v>2000</v>
      </c>
      <c r="G218" s="25">
        <f t="shared" si="4"/>
        <v>17227763.75</v>
      </c>
      <c r="H218" s="23" t="s">
        <v>62</v>
      </c>
      <c r="I218" s="23" t="s">
        <v>42</v>
      </c>
      <c r="J218" s="23" t="s">
        <v>24</v>
      </c>
      <c r="K218" s="23" t="s">
        <v>25</v>
      </c>
      <c r="L218" s="27" t="s">
        <v>43</v>
      </c>
    </row>
    <row r="219" spans="1:12" hidden="1" x14ac:dyDescent="0.25">
      <c r="A219" s="22">
        <v>42899</v>
      </c>
      <c r="B219" s="23" t="s">
        <v>41</v>
      </c>
      <c r="C219" s="23" t="s">
        <v>45</v>
      </c>
      <c r="D219" s="23" t="s">
        <v>21</v>
      </c>
      <c r="E219" s="24">
        <v>41500</v>
      </c>
      <c r="F219" s="24"/>
      <c r="G219" s="25">
        <f t="shared" si="4"/>
        <v>17269263.75</v>
      </c>
      <c r="H219" s="23" t="s">
        <v>62</v>
      </c>
      <c r="I219" s="23">
        <v>26</v>
      </c>
      <c r="J219" s="23"/>
      <c r="K219" s="23" t="s">
        <v>25</v>
      </c>
      <c r="L219" s="27" t="s">
        <v>26</v>
      </c>
    </row>
    <row r="220" spans="1:12" hidden="1" x14ac:dyDescent="0.25">
      <c r="A220" s="22">
        <v>42899</v>
      </c>
      <c r="B220" s="23" t="s">
        <v>242</v>
      </c>
      <c r="C220" s="23" t="s">
        <v>40</v>
      </c>
      <c r="D220" s="23" t="s">
        <v>21</v>
      </c>
      <c r="E220" s="24"/>
      <c r="F220" s="24">
        <v>1000</v>
      </c>
      <c r="G220" s="25">
        <f t="shared" si="4"/>
        <v>17268263.75</v>
      </c>
      <c r="H220" s="23" t="s">
        <v>243</v>
      </c>
      <c r="I220" s="23" t="s">
        <v>42</v>
      </c>
      <c r="J220" s="23" t="s">
        <v>24</v>
      </c>
      <c r="K220" s="23" t="s">
        <v>25</v>
      </c>
      <c r="L220" s="23" t="s">
        <v>43</v>
      </c>
    </row>
    <row r="221" spans="1:12" hidden="1" x14ac:dyDescent="0.25">
      <c r="A221" s="22">
        <v>42899</v>
      </c>
      <c r="B221" s="23" t="s">
        <v>244</v>
      </c>
      <c r="C221" s="27" t="s">
        <v>60</v>
      </c>
      <c r="D221" s="23" t="s">
        <v>21</v>
      </c>
      <c r="E221" s="24"/>
      <c r="F221" s="24">
        <v>5000</v>
      </c>
      <c r="G221" s="25">
        <f t="shared" si="4"/>
        <v>17263263.75</v>
      </c>
      <c r="H221" s="23" t="s">
        <v>243</v>
      </c>
      <c r="I221" s="23" t="s">
        <v>42</v>
      </c>
      <c r="J221" s="23" t="s">
        <v>24</v>
      </c>
      <c r="K221" s="23" t="s">
        <v>25</v>
      </c>
      <c r="L221" s="23" t="s">
        <v>43</v>
      </c>
    </row>
    <row r="222" spans="1:12" hidden="1" x14ac:dyDescent="0.25">
      <c r="A222" s="22">
        <v>42899</v>
      </c>
      <c r="B222" s="23" t="s">
        <v>245</v>
      </c>
      <c r="C222" s="23" t="s">
        <v>40</v>
      </c>
      <c r="D222" s="23" t="s">
        <v>21</v>
      </c>
      <c r="E222" s="24"/>
      <c r="F222" s="24">
        <v>1000</v>
      </c>
      <c r="G222" s="25">
        <f t="shared" si="4"/>
        <v>17262263.75</v>
      </c>
      <c r="H222" s="23" t="s">
        <v>243</v>
      </c>
      <c r="I222" s="23" t="s">
        <v>42</v>
      </c>
      <c r="J222" s="23" t="s">
        <v>24</v>
      </c>
      <c r="K222" s="23" t="s">
        <v>25</v>
      </c>
      <c r="L222" s="23" t="s">
        <v>43</v>
      </c>
    </row>
    <row r="223" spans="1:12" hidden="1" x14ac:dyDescent="0.25">
      <c r="A223" s="22">
        <v>42899</v>
      </c>
      <c r="B223" s="23" t="s">
        <v>246</v>
      </c>
      <c r="C223" s="23" t="s">
        <v>40</v>
      </c>
      <c r="D223" s="23" t="s">
        <v>32</v>
      </c>
      <c r="E223" s="24"/>
      <c r="F223" s="24">
        <v>10000</v>
      </c>
      <c r="G223" s="25">
        <f t="shared" si="4"/>
        <v>17252263.75</v>
      </c>
      <c r="H223" s="23" t="s">
        <v>76</v>
      </c>
      <c r="I223" s="23" t="s">
        <v>247</v>
      </c>
      <c r="J223" s="23" t="s">
        <v>33</v>
      </c>
      <c r="K223" s="23" t="s">
        <v>25</v>
      </c>
      <c r="L223" s="23" t="s">
        <v>26</v>
      </c>
    </row>
    <row r="224" spans="1:12" hidden="1" x14ac:dyDescent="0.25">
      <c r="A224" s="22">
        <v>42899</v>
      </c>
      <c r="B224" s="23" t="s">
        <v>248</v>
      </c>
      <c r="C224" s="23" t="s">
        <v>40</v>
      </c>
      <c r="D224" s="23" t="s">
        <v>32</v>
      </c>
      <c r="E224" s="24"/>
      <c r="F224" s="24">
        <v>1000</v>
      </c>
      <c r="G224" s="25">
        <f t="shared" si="4"/>
        <v>17251263.75</v>
      </c>
      <c r="H224" s="23" t="s">
        <v>76</v>
      </c>
      <c r="I224" s="23" t="s">
        <v>42</v>
      </c>
      <c r="J224" s="23" t="s">
        <v>33</v>
      </c>
      <c r="K224" s="23" t="s">
        <v>25</v>
      </c>
      <c r="L224" s="23" t="s">
        <v>43</v>
      </c>
    </row>
    <row r="225" spans="1:12" hidden="1" x14ac:dyDescent="0.25">
      <c r="A225" s="22">
        <v>42899</v>
      </c>
      <c r="B225" s="23" t="s">
        <v>249</v>
      </c>
      <c r="C225" s="23" t="s">
        <v>40</v>
      </c>
      <c r="D225" s="23" t="s">
        <v>32</v>
      </c>
      <c r="E225" s="24"/>
      <c r="F225" s="24">
        <v>1000</v>
      </c>
      <c r="G225" s="25">
        <f t="shared" si="4"/>
        <v>17250263.75</v>
      </c>
      <c r="H225" s="23" t="s">
        <v>76</v>
      </c>
      <c r="I225" s="23" t="s">
        <v>42</v>
      </c>
      <c r="J225" s="23" t="s">
        <v>33</v>
      </c>
      <c r="K225" s="23" t="s">
        <v>25</v>
      </c>
      <c r="L225" s="23" t="s">
        <v>43</v>
      </c>
    </row>
    <row r="226" spans="1:12" hidden="1" x14ac:dyDescent="0.25">
      <c r="A226" s="22">
        <v>42899</v>
      </c>
      <c r="B226" s="23" t="s">
        <v>250</v>
      </c>
      <c r="C226" s="23" t="s">
        <v>20</v>
      </c>
      <c r="D226" s="23" t="s">
        <v>251</v>
      </c>
      <c r="E226" s="24"/>
      <c r="F226" s="24">
        <v>2500</v>
      </c>
      <c r="G226" s="25">
        <f t="shared" si="4"/>
        <v>17247763.75</v>
      </c>
      <c r="H226" s="23" t="s">
        <v>76</v>
      </c>
      <c r="I226" s="23" t="s">
        <v>126</v>
      </c>
      <c r="J226" s="23" t="s">
        <v>24</v>
      </c>
      <c r="K226" s="23" t="s">
        <v>25</v>
      </c>
      <c r="L226" s="23" t="s">
        <v>26</v>
      </c>
    </row>
    <row r="227" spans="1:12" x14ac:dyDescent="0.25">
      <c r="A227" s="22">
        <v>42900</v>
      </c>
      <c r="B227" s="23" t="s">
        <v>252</v>
      </c>
      <c r="C227" s="23" t="s">
        <v>90</v>
      </c>
      <c r="D227" s="23" t="s">
        <v>37</v>
      </c>
      <c r="E227" s="24"/>
      <c r="F227" s="24">
        <v>109500</v>
      </c>
      <c r="G227" s="25">
        <f t="shared" si="4"/>
        <v>17138263.75</v>
      </c>
      <c r="H227" s="26" t="s">
        <v>166</v>
      </c>
      <c r="I227" s="39" t="s">
        <v>253</v>
      </c>
      <c r="J227" s="23" t="s">
        <v>24</v>
      </c>
      <c r="K227" s="23" t="s">
        <v>25</v>
      </c>
      <c r="L227" s="27" t="s">
        <v>26</v>
      </c>
    </row>
    <row r="228" spans="1:12" hidden="1" x14ac:dyDescent="0.25">
      <c r="A228" s="22">
        <v>42900</v>
      </c>
      <c r="B228" s="23" t="s">
        <v>254</v>
      </c>
      <c r="C228" s="23" t="s">
        <v>40</v>
      </c>
      <c r="D228" s="23" t="s">
        <v>32</v>
      </c>
      <c r="E228" s="24"/>
      <c r="F228" s="32">
        <v>2000</v>
      </c>
      <c r="G228" s="25">
        <f t="shared" si="4"/>
        <v>17136263.75</v>
      </c>
      <c r="H228" s="23" t="s">
        <v>139</v>
      </c>
      <c r="I228" s="23" t="s">
        <v>42</v>
      </c>
      <c r="J228" s="23" t="s">
        <v>33</v>
      </c>
      <c r="K228" s="23" t="s">
        <v>25</v>
      </c>
      <c r="L228" s="23" t="s">
        <v>143</v>
      </c>
    </row>
    <row r="229" spans="1:12" hidden="1" x14ac:dyDescent="0.25">
      <c r="A229" s="22">
        <v>42900</v>
      </c>
      <c r="B229" s="23" t="s">
        <v>255</v>
      </c>
      <c r="C229" s="23" t="s">
        <v>40</v>
      </c>
      <c r="D229" s="23" t="s">
        <v>21</v>
      </c>
      <c r="E229" s="24"/>
      <c r="F229" s="24">
        <v>5000</v>
      </c>
      <c r="G229" s="25">
        <f t="shared" si="4"/>
        <v>17131263.75</v>
      </c>
      <c r="H229" s="23" t="s">
        <v>62</v>
      </c>
      <c r="I229" s="23" t="s">
        <v>256</v>
      </c>
      <c r="J229" s="23" t="s">
        <v>24</v>
      </c>
      <c r="K229" s="23" t="s">
        <v>25</v>
      </c>
      <c r="L229" s="27" t="s">
        <v>26</v>
      </c>
    </row>
    <row r="230" spans="1:12" hidden="1" x14ac:dyDescent="0.25">
      <c r="A230" s="22">
        <v>42900</v>
      </c>
      <c r="B230" s="23" t="s">
        <v>257</v>
      </c>
      <c r="C230" s="23" t="s">
        <v>40</v>
      </c>
      <c r="D230" s="23" t="s">
        <v>21</v>
      </c>
      <c r="E230" s="24"/>
      <c r="F230" s="24">
        <v>1500</v>
      </c>
      <c r="G230" s="25">
        <f t="shared" si="4"/>
        <v>17129763.75</v>
      </c>
      <c r="H230" s="23" t="s">
        <v>62</v>
      </c>
      <c r="I230" s="23" t="s">
        <v>42</v>
      </c>
      <c r="J230" s="23" t="s">
        <v>24</v>
      </c>
      <c r="K230" s="23" t="s">
        <v>25</v>
      </c>
      <c r="L230" s="27" t="s">
        <v>43</v>
      </c>
    </row>
    <row r="231" spans="1:12" hidden="1" x14ac:dyDescent="0.25">
      <c r="A231" s="22">
        <v>42900</v>
      </c>
      <c r="B231" s="23" t="s">
        <v>61</v>
      </c>
      <c r="C231" s="23" t="s">
        <v>60</v>
      </c>
      <c r="D231" s="23" t="s">
        <v>21</v>
      </c>
      <c r="E231" s="24"/>
      <c r="F231" s="24">
        <v>3950</v>
      </c>
      <c r="G231" s="25">
        <f t="shared" si="4"/>
        <v>17125813.75</v>
      </c>
      <c r="H231" s="23" t="s">
        <v>62</v>
      </c>
      <c r="I231" s="23" t="s">
        <v>42</v>
      </c>
      <c r="J231" s="23" t="s">
        <v>24</v>
      </c>
      <c r="K231" s="23" t="s">
        <v>25</v>
      </c>
      <c r="L231" s="27" t="s">
        <v>43</v>
      </c>
    </row>
    <row r="232" spans="1:12" hidden="1" x14ac:dyDescent="0.25">
      <c r="A232" s="22">
        <v>42900</v>
      </c>
      <c r="B232" s="23" t="s">
        <v>258</v>
      </c>
      <c r="C232" s="23" t="s">
        <v>40</v>
      </c>
      <c r="D232" s="23" t="s">
        <v>21</v>
      </c>
      <c r="E232" s="24"/>
      <c r="F232" s="24">
        <v>300</v>
      </c>
      <c r="G232" s="25">
        <f t="shared" si="4"/>
        <v>17125513.75</v>
      </c>
      <c r="H232" s="23" t="s">
        <v>62</v>
      </c>
      <c r="I232" s="23" t="s">
        <v>42</v>
      </c>
      <c r="J232" s="23" t="s">
        <v>24</v>
      </c>
      <c r="K232" s="23" t="s">
        <v>25</v>
      </c>
      <c r="L232" s="27" t="s">
        <v>43</v>
      </c>
    </row>
    <row r="233" spans="1:12" hidden="1" x14ac:dyDescent="0.25">
      <c r="A233" s="22">
        <v>42900</v>
      </c>
      <c r="B233" s="23" t="s">
        <v>259</v>
      </c>
      <c r="C233" s="23" t="s">
        <v>40</v>
      </c>
      <c r="D233" s="23" t="s">
        <v>21</v>
      </c>
      <c r="E233" s="24"/>
      <c r="F233" s="24">
        <v>300</v>
      </c>
      <c r="G233" s="25">
        <f t="shared" si="4"/>
        <v>17125213.75</v>
      </c>
      <c r="H233" s="23" t="s">
        <v>62</v>
      </c>
      <c r="I233" s="23" t="s">
        <v>42</v>
      </c>
      <c r="J233" s="23" t="s">
        <v>24</v>
      </c>
      <c r="K233" s="23" t="s">
        <v>25</v>
      </c>
      <c r="L233" s="27" t="s">
        <v>43</v>
      </c>
    </row>
    <row r="234" spans="1:12" hidden="1" x14ac:dyDescent="0.25">
      <c r="A234" s="22">
        <v>42900</v>
      </c>
      <c r="B234" s="33" t="s">
        <v>260</v>
      </c>
      <c r="C234" s="33" t="s">
        <v>40</v>
      </c>
      <c r="D234" s="33" t="s">
        <v>32</v>
      </c>
      <c r="E234" s="24"/>
      <c r="F234" s="34">
        <v>1000</v>
      </c>
      <c r="G234" s="25">
        <f t="shared" si="4"/>
        <v>17124213.75</v>
      </c>
      <c r="H234" s="23" t="s">
        <v>161</v>
      </c>
      <c r="I234" s="40" t="s">
        <v>42</v>
      </c>
      <c r="J234" s="23" t="s">
        <v>33</v>
      </c>
      <c r="K234" s="23" t="s">
        <v>25</v>
      </c>
      <c r="L234" s="23" t="s">
        <v>43</v>
      </c>
    </row>
    <row r="235" spans="1:12" hidden="1" x14ac:dyDescent="0.25">
      <c r="A235" s="22">
        <v>42900</v>
      </c>
      <c r="B235" s="26" t="s">
        <v>261</v>
      </c>
      <c r="C235" s="33" t="s">
        <v>40</v>
      </c>
      <c r="D235" s="33" t="s">
        <v>32</v>
      </c>
      <c r="E235" s="24"/>
      <c r="F235" s="34">
        <v>2500</v>
      </c>
      <c r="G235" s="25">
        <f t="shared" si="4"/>
        <v>17121713.75</v>
      </c>
      <c r="H235" s="23" t="s">
        <v>161</v>
      </c>
      <c r="I235" s="40" t="s">
        <v>42</v>
      </c>
      <c r="J235" s="23" t="s">
        <v>33</v>
      </c>
      <c r="K235" s="23" t="s">
        <v>25</v>
      </c>
      <c r="L235" s="23" t="s">
        <v>43</v>
      </c>
    </row>
    <row r="236" spans="1:12" hidden="1" x14ac:dyDescent="0.25">
      <c r="A236" s="22">
        <v>42900</v>
      </c>
      <c r="B236" s="26" t="s">
        <v>262</v>
      </c>
      <c r="C236" s="33" t="s">
        <v>40</v>
      </c>
      <c r="D236" s="33" t="s">
        <v>32</v>
      </c>
      <c r="E236" s="24"/>
      <c r="F236" s="34">
        <v>2500</v>
      </c>
      <c r="G236" s="25">
        <f t="shared" si="4"/>
        <v>17119213.75</v>
      </c>
      <c r="H236" s="23" t="s">
        <v>161</v>
      </c>
      <c r="I236" s="40" t="s">
        <v>42</v>
      </c>
      <c r="J236" s="23" t="s">
        <v>33</v>
      </c>
      <c r="K236" s="23" t="s">
        <v>25</v>
      </c>
      <c r="L236" s="23" t="s">
        <v>43</v>
      </c>
    </row>
    <row r="237" spans="1:12" hidden="1" x14ac:dyDescent="0.25">
      <c r="A237" s="22">
        <v>42900</v>
      </c>
      <c r="B237" s="23" t="s">
        <v>263</v>
      </c>
      <c r="C237" s="23" t="s">
        <v>40</v>
      </c>
      <c r="D237" s="23" t="s">
        <v>32</v>
      </c>
      <c r="E237" s="24"/>
      <c r="F237" s="24">
        <v>500</v>
      </c>
      <c r="G237" s="25">
        <f t="shared" si="4"/>
        <v>17118713.75</v>
      </c>
      <c r="H237" s="23" t="s">
        <v>76</v>
      </c>
      <c r="I237" s="23" t="s">
        <v>42</v>
      </c>
      <c r="J237" s="23" t="s">
        <v>33</v>
      </c>
      <c r="K237" s="23" t="s">
        <v>25</v>
      </c>
      <c r="L237" s="23" t="s">
        <v>43</v>
      </c>
    </row>
    <row r="238" spans="1:12" hidden="1" x14ac:dyDescent="0.25">
      <c r="A238" s="22">
        <v>42900</v>
      </c>
      <c r="B238" s="23" t="s">
        <v>264</v>
      </c>
      <c r="C238" s="23" t="s">
        <v>40</v>
      </c>
      <c r="D238" s="23" t="s">
        <v>32</v>
      </c>
      <c r="E238" s="24"/>
      <c r="F238" s="24">
        <v>500</v>
      </c>
      <c r="G238" s="25">
        <f t="shared" si="4"/>
        <v>17118213.75</v>
      </c>
      <c r="H238" s="23" t="s">
        <v>76</v>
      </c>
      <c r="I238" s="23" t="s">
        <v>42</v>
      </c>
      <c r="J238" s="23" t="s">
        <v>33</v>
      </c>
      <c r="K238" s="23" t="s">
        <v>25</v>
      </c>
      <c r="L238" s="23" t="s">
        <v>43</v>
      </c>
    </row>
    <row r="239" spans="1:12" hidden="1" x14ac:dyDescent="0.25">
      <c r="A239" s="22">
        <v>42900</v>
      </c>
      <c r="B239" s="23" t="s">
        <v>265</v>
      </c>
      <c r="C239" s="23" t="s">
        <v>40</v>
      </c>
      <c r="D239" s="23" t="s">
        <v>32</v>
      </c>
      <c r="E239" s="24"/>
      <c r="F239" s="24">
        <v>500</v>
      </c>
      <c r="G239" s="25">
        <f t="shared" si="4"/>
        <v>17117713.75</v>
      </c>
      <c r="H239" s="23" t="s">
        <v>76</v>
      </c>
      <c r="I239" s="23" t="s">
        <v>42</v>
      </c>
      <c r="J239" s="23" t="s">
        <v>33</v>
      </c>
      <c r="K239" s="23" t="s">
        <v>25</v>
      </c>
      <c r="L239" s="23" t="s">
        <v>43</v>
      </c>
    </row>
    <row r="240" spans="1:12" hidden="1" x14ac:dyDescent="0.25">
      <c r="A240" s="22">
        <v>42900</v>
      </c>
      <c r="B240" s="23" t="s">
        <v>266</v>
      </c>
      <c r="C240" s="23" t="s">
        <v>40</v>
      </c>
      <c r="D240" s="23" t="s">
        <v>32</v>
      </c>
      <c r="E240" s="24"/>
      <c r="F240" s="24">
        <v>500</v>
      </c>
      <c r="G240" s="25">
        <f t="shared" si="4"/>
        <v>17117213.75</v>
      </c>
      <c r="H240" s="23" t="s">
        <v>76</v>
      </c>
      <c r="I240" s="23" t="s">
        <v>42</v>
      </c>
      <c r="J240" s="23" t="s">
        <v>33</v>
      </c>
      <c r="K240" s="23" t="s">
        <v>25</v>
      </c>
      <c r="L240" s="23" t="s">
        <v>43</v>
      </c>
    </row>
    <row r="241" spans="1:12" hidden="1" x14ac:dyDescent="0.25">
      <c r="A241" s="22">
        <v>42900</v>
      </c>
      <c r="B241" s="23" t="s">
        <v>267</v>
      </c>
      <c r="C241" s="23" t="s">
        <v>40</v>
      </c>
      <c r="D241" s="23" t="s">
        <v>32</v>
      </c>
      <c r="E241" s="24"/>
      <c r="F241" s="24">
        <v>500</v>
      </c>
      <c r="G241" s="25">
        <f t="shared" si="4"/>
        <v>17116713.75</v>
      </c>
      <c r="H241" s="23" t="s">
        <v>76</v>
      </c>
      <c r="I241" s="23" t="s">
        <v>42</v>
      </c>
      <c r="J241" s="23" t="s">
        <v>33</v>
      </c>
      <c r="K241" s="23" t="s">
        <v>25</v>
      </c>
      <c r="L241" s="23" t="s">
        <v>43</v>
      </c>
    </row>
    <row r="242" spans="1:12" hidden="1" x14ac:dyDescent="0.25">
      <c r="A242" s="22">
        <v>42900</v>
      </c>
      <c r="B242" s="23" t="s">
        <v>268</v>
      </c>
      <c r="C242" s="23" t="s">
        <v>40</v>
      </c>
      <c r="D242" s="23" t="s">
        <v>32</v>
      </c>
      <c r="E242" s="24"/>
      <c r="F242" s="24">
        <v>500</v>
      </c>
      <c r="G242" s="25">
        <f t="shared" si="4"/>
        <v>17116213.75</v>
      </c>
      <c r="H242" s="23" t="s">
        <v>76</v>
      </c>
      <c r="I242" s="23" t="s">
        <v>42</v>
      </c>
      <c r="J242" s="23" t="s">
        <v>33</v>
      </c>
      <c r="K242" s="23" t="s">
        <v>25</v>
      </c>
      <c r="L242" s="23" t="s">
        <v>43</v>
      </c>
    </row>
    <row r="243" spans="1:12" hidden="1" x14ac:dyDescent="0.25">
      <c r="A243" s="22">
        <v>42900</v>
      </c>
      <c r="B243" s="23" t="s">
        <v>118</v>
      </c>
      <c r="C243" s="23" t="s">
        <v>269</v>
      </c>
      <c r="D243" s="23" t="s">
        <v>32</v>
      </c>
      <c r="E243" s="24"/>
      <c r="F243" s="24">
        <v>4000</v>
      </c>
      <c r="G243" s="25">
        <f t="shared" si="4"/>
        <v>17112213.75</v>
      </c>
      <c r="H243" s="23" t="s">
        <v>76</v>
      </c>
      <c r="I243" s="23" t="s">
        <v>42</v>
      </c>
      <c r="J243" s="23" t="s">
        <v>33</v>
      </c>
      <c r="K243" s="23" t="s">
        <v>25</v>
      </c>
      <c r="L243" s="23" t="s">
        <v>43</v>
      </c>
    </row>
    <row r="244" spans="1:12" hidden="1" x14ac:dyDescent="0.25">
      <c r="A244" s="22">
        <v>42901</v>
      </c>
      <c r="B244" s="23" t="s">
        <v>617</v>
      </c>
      <c r="C244" s="23" t="s">
        <v>55</v>
      </c>
      <c r="D244" s="23" t="s">
        <v>28</v>
      </c>
      <c r="E244" s="24"/>
      <c r="F244" s="24">
        <v>160000</v>
      </c>
      <c r="G244" s="25">
        <f t="shared" si="4"/>
        <v>16952213.75</v>
      </c>
      <c r="H244" s="23" t="s">
        <v>41</v>
      </c>
      <c r="I244" s="23">
        <v>27</v>
      </c>
      <c r="J244" s="23" t="s">
        <v>24</v>
      </c>
      <c r="K244" s="23" t="s">
        <v>25</v>
      </c>
      <c r="L244" s="27" t="s">
        <v>26</v>
      </c>
    </row>
    <row r="245" spans="1:12" hidden="1" x14ac:dyDescent="0.25">
      <c r="A245" s="22">
        <v>42901</v>
      </c>
      <c r="B245" s="23" t="s">
        <v>44</v>
      </c>
      <c r="C245" s="23" t="s">
        <v>45</v>
      </c>
      <c r="D245" s="23" t="s">
        <v>32</v>
      </c>
      <c r="E245" s="24"/>
      <c r="F245" s="24">
        <v>45000</v>
      </c>
      <c r="G245" s="25">
        <f t="shared" si="4"/>
        <v>16907213.75</v>
      </c>
      <c r="H245" s="23" t="s">
        <v>41</v>
      </c>
      <c r="I245" s="23" t="s">
        <v>270</v>
      </c>
      <c r="J245" s="23"/>
      <c r="K245" s="23" t="s">
        <v>25</v>
      </c>
      <c r="L245" s="27" t="s">
        <v>26</v>
      </c>
    </row>
    <row r="246" spans="1:12" hidden="1" x14ac:dyDescent="0.25">
      <c r="A246" s="22">
        <v>42901</v>
      </c>
      <c r="B246" s="23" t="s">
        <v>47</v>
      </c>
      <c r="C246" s="23" t="s">
        <v>48</v>
      </c>
      <c r="D246" s="23" t="s">
        <v>37</v>
      </c>
      <c r="E246" s="24"/>
      <c r="F246" s="24">
        <v>1800</v>
      </c>
      <c r="G246" s="25">
        <f t="shared" si="4"/>
        <v>16905413.75</v>
      </c>
      <c r="H246" s="23" t="s">
        <v>41</v>
      </c>
      <c r="I246" s="23" t="s">
        <v>270</v>
      </c>
      <c r="J246" s="23" t="s">
        <v>24</v>
      </c>
      <c r="K246" s="23" t="s">
        <v>25</v>
      </c>
      <c r="L246" s="27" t="s">
        <v>26</v>
      </c>
    </row>
    <row r="247" spans="1:12" hidden="1" x14ac:dyDescent="0.25">
      <c r="A247" s="22">
        <v>42901</v>
      </c>
      <c r="B247" s="23" t="s">
        <v>132</v>
      </c>
      <c r="C247" s="23" t="s">
        <v>45</v>
      </c>
      <c r="D247" s="23" t="s">
        <v>32</v>
      </c>
      <c r="E247" s="24">
        <v>200000</v>
      </c>
      <c r="F247" s="24"/>
      <c r="G247" s="25">
        <f t="shared" si="4"/>
        <v>17105413.75</v>
      </c>
      <c r="H247" s="23" t="s">
        <v>41</v>
      </c>
      <c r="I247" s="23">
        <v>17</v>
      </c>
      <c r="J247" s="23"/>
      <c r="K247" s="23" t="s">
        <v>25</v>
      </c>
      <c r="L247" s="27" t="s">
        <v>26</v>
      </c>
    </row>
    <row r="248" spans="1:12" x14ac:dyDescent="0.25">
      <c r="A248" s="22">
        <v>42901</v>
      </c>
      <c r="B248" s="23" t="s">
        <v>41</v>
      </c>
      <c r="C248" s="23" t="s">
        <v>45</v>
      </c>
      <c r="D248" s="23" t="s">
        <v>30</v>
      </c>
      <c r="E248" s="24"/>
      <c r="F248" s="24">
        <v>200000</v>
      </c>
      <c r="G248" s="25">
        <f t="shared" si="4"/>
        <v>16905413.75</v>
      </c>
      <c r="H248" s="26" t="s">
        <v>166</v>
      </c>
      <c r="I248" s="23">
        <v>17</v>
      </c>
      <c r="J248" s="23"/>
      <c r="K248" s="23" t="s">
        <v>25</v>
      </c>
      <c r="L248" s="27" t="s">
        <v>26</v>
      </c>
    </row>
    <row r="249" spans="1:12" hidden="1" x14ac:dyDescent="0.25">
      <c r="A249" s="22">
        <v>42901</v>
      </c>
      <c r="B249" s="27" t="s">
        <v>271</v>
      </c>
      <c r="C249" s="27" t="s">
        <v>40</v>
      </c>
      <c r="D249" s="23" t="s">
        <v>21</v>
      </c>
      <c r="E249" s="29"/>
      <c r="F249" s="29">
        <v>1000</v>
      </c>
      <c r="G249" s="25">
        <f t="shared" si="4"/>
        <v>16904413.75</v>
      </c>
      <c r="H249" s="27" t="s">
        <v>225</v>
      </c>
      <c r="I249" s="27" t="s">
        <v>42</v>
      </c>
      <c r="J249" s="23" t="s">
        <v>24</v>
      </c>
      <c r="K249" s="23" t="s">
        <v>25</v>
      </c>
      <c r="L249" s="27" t="s">
        <v>43</v>
      </c>
    </row>
    <row r="250" spans="1:12" hidden="1" x14ac:dyDescent="0.25">
      <c r="A250" s="22">
        <v>42901</v>
      </c>
      <c r="B250" s="27" t="s">
        <v>271</v>
      </c>
      <c r="C250" s="27" t="s">
        <v>40</v>
      </c>
      <c r="D250" s="23" t="s">
        <v>21</v>
      </c>
      <c r="E250" s="29"/>
      <c r="F250" s="29">
        <v>1000</v>
      </c>
      <c r="G250" s="25">
        <f t="shared" si="4"/>
        <v>16903413.75</v>
      </c>
      <c r="H250" s="27" t="s">
        <v>225</v>
      </c>
      <c r="I250" s="27" t="s">
        <v>42</v>
      </c>
      <c r="J250" s="23" t="s">
        <v>24</v>
      </c>
      <c r="K250" s="23" t="s">
        <v>25</v>
      </c>
      <c r="L250" s="27" t="s">
        <v>43</v>
      </c>
    </row>
    <row r="251" spans="1:12" hidden="1" x14ac:dyDescent="0.25">
      <c r="A251" s="22">
        <v>42901</v>
      </c>
      <c r="B251" s="23" t="s">
        <v>61</v>
      </c>
      <c r="C251" s="23" t="s">
        <v>60</v>
      </c>
      <c r="D251" s="23" t="s">
        <v>21</v>
      </c>
      <c r="E251" s="24"/>
      <c r="F251" s="24">
        <v>3700</v>
      </c>
      <c r="G251" s="25">
        <f t="shared" si="4"/>
        <v>16899713.75</v>
      </c>
      <c r="H251" s="23" t="s">
        <v>62</v>
      </c>
      <c r="I251" s="23" t="s">
        <v>42</v>
      </c>
      <c r="J251" s="23" t="s">
        <v>24</v>
      </c>
      <c r="K251" s="23" t="s">
        <v>25</v>
      </c>
      <c r="L251" s="27" t="s">
        <v>43</v>
      </c>
    </row>
    <row r="252" spans="1:12" hidden="1" x14ac:dyDescent="0.25">
      <c r="A252" s="22">
        <v>42901</v>
      </c>
      <c r="B252" s="23" t="s">
        <v>272</v>
      </c>
      <c r="C252" s="23" t="s">
        <v>40</v>
      </c>
      <c r="D252" s="23" t="s">
        <v>21</v>
      </c>
      <c r="E252" s="24"/>
      <c r="F252" s="24">
        <v>300</v>
      </c>
      <c r="G252" s="25">
        <f t="shared" si="4"/>
        <v>16899413.75</v>
      </c>
      <c r="H252" s="23" t="s">
        <v>62</v>
      </c>
      <c r="I252" s="23" t="s">
        <v>42</v>
      </c>
      <c r="J252" s="23" t="s">
        <v>24</v>
      </c>
      <c r="K252" s="23" t="s">
        <v>25</v>
      </c>
      <c r="L252" s="27" t="s">
        <v>43</v>
      </c>
    </row>
    <row r="253" spans="1:12" hidden="1" x14ac:dyDescent="0.25">
      <c r="A253" s="22">
        <v>42901</v>
      </c>
      <c r="B253" s="23" t="s">
        <v>273</v>
      </c>
      <c r="C253" s="23" t="s">
        <v>40</v>
      </c>
      <c r="D253" s="23" t="s">
        <v>21</v>
      </c>
      <c r="E253" s="24"/>
      <c r="F253" s="24">
        <v>300</v>
      </c>
      <c r="G253" s="25">
        <f t="shared" si="4"/>
        <v>16899113.75</v>
      </c>
      <c r="H253" s="23" t="s">
        <v>62</v>
      </c>
      <c r="I253" s="23" t="s">
        <v>42</v>
      </c>
      <c r="J253" s="23" t="s">
        <v>24</v>
      </c>
      <c r="K253" s="23" t="s">
        <v>25</v>
      </c>
      <c r="L253" s="27" t="s">
        <v>43</v>
      </c>
    </row>
    <row r="254" spans="1:12" hidden="1" x14ac:dyDescent="0.25">
      <c r="A254" s="22">
        <v>42901</v>
      </c>
      <c r="B254" s="23" t="s">
        <v>274</v>
      </c>
      <c r="C254" s="23" t="s">
        <v>40</v>
      </c>
      <c r="D254" s="23" t="s">
        <v>21</v>
      </c>
      <c r="E254" s="24"/>
      <c r="F254" s="24">
        <v>300</v>
      </c>
      <c r="G254" s="25">
        <f t="shared" si="4"/>
        <v>16898813.75</v>
      </c>
      <c r="H254" s="23" t="s">
        <v>62</v>
      </c>
      <c r="I254" s="23" t="s">
        <v>42</v>
      </c>
      <c r="J254" s="23" t="s">
        <v>24</v>
      </c>
      <c r="K254" s="23" t="s">
        <v>25</v>
      </c>
      <c r="L254" s="27" t="s">
        <v>43</v>
      </c>
    </row>
    <row r="255" spans="1:12" hidden="1" x14ac:dyDescent="0.25">
      <c r="A255" s="22">
        <v>42901</v>
      </c>
      <c r="B255" s="23" t="s">
        <v>41</v>
      </c>
      <c r="C255" s="23" t="s">
        <v>45</v>
      </c>
      <c r="D255" s="23" t="s">
        <v>21</v>
      </c>
      <c r="E255" s="24">
        <v>45000</v>
      </c>
      <c r="F255" s="24"/>
      <c r="G255" s="25">
        <f t="shared" si="4"/>
        <v>16943813.75</v>
      </c>
      <c r="H255" s="23" t="s">
        <v>62</v>
      </c>
      <c r="I255" s="23" t="s">
        <v>51</v>
      </c>
      <c r="J255" s="23"/>
      <c r="K255" s="23" t="s">
        <v>25</v>
      </c>
      <c r="L255" s="27" t="s">
        <v>26</v>
      </c>
    </row>
    <row r="256" spans="1:12" hidden="1" x14ac:dyDescent="0.25">
      <c r="A256" s="22">
        <v>42901</v>
      </c>
      <c r="B256" s="23" t="s">
        <v>65</v>
      </c>
      <c r="C256" s="23" t="s">
        <v>40</v>
      </c>
      <c r="D256" s="23" t="s">
        <v>21</v>
      </c>
      <c r="E256" s="24"/>
      <c r="F256" s="24">
        <v>600</v>
      </c>
      <c r="G256" s="25">
        <f t="shared" si="4"/>
        <v>16943213.75</v>
      </c>
      <c r="H256" s="23" t="s">
        <v>62</v>
      </c>
      <c r="I256" s="23" t="s">
        <v>42</v>
      </c>
      <c r="J256" s="23" t="s">
        <v>24</v>
      </c>
      <c r="K256" s="23" t="s">
        <v>25</v>
      </c>
      <c r="L256" s="27" t="s">
        <v>43</v>
      </c>
    </row>
    <row r="257" spans="1:12" hidden="1" x14ac:dyDescent="0.25">
      <c r="A257" s="22">
        <v>42901</v>
      </c>
      <c r="B257" s="23" t="s">
        <v>275</v>
      </c>
      <c r="C257" s="23" t="s">
        <v>40</v>
      </c>
      <c r="D257" s="23" t="s">
        <v>21</v>
      </c>
      <c r="E257" s="24"/>
      <c r="F257" s="24">
        <v>1000</v>
      </c>
      <c r="G257" s="25">
        <f t="shared" si="4"/>
        <v>16942213.75</v>
      </c>
      <c r="H257" s="23" t="s">
        <v>243</v>
      </c>
      <c r="I257" s="23" t="s">
        <v>42</v>
      </c>
      <c r="J257" s="23" t="s">
        <v>24</v>
      </c>
      <c r="K257" s="23" t="s">
        <v>25</v>
      </c>
      <c r="L257" s="23" t="s">
        <v>43</v>
      </c>
    </row>
    <row r="258" spans="1:12" hidden="1" x14ac:dyDescent="0.25">
      <c r="A258" s="22">
        <v>42901</v>
      </c>
      <c r="B258" s="23" t="s">
        <v>276</v>
      </c>
      <c r="C258" s="23" t="s">
        <v>40</v>
      </c>
      <c r="D258" s="23" t="s">
        <v>21</v>
      </c>
      <c r="E258" s="24"/>
      <c r="F258" s="24">
        <v>1000</v>
      </c>
      <c r="G258" s="25">
        <f t="shared" si="4"/>
        <v>16941213.75</v>
      </c>
      <c r="H258" s="23" t="s">
        <v>243</v>
      </c>
      <c r="I258" s="23" t="s">
        <v>42</v>
      </c>
      <c r="J258" s="23" t="s">
        <v>24</v>
      </c>
      <c r="K258" s="23" t="s">
        <v>25</v>
      </c>
      <c r="L258" s="23" t="s">
        <v>43</v>
      </c>
    </row>
    <row r="259" spans="1:12" hidden="1" x14ac:dyDescent="0.25">
      <c r="A259" s="22">
        <v>42901</v>
      </c>
      <c r="B259" s="23" t="s">
        <v>277</v>
      </c>
      <c r="C259" s="23" t="s">
        <v>40</v>
      </c>
      <c r="D259" s="23" t="s">
        <v>21</v>
      </c>
      <c r="E259" s="24"/>
      <c r="F259" s="24">
        <v>1000</v>
      </c>
      <c r="G259" s="25">
        <f t="shared" si="4"/>
        <v>16940213.75</v>
      </c>
      <c r="H259" s="23" t="s">
        <v>243</v>
      </c>
      <c r="I259" s="23" t="s">
        <v>42</v>
      </c>
      <c r="J259" s="23" t="s">
        <v>24</v>
      </c>
      <c r="K259" s="23" t="s">
        <v>25</v>
      </c>
      <c r="L259" s="23" t="s">
        <v>43</v>
      </c>
    </row>
    <row r="260" spans="1:12" hidden="1" x14ac:dyDescent="0.25">
      <c r="A260" s="22">
        <v>42901</v>
      </c>
      <c r="B260" s="26" t="s">
        <v>278</v>
      </c>
      <c r="C260" s="33" t="s">
        <v>40</v>
      </c>
      <c r="D260" s="33" t="s">
        <v>32</v>
      </c>
      <c r="E260" s="24"/>
      <c r="F260" s="34">
        <v>1500</v>
      </c>
      <c r="G260" s="25">
        <f t="shared" si="4"/>
        <v>16938713.75</v>
      </c>
      <c r="H260" s="23" t="s">
        <v>161</v>
      </c>
      <c r="I260" s="40" t="s">
        <v>42</v>
      </c>
      <c r="J260" s="23" t="s">
        <v>33</v>
      </c>
      <c r="K260" s="23" t="s">
        <v>25</v>
      </c>
      <c r="L260" s="23" t="s">
        <v>43</v>
      </c>
    </row>
    <row r="261" spans="1:12" hidden="1" x14ac:dyDescent="0.25">
      <c r="A261" s="22">
        <v>42901</v>
      </c>
      <c r="B261" s="23" t="s">
        <v>279</v>
      </c>
      <c r="C261" s="23" t="s">
        <v>269</v>
      </c>
      <c r="D261" s="33" t="s">
        <v>32</v>
      </c>
      <c r="E261" s="24"/>
      <c r="F261" s="34">
        <v>3000</v>
      </c>
      <c r="G261" s="25">
        <f t="shared" si="4"/>
        <v>16935713.75</v>
      </c>
      <c r="H261" s="23" t="s">
        <v>161</v>
      </c>
      <c r="I261" s="40" t="s">
        <v>42</v>
      </c>
      <c r="J261" s="23" t="s">
        <v>33</v>
      </c>
      <c r="K261" s="23" t="s">
        <v>25</v>
      </c>
      <c r="L261" s="23" t="s">
        <v>43</v>
      </c>
    </row>
    <row r="262" spans="1:12" hidden="1" x14ac:dyDescent="0.25">
      <c r="A262" s="22">
        <v>42901</v>
      </c>
      <c r="B262" s="23" t="s">
        <v>280</v>
      </c>
      <c r="C262" s="23" t="s">
        <v>40</v>
      </c>
      <c r="D262" s="33" t="s">
        <v>32</v>
      </c>
      <c r="E262" s="24"/>
      <c r="F262" s="34">
        <v>1000</v>
      </c>
      <c r="G262" s="25">
        <f t="shared" si="4"/>
        <v>16934713.75</v>
      </c>
      <c r="H262" s="23" t="s">
        <v>161</v>
      </c>
      <c r="I262" s="40" t="s">
        <v>42</v>
      </c>
      <c r="J262" s="23" t="s">
        <v>33</v>
      </c>
      <c r="K262" s="23" t="s">
        <v>25</v>
      </c>
      <c r="L262" s="23" t="s">
        <v>43</v>
      </c>
    </row>
    <row r="263" spans="1:12" hidden="1" x14ac:dyDescent="0.25">
      <c r="A263" s="22">
        <v>42901</v>
      </c>
      <c r="B263" s="33" t="s">
        <v>281</v>
      </c>
      <c r="C263" s="23" t="s">
        <v>40</v>
      </c>
      <c r="D263" s="33" t="s">
        <v>32</v>
      </c>
      <c r="E263" s="24"/>
      <c r="F263" s="34">
        <v>1000</v>
      </c>
      <c r="G263" s="25">
        <f t="shared" si="4"/>
        <v>16933713.75</v>
      </c>
      <c r="H263" s="23" t="s">
        <v>161</v>
      </c>
      <c r="I263" s="40" t="s">
        <v>42</v>
      </c>
      <c r="J263" s="23" t="s">
        <v>33</v>
      </c>
      <c r="K263" s="23" t="s">
        <v>25</v>
      </c>
      <c r="L263" s="23" t="s">
        <v>43</v>
      </c>
    </row>
    <row r="264" spans="1:12" hidden="1" x14ac:dyDescent="0.25">
      <c r="A264" s="22">
        <v>42901</v>
      </c>
      <c r="B264" s="23" t="s">
        <v>282</v>
      </c>
      <c r="C264" s="23" t="s">
        <v>269</v>
      </c>
      <c r="D264" s="33" t="s">
        <v>32</v>
      </c>
      <c r="E264" s="24"/>
      <c r="F264" s="34">
        <v>1500</v>
      </c>
      <c r="G264" s="25">
        <f t="shared" si="4"/>
        <v>16932213.75</v>
      </c>
      <c r="H264" s="23" t="s">
        <v>161</v>
      </c>
      <c r="I264" s="40" t="s">
        <v>42</v>
      </c>
      <c r="J264" s="23" t="s">
        <v>33</v>
      </c>
      <c r="K264" s="23" t="s">
        <v>25</v>
      </c>
      <c r="L264" s="23" t="s">
        <v>43</v>
      </c>
    </row>
    <row r="265" spans="1:12" hidden="1" x14ac:dyDescent="0.25">
      <c r="A265" s="22">
        <v>42901</v>
      </c>
      <c r="B265" s="23" t="s">
        <v>283</v>
      </c>
      <c r="C265" s="23" t="s">
        <v>40</v>
      </c>
      <c r="D265" s="23" t="s">
        <v>32</v>
      </c>
      <c r="E265" s="24"/>
      <c r="F265" s="24">
        <v>500</v>
      </c>
      <c r="G265" s="25">
        <f t="shared" si="4"/>
        <v>16931713.75</v>
      </c>
      <c r="H265" s="23" t="s">
        <v>76</v>
      </c>
      <c r="I265" s="23" t="s">
        <v>42</v>
      </c>
      <c r="J265" s="23" t="s">
        <v>33</v>
      </c>
      <c r="K265" s="23" t="s">
        <v>25</v>
      </c>
      <c r="L265" s="23" t="s">
        <v>43</v>
      </c>
    </row>
    <row r="266" spans="1:12" hidden="1" x14ac:dyDescent="0.25">
      <c r="A266" s="22">
        <v>42901</v>
      </c>
      <c r="B266" s="23" t="s">
        <v>284</v>
      </c>
      <c r="C266" s="23" t="s">
        <v>90</v>
      </c>
      <c r="D266" s="23" t="s">
        <v>37</v>
      </c>
      <c r="E266" s="24"/>
      <c r="F266" s="24">
        <v>5000</v>
      </c>
      <c r="G266" s="25">
        <f t="shared" si="4"/>
        <v>16926713.75</v>
      </c>
      <c r="H266" s="23" t="s">
        <v>76</v>
      </c>
      <c r="I266" s="23">
        <v>7722</v>
      </c>
      <c r="J266" s="23" t="s">
        <v>24</v>
      </c>
      <c r="K266" s="23" t="s">
        <v>25</v>
      </c>
      <c r="L266" s="23" t="s">
        <v>26</v>
      </c>
    </row>
    <row r="267" spans="1:12" hidden="1" x14ac:dyDescent="0.25">
      <c r="A267" s="22">
        <v>42901</v>
      </c>
      <c r="B267" s="23" t="s">
        <v>285</v>
      </c>
      <c r="C267" s="23" t="s">
        <v>40</v>
      </c>
      <c r="D267" s="23" t="s">
        <v>32</v>
      </c>
      <c r="E267" s="24"/>
      <c r="F267" s="24">
        <v>500</v>
      </c>
      <c r="G267" s="25">
        <f t="shared" si="4"/>
        <v>16926213.75</v>
      </c>
      <c r="H267" s="23" t="s">
        <v>76</v>
      </c>
      <c r="I267" s="23" t="s">
        <v>42</v>
      </c>
      <c r="J267" s="23" t="s">
        <v>33</v>
      </c>
      <c r="K267" s="23" t="s">
        <v>25</v>
      </c>
      <c r="L267" s="23" t="s">
        <v>43</v>
      </c>
    </row>
    <row r="268" spans="1:12" hidden="1" x14ac:dyDescent="0.25">
      <c r="A268" s="22">
        <v>42901</v>
      </c>
      <c r="B268" s="23" t="s">
        <v>286</v>
      </c>
      <c r="C268" s="23" t="s">
        <v>40</v>
      </c>
      <c r="D268" s="23" t="s">
        <v>32</v>
      </c>
      <c r="E268" s="24"/>
      <c r="F268" s="24">
        <v>500</v>
      </c>
      <c r="G268" s="25">
        <f t="shared" si="4"/>
        <v>16925713.75</v>
      </c>
      <c r="H268" s="23" t="s">
        <v>76</v>
      </c>
      <c r="I268" s="23" t="s">
        <v>42</v>
      </c>
      <c r="J268" s="23" t="s">
        <v>33</v>
      </c>
      <c r="K268" s="23" t="s">
        <v>25</v>
      </c>
      <c r="L268" s="23" t="s">
        <v>43</v>
      </c>
    </row>
    <row r="269" spans="1:12" x14ac:dyDescent="0.25">
      <c r="A269" s="22">
        <v>42902</v>
      </c>
      <c r="B269" s="23" t="s">
        <v>287</v>
      </c>
      <c r="C269" s="23" t="s">
        <v>45</v>
      </c>
      <c r="D269" s="23" t="s">
        <v>32</v>
      </c>
      <c r="E269" s="24"/>
      <c r="F269" s="24">
        <v>139000</v>
      </c>
      <c r="G269" s="25">
        <f t="shared" si="4"/>
        <v>16786713.75</v>
      </c>
      <c r="H269" s="26" t="s">
        <v>166</v>
      </c>
      <c r="I269" s="39" t="s">
        <v>288</v>
      </c>
      <c r="J269" s="23"/>
      <c r="K269" s="23" t="s">
        <v>25</v>
      </c>
      <c r="L269" s="27" t="s">
        <v>26</v>
      </c>
    </row>
    <row r="270" spans="1:12" x14ac:dyDescent="0.25">
      <c r="A270" s="22">
        <v>42902</v>
      </c>
      <c r="B270" s="23" t="s">
        <v>289</v>
      </c>
      <c r="C270" s="23" t="s">
        <v>48</v>
      </c>
      <c r="D270" s="23" t="s">
        <v>37</v>
      </c>
      <c r="E270" s="24"/>
      <c r="F270" s="24">
        <v>5560</v>
      </c>
      <c r="G270" s="25">
        <f t="shared" ref="G270:G333" si="5">+G269+E270-F270</f>
        <v>16781153.75</v>
      </c>
      <c r="H270" s="26" t="s">
        <v>166</v>
      </c>
      <c r="I270" s="39" t="s">
        <v>288</v>
      </c>
      <c r="J270" s="23" t="s">
        <v>24</v>
      </c>
      <c r="K270" s="23" t="s">
        <v>25</v>
      </c>
      <c r="L270" s="27" t="s">
        <v>26</v>
      </c>
    </row>
    <row r="271" spans="1:12" x14ac:dyDescent="0.25">
      <c r="A271" s="22">
        <v>42902</v>
      </c>
      <c r="B271" s="23" t="s">
        <v>161</v>
      </c>
      <c r="C271" s="23" t="s">
        <v>45</v>
      </c>
      <c r="D271" s="23" t="s">
        <v>32</v>
      </c>
      <c r="E271" s="24"/>
      <c r="F271" s="24">
        <v>179000</v>
      </c>
      <c r="G271" s="25">
        <f t="shared" si="5"/>
        <v>16602153.75</v>
      </c>
      <c r="H271" s="26" t="s">
        <v>166</v>
      </c>
      <c r="I271" s="39" t="s">
        <v>290</v>
      </c>
      <c r="J271" s="23"/>
      <c r="K271" s="23" t="s">
        <v>25</v>
      </c>
      <c r="L271" s="27" t="s">
        <v>26</v>
      </c>
    </row>
    <row r="272" spans="1:12" x14ac:dyDescent="0.25">
      <c r="A272" s="22">
        <v>42902</v>
      </c>
      <c r="B272" s="23" t="s">
        <v>289</v>
      </c>
      <c r="C272" s="23" t="s">
        <v>48</v>
      </c>
      <c r="D272" s="23" t="s">
        <v>37</v>
      </c>
      <c r="E272" s="24"/>
      <c r="F272" s="24">
        <v>7160</v>
      </c>
      <c r="G272" s="25">
        <f t="shared" si="5"/>
        <v>16594993.75</v>
      </c>
      <c r="H272" s="26" t="s">
        <v>166</v>
      </c>
      <c r="I272" s="39" t="s">
        <v>290</v>
      </c>
      <c r="J272" s="23" t="s">
        <v>24</v>
      </c>
      <c r="K272" s="23" t="s">
        <v>25</v>
      </c>
      <c r="L272" s="27" t="s">
        <v>26</v>
      </c>
    </row>
    <row r="273" spans="1:12" hidden="1" x14ac:dyDescent="0.25">
      <c r="A273" s="22">
        <v>42902</v>
      </c>
      <c r="B273" s="27" t="s">
        <v>291</v>
      </c>
      <c r="C273" s="27" t="s">
        <v>40</v>
      </c>
      <c r="D273" s="23" t="s">
        <v>21</v>
      </c>
      <c r="E273" s="29"/>
      <c r="F273" s="29">
        <v>1000</v>
      </c>
      <c r="G273" s="25">
        <f t="shared" si="5"/>
        <v>16593993.75</v>
      </c>
      <c r="H273" s="27" t="s">
        <v>225</v>
      </c>
      <c r="I273" s="27" t="s">
        <v>42</v>
      </c>
      <c r="J273" s="23" t="s">
        <v>24</v>
      </c>
      <c r="K273" s="23" t="s">
        <v>25</v>
      </c>
      <c r="L273" s="27" t="s">
        <v>43</v>
      </c>
    </row>
    <row r="274" spans="1:12" hidden="1" x14ac:dyDescent="0.25">
      <c r="A274" s="22">
        <v>42902</v>
      </c>
      <c r="B274" s="27" t="s">
        <v>291</v>
      </c>
      <c r="C274" s="27" t="s">
        <v>40</v>
      </c>
      <c r="D274" s="23" t="s">
        <v>21</v>
      </c>
      <c r="E274" s="29"/>
      <c r="F274" s="29">
        <v>1000</v>
      </c>
      <c r="G274" s="25">
        <f t="shared" si="5"/>
        <v>16592993.75</v>
      </c>
      <c r="H274" s="27" t="s">
        <v>225</v>
      </c>
      <c r="I274" s="27" t="s">
        <v>42</v>
      </c>
      <c r="J274" s="23" t="s">
        <v>24</v>
      </c>
      <c r="K274" s="23" t="s">
        <v>25</v>
      </c>
      <c r="L274" s="27" t="s">
        <v>43</v>
      </c>
    </row>
    <row r="275" spans="1:12" hidden="1" x14ac:dyDescent="0.25">
      <c r="A275" s="22">
        <v>42902</v>
      </c>
      <c r="B275" s="23" t="s">
        <v>292</v>
      </c>
      <c r="C275" s="23" t="s">
        <v>40</v>
      </c>
      <c r="D275" s="23" t="s">
        <v>32</v>
      </c>
      <c r="E275" s="24"/>
      <c r="F275" s="32">
        <v>1000</v>
      </c>
      <c r="G275" s="25">
        <f t="shared" si="5"/>
        <v>16591993.75</v>
      </c>
      <c r="H275" s="23" t="s">
        <v>139</v>
      </c>
      <c r="I275" s="23" t="s">
        <v>42</v>
      </c>
      <c r="J275" s="23" t="s">
        <v>33</v>
      </c>
      <c r="K275" s="23" t="s">
        <v>25</v>
      </c>
      <c r="L275" s="23" t="s">
        <v>143</v>
      </c>
    </row>
    <row r="276" spans="1:12" hidden="1" x14ac:dyDescent="0.25">
      <c r="A276" s="22">
        <v>42902</v>
      </c>
      <c r="B276" s="23" t="s">
        <v>293</v>
      </c>
      <c r="C276" s="23" t="s">
        <v>40</v>
      </c>
      <c r="D276" s="23" t="s">
        <v>21</v>
      </c>
      <c r="E276" s="24"/>
      <c r="F276" s="24">
        <v>300</v>
      </c>
      <c r="G276" s="25">
        <f t="shared" si="5"/>
        <v>16591693.75</v>
      </c>
      <c r="H276" s="23" t="s">
        <v>62</v>
      </c>
      <c r="I276" s="23" t="s">
        <v>42</v>
      </c>
      <c r="J276" s="23" t="s">
        <v>24</v>
      </c>
      <c r="K276" s="23" t="s">
        <v>25</v>
      </c>
      <c r="L276" s="27" t="s">
        <v>43</v>
      </c>
    </row>
    <row r="277" spans="1:12" hidden="1" x14ac:dyDescent="0.25">
      <c r="A277" s="22">
        <v>42902</v>
      </c>
      <c r="B277" s="23" t="s">
        <v>294</v>
      </c>
      <c r="C277" s="23" t="s">
        <v>40</v>
      </c>
      <c r="D277" s="23" t="s">
        <v>21</v>
      </c>
      <c r="E277" s="24"/>
      <c r="F277" s="24">
        <v>300</v>
      </c>
      <c r="G277" s="25">
        <f t="shared" si="5"/>
        <v>16591393.75</v>
      </c>
      <c r="H277" s="23" t="s">
        <v>62</v>
      </c>
      <c r="I277" s="23" t="s">
        <v>42</v>
      </c>
      <c r="J277" s="23" t="s">
        <v>24</v>
      </c>
      <c r="K277" s="23" t="s">
        <v>25</v>
      </c>
      <c r="L277" s="27" t="s">
        <v>43</v>
      </c>
    </row>
    <row r="278" spans="1:12" hidden="1" x14ac:dyDescent="0.25">
      <c r="A278" s="22">
        <v>42902</v>
      </c>
      <c r="B278" s="23" t="s">
        <v>61</v>
      </c>
      <c r="C278" s="23" t="s">
        <v>60</v>
      </c>
      <c r="D278" s="23" t="s">
        <v>21</v>
      </c>
      <c r="E278" s="24"/>
      <c r="F278" s="24">
        <v>3950</v>
      </c>
      <c r="G278" s="25">
        <f t="shared" si="5"/>
        <v>16587443.75</v>
      </c>
      <c r="H278" s="23" t="s">
        <v>62</v>
      </c>
      <c r="I278" s="23" t="s">
        <v>42</v>
      </c>
      <c r="J278" s="23" t="s">
        <v>24</v>
      </c>
      <c r="K278" s="23" t="s">
        <v>25</v>
      </c>
      <c r="L278" s="27" t="s">
        <v>43</v>
      </c>
    </row>
    <row r="279" spans="1:12" hidden="1" x14ac:dyDescent="0.25">
      <c r="A279" s="22">
        <v>42902</v>
      </c>
      <c r="B279" s="23" t="s">
        <v>295</v>
      </c>
      <c r="C279" s="23" t="s">
        <v>40</v>
      </c>
      <c r="D279" s="23" t="s">
        <v>21</v>
      </c>
      <c r="E279" s="24"/>
      <c r="F279" s="24">
        <v>300</v>
      </c>
      <c r="G279" s="25">
        <f t="shared" si="5"/>
        <v>16587143.75</v>
      </c>
      <c r="H279" s="23" t="s">
        <v>62</v>
      </c>
      <c r="I279" s="23" t="s">
        <v>42</v>
      </c>
      <c r="J279" s="23" t="s">
        <v>24</v>
      </c>
      <c r="K279" s="23" t="s">
        <v>25</v>
      </c>
      <c r="L279" s="27" t="s">
        <v>43</v>
      </c>
    </row>
    <row r="280" spans="1:12" hidden="1" x14ac:dyDescent="0.25">
      <c r="A280" s="22">
        <v>42902</v>
      </c>
      <c r="B280" s="23" t="s">
        <v>296</v>
      </c>
      <c r="C280" s="23" t="s">
        <v>40</v>
      </c>
      <c r="D280" s="23" t="s">
        <v>21</v>
      </c>
      <c r="E280" s="24"/>
      <c r="F280" s="24">
        <v>300</v>
      </c>
      <c r="G280" s="25">
        <f t="shared" si="5"/>
        <v>16586843.75</v>
      </c>
      <c r="H280" s="23" t="s">
        <v>62</v>
      </c>
      <c r="I280" s="23" t="s">
        <v>42</v>
      </c>
      <c r="J280" s="23" t="s">
        <v>24</v>
      </c>
      <c r="K280" s="23" t="s">
        <v>25</v>
      </c>
      <c r="L280" s="27" t="s">
        <v>43</v>
      </c>
    </row>
    <row r="281" spans="1:12" hidden="1" x14ac:dyDescent="0.25">
      <c r="A281" s="22">
        <v>42902</v>
      </c>
      <c r="B281" s="23" t="s">
        <v>274</v>
      </c>
      <c r="C281" s="23" t="s">
        <v>40</v>
      </c>
      <c r="D281" s="23" t="s">
        <v>21</v>
      </c>
      <c r="E281" s="24"/>
      <c r="F281" s="24">
        <v>300</v>
      </c>
      <c r="G281" s="25">
        <f t="shared" si="5"/>
        <v>16586543.75</v>
      </c>
      <c r="H281" s="23" t="s">
        <v>62</v>
      </c>
      <c r="I281" s="23" t="s">
        <v>42</v>
      </c>
      <c r="J281" s="23" t="s">
        <v>24</v>
      </c>
      <c r="K281" s="23" t="s">
        <v>25</v>
      </c>
      <c r="L281" s="27" t="s">
        <v>43</v>
      </c>
    </row>
    <row r="282" spans="1:12" hidden="1" x14ac:dyDescent="0.25">
      <c r="A282" s="22">
        <v>42902</v>
      </c>
      <c r="B282" s="23" t="s">
        <v>297</v>
      </c>
      <c r="C282" s="23" t="s">
        <v>90</v>
      </c>
      <c r="D282" s="23" t="s">
        <v>37</v>
      </c>
      <c r="E282" s="24"/>
      <c r="F282" s="24">
        <v>1000</v>
      </c>
      <c r="G282" s="25">
        <f t="shared" si="5"/>
        <v>16585543.75</v>
      </c>
      <c r="H282" s="23" t="s">
        <v>62</v>
      </c>
      <c r="I282" s="23" t="s">
        <v>42</v>
      </c>
      <c r="J282" s="23" t="s">
        <v>24</v>
      </c>
      <c r="K282" s="23" t="s">
        <v>25</v>
      </c>
      <c r="L282" s="27" t="s">
        <v>43</v>
      </c>
    </row>
    <row r="283" spans="1:12" hidden="1" x14ac:dyDescent="0.25">
      <c r="A283" s="22">
        <v>42902</v>
      </c>
      <c r="B283" s="23" t="s">
        <v>298</v>
      </c>
      <c r="C283" s="23" t="s">
        <v>40</v>
      </c>
      <c r="D283" s="23" t="s">
        <v>21</v>
      </c>
      <c r="E283" s="24"/>
      <c r="F283" s="24">
        <v>300</v>
      </c>
      <c r="G283" s="25">
        <f t="shared" si="5"/>
        <v>16585243.75</v>
      </c>
      <c r="H283" s="23" t="s">
        <v>62</v>
      </c>
      <c r="I283" s="23" t="s">
        <v>42</v>
      </c>
      <c r="J283" s="23" t="s">
        <v>24</v>
      </c>
      <c r="K283" s="23" t="s">
        <v>25</v>
      </c>
      <c r="L283" s="27" t="s">
        <v>43</v>
      </c>
    </row>
    <row r="284" spans="1:12" hidden="1" x14ac:dyDescent="0.25">
      <c r="A284" s="22">
        <v>42902</v>
      </c>
      <c r="B284" s="23" t="s">
        <v>299</v>
      </c>
      <c r="C284" s="23" t="s">
        <v>40</v>
      </c>
      <c r="D284" s="23" t="s">
        <v>21</v>
      </c>
      <c r="E284" s="24"/>
      <c r="F284" s="24">
        <v>300</v>
      </c>
      <c r="G284" s="25">
        <f t="shared" si="5"/>
        <v>16584943.75</v>
      </c>
      <c r="H284" s="23" t="s">
        <v>62</v>
      </c>
      <c r="I284" s="23" t="s">
        <v>42</v>
      </c>
      <c r="J284" s="23" t="s">
        <v>24</v>
      </c>
      <c r="K284" s="23" t="s">
        <v>25</v>
      </c>
      <c r="L284" s="27" t="s">
        <v>43</v>
      </c>
    </row>
    <row r="285" spans="1:12" hidden="1" x14ac:dyDescent="0.25">
      <c r="A285" s="22">
        <v>42902</v>
      </c>
      <c r="B285" s="23" t="s">
        <v>300</v>
      </c>
      <c r="C285" s="23" t="s">
        <v>40</v>
      </c>
      <c r="D285" s="23" t="s">
        <v>21</v>
      </c>
      <c r="E285" s="24"/>
      <c r="F285" s="24">
        <v>300</v>
      </c>
      <c r="G285" s="25">
        <f t="shared" si="5"/>
        <v>16584643.75</v>
      </c>
      <c r="H285" s="23" t="s">
        <v>62</v>
      </c>
      <c r="I285" s="23" t="s">
        <v>42</v>
      </c>
      <c r="J285" s="23" t="s">
        <v>24</v>
      </c>
      <c r="K285" s="23" t="s">
        <v>25</v>
      </c>
      <c r="L285" s="27" t="s">
        <v>43</v>
      </c>
    </row>
    <row r="286" spans="1:12" hidden="1" x14ac:dyDescent="0.25">
      <c r="A286" s="22">
        <v>42902</v>
      </c>
      <c r="B286" s="23" t="s">
        <v>301</v>
      </c>
      <c r="C286" s="23" t="s">
        <v>67</v>
      </c>
      <c r="D286" s="23" t="s">
        <v>21</v>
      </c>
      <c r="E286" s="24"/>
      <c r="F286" s="24">
        <v>40000</v>
      </c>
      <c r="G286" s="25">
        <f t="shared" si="5"/>
        <v>16544643.75</v>
      </c>
      <c r="H286" s="23" t="s">
        <v>62</v>
      </c>
      <c r="I286" s="23" t="s">
        <v>42</v>
      </c>
      <c r="J286" s="23" t="s">
        <v>24</v>
      </c>
      <c r="K286" s="23" t="s">
        <v>25</v>
      </c>
      <c r="L286" s="27" t="s">
        <v>43</v>
      </c>
    </row>
    <row r="287" spans="1:12" hidden="1" x14ac:dyDescent="0.25">
      <c r="A287" s="22">
        <v>42902</v>
      </c>
      <c r="B287" s="23" t="s">
        <v>302</v>
      </c>
      <c r="C287" s="23" t="s">
        <v>67</v>
      </c>
      <c r="D287" s="23" t="s">
        <v>21</v>
      </c>
      <c r="E287" s="24"/>
      <c r="F287" s="24">
        <v>15000</v>
      </c>
      <c r="G287" s="25">
        <f t="shared" si="5"/>
        <v>16529643.75</v>
      </c>
      <c r="H287" s="23" t="s">
        <v>62</v>
      </c>
      <c r="I287" s="23">
        <v>1002</v>
      </c>
      <c r="J287" s="23" t="s">
        <v>24</v>
      </c>
      <c r="K287" s="23" t="s">
        <v>25</v>
      </c>
      <c r="L287" s="27" t="s">
        <v>26</v>
      </c>
    </row>
    <row r="288" spans="1:12" hidden="1" x14ac:dyDescent="0.25">
      <c r="A288" s="22">
        <v>42902</v>
      </c>
      <c r="B288" s="23" t="s">
        <v>303</v>
      </c>
      <c r="C288" s="23" t="s">
        <v>40</v>
      </c>
      <c r="D288" s="23" t="s">
        <v>21</v>
      </c>
      <c r="E288" s="24"/>
      <c r="F288" s="24">
        <v>5000</v>
      </c>
      <c r="G288" s="25">
        <f t="shared" si="5"/>
        <v>16524643.75</v>
      </c>
      <c r="H288" s="23" t="s">
        <v>62</v>
      </c>
      <c r="I288" s="23" t="s">
        <v>51</v>
      </c>
      <c r="J288" s="23" t="s">
        <v>24</v>
      </c>
      <c r="K288" s="23" t="s">
        <v>25</v>
      </c>
      <c r="L288" s="27" t="s">
        <v>26</v>
      </c>
    </row>
    <row r="289" spans="1:12" hidden="1" x14ac:dyDescent="0.25">
      <c r="A289" s="22">
        <v>42902</v>
      </c>
      <c r="B289" s="23" t="s">
        <v>304</v>
      </c>
      <c r="C289" s="23" t="s">
        <v>40</v>
      </c>
      <c r="D289" s="33" t="s">
        <v>32</v>
      </c>
      <c r="E289" s="24"/>
      <c r="F289" s="34">
        <v>1000</v>
      </c>
      <c r="G289" s="25">
        <f t="shared" si="5"/>
        <v>16523643.75</v>
      </c>
      <c r="H289" s="23" t="s">
        <v>161</v>
      </c>
      <c r="I289" s="40" t="s">
        <v>42</v>
      </c>
      <c r="J289" s="23" t="s">
        <v>33</v>
      </c>
      <c r="K289" s="23" t="s">
        <v>25</v>
      </c>
      <c r="L289" s="23" t="s">
        <v>43</v>
      </c>
    </row>
    <row r="290" spans="1:12" hidden="1" x14ac:dyDescent="0.25">
      <c r="A290" s="22">
        <v>42902</v>
      </c>
      <c r="B290" s="23" t="s">
        <v>305</v>
      </c>
      <c r="C290" s="23" t="s">
        <v>40</v>
      </c>
      <c r="D290" s="33" t="s">
        <v>32</v>
      </c>
      <c r="E290" s="24"/>
      <c r="F290" s="34">
        <v>1500</v>
      </c>
      <c r="G290" s="25">
        <f t="shared" si="5"/>
        <v>16522143.75</v>
      </c>
      <c r="H290" s="23" t="s">
        <v>161</v>
      </c>
      <c r="I290" s="40" t="s">
        <v>42</v>
      </c>
      <c r="J290" s="23" t="s">
        <v>33</v>
      </c>
      <c r="K290" s="23" t="s">
        <v>25</v>
      </c>
      <c r="L290" s="23" t="s">
        <v>43</v>
      </c>
    </row>
    <row r="291" spans="1:12" hidden="1" x14ac:dyDescent="0.25">
      <c r="A291" s="22">
        <v>42902</v>
      </c>
      <c r="B291" s="33" t="s">
        <v>306</v>
      </c>
      <c r="C291" s="23" t="s">
        <v>40</v>
      </c>
      <c r="D291" s="33" t="s">
        <v>32</v>
      </c>
      <c r="E291" s="24"/>
      <c r="F291" s="34">
        <v>1000</v>
      </c>
      <c r="G291" s="25">
        <f t="shared" si="5"/>
        <v>16521143.75</v>
      </c>
      <c r="H291" s="23" t="s">
        <v>161</v>
      </c>
      <c r="I291" s="40" t="s">
        <v>42</v>
      </c>
      <c r="J291" s="23" t="s">
        <v>33</v>
      </c>
      <c r="K291" s="23" t="s">
        <v>25</v>
      </c>
      <c r="L291" s="23" t="s">
        <v>43</v>
      </c>
    </row>
    <row r="292" spans="1:12" hidden="1" x14ac:dyDescent="0.25">
      <c r="A292" s="22">
        <v>42902</v>
      </c>
      <c r="B292" s="26" t="s">
        <v>132</v>
      </c>
      <c r="C292" s="40" t="s">
        <v>45</v>
      </c>
      <c r="D292" s="33" t="s">
        <v>32</v>
      </c>
      <c r="E292" s="34">
        <v>179000</v>
      </c>
      <c r="F292" s="34"/>
      <c r="G292" s="25">
        <f t="shared" si="5"/>
        <v>16700143.75</v>
      </c>
      <c r="H292" s="23" t="s">
        <v>161</v>
      </c>
      <c r="I292" s="38" t="s">
        <v>307</v>
      </c>
      <c r="J292" s="26"/>
      <c r="K292" s="23" t="s">
        <v>25</v>
      </c>
      <c r="L292" s="23" t="s">
        <v>26</v>
      </c>
    </row>
    <row r="293" spans="1:12" hidden="1" x14ac:dyDescent="0.25">
      <c r="A293" s="22">
        <v>42902</v>
      </c>
      <c r="B293" s="23" t="s">
        <v>308</v>
      </c>
      <c r="C293" s="23" t="s">
        <v>67</v>
      </c>
      <c r="D293" s="23" t="s">
        <v>32</v>
      </c>
      <c r="E293" s="24"/>
      <c r="F293" s="24">
        <v>45000</v>
      </c>
      <c r="G293" s="25">
        <f t="shared" si="5"/>
        <v>16655143.75</v>
      </c>
      <c r="H293" s="23" t="s">
        <v>76</v>
      </c>
      <c r="I293" s="23">
        <v>9</v>
      </c>
      <c r="J293" s="23" t="s">
        <v>33</v>
      </c>
      <c r="K293" s="23" t="s">
        <v>25</v>
      </c>
      <c r="L293" s="23" t="s">
        <v>26</v>
      </c>
    </row>
    <row r="294" spans="1:12" hidden="1" x14ac:dyDescent="0.25">
      <c r="A294" s="22">
        <v>42902</v>
      </c>
      <c r="B294" s="23" t="s">
        <v>309</v>
      </c>
      <c r="C294" s="23" t="s">
        <v>40</v>
      </c>
      <c r="D294" s="23" t="s">
        <v>32</v>
      </c>
      <c r="E294" s="24"/>
      <c r="F294" s="24">
        <v>500</v>
      </c>
      <c r="G294" s="25">
        <f t="shared" si="5"/>
        <v>16654643.75</v>
      </c>
      <c r="H294" s="23" t="s">
        <v>76</v>
      </c>
      <c r="I294" s="23" t="s">
        <v>42</v>
      </c>
      <c r="J294" s="23" t="s">
        <v>33</v>
      </c>
      <c r="K294" s="23" t="s">
        <v>25</v>
      </c>
      <c r="L294" s="23" t="s">
        <v>43</v>
      </c>
    </row>
    <row r="295" spans="1:12" hidden="1" x14ac:dyDescent="0.25">
      <c r="A295" s="22">
        <v>42902</v>
      </c>
      <c r="B295" s="23" t="s">
        <v>132</v>
      </c>
      <c r="C295" s="23" t="s">
        <v>45</v>
      </c>
      <c r="D295" s="23" t="s">
        <v>32</v>
      </c>
      <c r="E295" s="24">
        <v>139000</v>
      </c>
      <c r="F295" s="24"/>
      <c r="G295" s="25">
        <f t="shared" si="5"/>
        <v>16793643.75</v>
      </c>
      <c r="H295" s="23" t="s">
        <v>76</v>
      </c>
      <c r="I295" s="23" t="s">
        <v>126</v>
      </c>
      <c r="J295" s="23"/>
      <c r="K295" s="23" t="s">
        <v>25</v>
      </c>
      <c r="L295" s="23" t="s">
        <v>26</v>
      </c>
    </row>
    <row r="296" spans="1:12" hidden="1" x14ac:dyDescent="0.25">
      <c r="A296" s="22">
        <v>42902</v>
      </c>
      <c r="B296" s="23" t="s">
        <v>310</v>
      </c>
      <c r="C296" s="23" t="s">
        <v>40</v>
      </c>
      <c r="D296" s="23" t="s">
        <v>32</v>
      </c>
      <c r="E296" s="24"/>
      <c r="F296" s="24">
        <v>500</v>
      </c>
      <c r="G296" s="25">
        <f t="shared" si="5"/>
        <v>16793143.75</v>
      </c>
      <c r="H296" s="23" t="s">
        <v>76</v>
      </c>
      <c r="I296" s="23" t="s">
        <v>42</v>
      </c>
      <c r="J296" s="23" t="s">
        <v>33</v>
      </c>
      <c r="K296" s="23" t="s">
        <v>25</v>
      </c>
      <c r="L296" s="23" t="s">
        <v>43</v>
      </c>
    </row>
    <row r="297" spans="1:12" hidden="1" x14ac:dyDescent="0.25">
      <c r="A297" s="22">
        <v>42902</v>
      </c>
      <c r="B297" s="23" t="s">
        <v>311</v>
      </c>
      <c r="C297" s="23" t="s">
        <v>40</v>
      </c>
      <c r="D297" s="23" t="s">
        <v>32</v>
      </c>
      <c r="E297" s="24"/>
      <c r="F297" s="24">
        <v>500</v>
      </c>
      <c r="G297" s="25">
        <f t="shared" si="5"/>
        <v>16792643.75</v>
      </c>
      <c r="H297" s="23" t="s">
        <v>76</v>
      </c>
      <c r="I297" s="23" t="s">
        <v>42</v>
      </c>
      <c r="J297" s="23" t="s">
        <v>33</v>
      </c>
      <c r="K297" s="23" t="s">
        <v>25</v>
      </c>
      <c r="L297" s="23" t="s">
        <v>43</v>
      </c>
    </row>
    <row r="298" spans="1:12" hidden="1" x14ac:dyDescent="0.25">
      <c r="A298" s="22">
        <v>42903</v>
      </c>
      <c r="B298" s="23" t="s">
        <v>312</v>
      </c>
      <c r="C298" s="23" t="s">
        <v>40</v>
      </c>
      <c r="D298" s="23" t="s">
        <v>32</v>
      </c>
      <c r="E298" s="24"/>
      <c r="F298" s="32">
        <v>2000</v>
      </c>
      <c r="G298" s="25">
        <f t="shared" si="5"/>
        <v>16790643.75</v>
      </c>
      <c r="H298" s="23" t="s">
        <v>139</v>
      </c>
      <c r="I298" s="23" t="s">
        <v>42</v>
      </c>
      <c r="J298" s="23" t="s">
        <v>33</v>
      </c>
      <c r="K298" s="23" t="s">
        <v>25</v>
      </c>
      <c r="L298" s="23" t="s">
        <v>143</v>
      </c>
    </row>
    <row r="299" spans="1:12" hidden="1" x14ac:dyDescent="0.25">
      <c r="A299" s="22">
        <v>42903</v>
      </c>
      <c r="B299" s="23" t="s">
        <v>313</v>
      </c>
      <c r="C299" s="23" t="s">
        <v>145</v>
      </c>
      <c r="D299" s="23" t="s">
        <v>32</v>
      </c>
      <c r="E299" s="24"/>
      <c r="F299" s="32">
        <v>36000</v>
      </c>
      <c r="G299" s="25">
        <f t="shared" si="5"/>
        <v>16754643.75</v>
      </c>
      <c r="H299" s="23" t="s">
        <v>139</v>
      </c>
      <c r="I299" s="23">
        <v>65569</v>
      </c>
      <c r="J299" s="23" t="s">
        <v>33</v>
      </c>
      <c r="K299" s="23" t="s">
        <v>25</v>
      </c>
      <c r="L299" s="23" t="s">
        <v>26</v>
      </c>
    </row>
    <row r="300" spans="1:12" hidden="1" x14ac:dyDescent="0.25">
      <c r="A300" s="22">
        <v>42903</v>
      </c>
      <c r="B300" s="23" t="s">
        <v>314</v>
      </c>
      <c r="C300" s="23" t="s">
        <v>40</v>
      </c>
      <c r="D300" s="23" t="s">
        <v>21</v>
      </c>
      <c r="E300" s="24"/>
      <c r="F300" s="24">
        <v>1500</v>
      </c>
      <c r="G300" s="25">
        <f t="shared" si="5"/>
        <v>16753143.75</v>
      </c>
      <c r="H300" s="23" t="s">
        <v>62</v>
      </c>
      <c r="I300" s="23" t="s">
        <v>42</v>
      </c>
      <c r="J300" s="23" t="s">
        <v>24</v>
      </c>
      <c r="K300" s="23" t="s">
        <v>25</v>
      </c>
      <c r="L300" s="27" t="s">
        <v>43</v>
      </c>
    </row>
    <row r="301" spans="1:12" hidden="1" x14ac:dyDescent="0.25">
      <c r="A301" s="22">
        <v>42903</v>
      </c>
      <c r="B301" s="26" t="s">
        <v>315</v>
      </c>
      <c r="C301" s="40" t="s">
        <v>40</v>
      </c>
      <c r="D301" s="33" t="s">
        <v>32</v>
      </c>
      <c r="E301" s="31"/>
      <c r="F301" s="34">
        <v>1000</v>
      </c>
      <c r="G301" s="25">
        <f t="shared" si="5"/>
        <v>16752143.75</v>
      </c>
      <c r="H301" s="23" t="s">
        <v>161</v>
      </c>
      <c r="I301" s="26" t="s">
        <v>42</v>
      </c>
      <c r="J301" s="23" t="s">
        <v>33</v>
      </c>
      <c r="K301" s="23" t="s">
        <v>25</v>
      </c>
      <c r="L301" s="23" t="s">
        <v>43</v>
      </c>
    </row>
    <row r="302" spans="1:12" hidden="1" x14ac:dyDescent="0.25">
      <c r="A302" s="22">
        <v>42903</v>
      </c>
      <c r="B302" s="26" t="s">
        <v>316</v>
      </c>
      <c r="C302" s="40" t="s">
        <v>40</v>
      </c>
      <c r="D302" s="33" t="s">
        <v>32</v>
      </c>
      <c r="E302" s="31"/>
      <c r="F302" s="34">
        <v>20000</v>
      </c>
      <c r="G302" s="25">
        <f t="shared" si="5"/>
        <v>16732143.75</v>
      </c>
      <c r="H302" s="23" t="s">
        <v>161</v>
      </c>
      <c r="I302" s="26" t="s">
        <v>42</v>
      </c>
      <c r="J302" s="23" t="s">
        <v>33</v>
      </c>
      <c r="K302" s="23" t="s">
        <v>25</v>
      </c>
      <c r="L302" s="23" t="s">
        <v>43</v>
      </c>
    </row>
    <row r="303" spans="1:12" hidden="1" x14ac:dyDescent="0.25">
      <c r="A303" s="22">
        <v>42903</v>
      </c>
      <c r="B303" s="33" t="s">
        <v>317</v>
      </c>
      <c r="C303" s="33" t="s">
        <v>269</v>
      </c>
      <c r="D303" s="33" t="s">
        <v>32</v>
      </c>
      <c r="E303" s="24"/>
      <c r="F303" s="34">
        <v>5500</v>
      </c>
      <c r="G303" s="25">
        <f t="shared" si="5"/>
        <v>16726643.75</v>
      </c>
      <c r="H303" s="23" t="s">
        <v>161</v>
      </c>
      <c r="I303" s="26" t="s">
        <v>42</v>
      </c>
      <c r="J303" s="23" t="s">
        <v>33</v>
      </c>
      <c r="K303" s="23" t="s">
        <v>25</v>
      </c>
      <c r="L303" s="23" t="s">
        <v>43</v>
      </c>
    </row>
    <row r="304" spans="1:12" hidden="1" x14ac:dyDescent="0.25">
      <c r="A304" s="22">
        <v>42903</v>
      </c>
      <c r="B304" s="23" t="s">
        <v>318</v>
      </c>
      <c r="C304" s="23" t="s">
        <v>40</v>
      </c>
      <c r="D304" s="33" t="s">
        <v>32</v>
      </c>
      <c r="E304" s="28"/>
      <c r="F304" s="34">
        <v>1000</v>
      </c>
      <c r="G304" s="25">
        <f t="shared" si="5"/>
        <v>16725643.75</v>
      </c>
      <c r="H304" s="23" t="s">
        <v>161</v>
      </c>
      <c r="I304" s="26" t="s">
        <v>42</v>
      </c>
      <c r="J304" s="23" t="s">
        <v>33</v>
      </c>
      <c r="K304" s="23" t="s">
        <v>25</v>
      </c>
      <c r="L304" s="23" t="s">
        <v>43</v>
      </c>
    </row>
    <row r="305" spans="1:12" hidden="1" x14ac:dyDescent="0.25">
      <c r="A305" s="22">
        <v>42903</v>
      </c>
      <c r="B305" s="23" t="s">
        <v>319</v>
      </c>
      <c r="C305" s="23" t="s">
        <v>40</v>
      </c>
      <c r="D305" s="23" t="s">
        <v>32</v>
      </c>
      <c r="E305" s="24"/>
      <c r="F305" s="24">
        <v>500</v>
      </c>
      <c r="G305" s="25">
        <f t="shared" si="5"/>
        <v>16725143.75</v>
      </c>
      <c r="H305" s="23" t="s">
        <v>76</v>
      </c>
      <c r="I305" s="23" t="s">
        <v>42</v>
      </c>
      <c r="J305" s="23" t="s">
        <v>33</v>
      </c>
      <c r="K305" s="23" t="s">
        <v>25</v>
      </c>
      <c r="L305" s="23" t="s">
        <v>43</v>
      </c>
    </row>
    <row r="306" spans="1:12" hidden="1" x14ac:dyDescent="0.25">
      <c r="A306" s="22">
        <v>42903</v>
      </c>
      <c r="B306" s="23" t="s">
        <v>320</v>
      </c>
      <c r="C306" s="23" t="s">
        <v>40</v>
      </c>
      <c r="D306" s="23" t="s">
        <v>32</v>
      </c>
      <c r="E306" s="24"/>
      <c r="F306" s="24">
        <v>5000</v>
      </c>
      <c r="G306" s="25">
        <f t="shared" si="5"/>
        <v>16720143.75</v>
      </c>
      <c r="H306" s="23" t="s">
        <v>76</v>
      </c>
      <c r="I306" s="23" t="s">
        <v>42</v>
      </c>
      <c r="J306" s="23" t="s">
        <v>33</v>
      </c>
      <c r="K306" s="23" t="s">
        <v>25</v>
      </c>
      <c r="L306" s="23" t="s">
        <v>43</v>
      </c>
    </row>
    <row r="307" spans="1:12" hidden="1" x14ac:dyDescent="0.25">
      <c r="A307" s="22">
        <v>42903</v>
      </c>
      <c r="B307" s="23" t="s">
        <v>321</v>
      </c>
      <c r="C307" s="23" t="s">
        <v>40</v>
      </c>
      <c r="D307" s="23" t="s">
        <v>32</v>
      </c>
      <c r="E307" s="24"/>
      <c r="F307" s="24">
        <v>1000</v>
      </c>
      <c r="G307" s="25">
        <f t="shared" si="5"/>
        <v>16719143.75</v>
      </c>
      <c r="H307" s="23" t="s">
        <v>76</v>
      </c>
      <c r="I307" s="23" t="s">
        <v>42</v>
      </c>
      <c r="J307" s="23" t="s">
        <v>33</v>
      </c>
      <c r="K307" s="23" t="s">
        <v>25</v>
      </c>
      <c r="L307" s="23" t="s">
        <v>43</v>
      </c>
    </row>
    <row r="308" spans="1:12" hidden="1" x14ac:dyDescent="0.25">
      <c r="A308" s="22">
        <v>42903</v>
      </c>
      <c r="B308" s="23" t="s">
        <v>322</v>
      </c>
      <c r="C308" s="23" t="s">
        <v>67</v>
      </c>
      <c r="D308" s="23" t="s">
        <v>32</v>
      </c>
      <c r="E308" s="24"/>
      <c r="F308" s="24">
        <v>15000</v>
      </c>
      <c r="G308" s="25">
        <f t="shared" si="5"/>
        <v>16704143.75</v>
      </c>
      <c r="H308" s="23" t="s">
        <v>76</v>
      </c>
      <c r="I308" s="23">
        <v>9897</v>
      </c>
      <c r="J308" s="23" t="s">
        <v>33</v>
      </c>
      <c r="K308" s="23" t="s">
        <v>25</v>
      </c>
      <c r="L308" s="23" t="s">
        <v>26</v>
      </c>
    </row>
    <row r="309" spans="1:12" hidden="1" x14ac:dyDescent="0.25">
      <c r="A309" s="22">
        <v>42903</v>
      </c>
      <c r="B309" s="23" t="s">
        <v>323</v>
      </c>
      <c r="C309" s="23" t="s">
        <v>67</v>
      </c>
      <c r="D309" s="23" t="s">
        <v>32</v>
      </c>
      <c r="E309" s="24"/>
      <c r="F309" s="24">
        <v>4000</v>
      </c>
      <c r="G309" s="25">
        <f t="shared" si="5"/>
        <v>16700143.75</v>
      </c>
      <c r="H309" s="23" t="s">
        <v>76</v>
      </c>
      <c r="I309" s="23" t="s">
        <v>42</v>
      </c>
      <c r="J309" s="23" t="s">
        <v>33</v>
      </c>
      <c r="K309" s="23" t="s">
        <v>25</v>
      </c>
      <c r="L309" s="23" t="s">
        <v>43</v>
      </c>
    </row>
    <row r="310" spans="1:12" hidden="1" x14ac:dyDescent="0.25">
      <c r="A310" s="22">
        <v>42904</v>
      </c>
      <c r="B310" s="23" t="s">
        <v>202</v>
      </c>
      <c r="C310" s="23" t="s">
        <v>40</v>
      </c>
      <c r="D310" s="23" t="s">
        <v>30</v>
      </c>
      <c r="E310" s="24"/>
      <c r="F310" s="24">
        <v>3000</v>
      </c>
      <c r="G310" s="25">
        <f t="shared" si="5"/>
        <v>16697143.75</v>
      </c>
      <c r="H310" s="23" t="s">
        <v>41</v>
      </c>
      <c r="I310" s="23" t="s">
        <v>42</v>
      </c>
      <c r="J310" s="23" t="s">
        <v>24</v>
      </c>
      <c r="K310" s="23" t="s">
        <v>25</v>
      </c>
      <c r="L310" s="27" t="s">
        <v>43</v>
      </c>
    </row>
    <row r="311" spans="1:12" hidden="1" x14ac:dyDescent="0.25">
      <c r="A311" s="22">
        <v>42904</v>
      </c>
      <c r="B311" s="23" t="s">
        <v>324</v>
      </c>
      <c r="C311" s="23" t="s">
        <v>40</v>
      </c>
      <c r="D311" s="33" t="s">
        <v>32</v>
      </c>
      <c r="E311" s="24"/>
      <c r="F311" s="24">
        <v>1000</v>
      </c>
      <c r="G311" s="25">
        <f t="shared" si="5"/>
        <v>16696143.75</v>
      </c>
      <c r="H311" s="23" t="s">
        <v>161</v>
      </c>
      <c r="I311" s="26" t="s">
        <v>42</v>
      </c>
      <c r="J311" s="23" t="s">
        <v>33</v>
      </c>
      <c r="K311" s="23" t="s">
        <v>25</v>
      </c>
      <c r="L311" s="23" t="s">
        <v>43</v>
      </c>
    </row>
    <row r="312" spans="1:12" hidden="1" x14ac:dyDescent="0.25">
      <c r="A312" s="22">
        <v>42904</v>
      </c>
      <c r="B312" s="23" t="s">
        <v>325</v>
      </c>
      <c r="C312" s="23" t="s">
        <v>40</v>
      </c>
      <c r="D312" s="33" t="s">
        <v>32</v>
      </c>
      <c r="E312" s="24"/>
      <c r="F312" s="24">
        <v>1000</v>
      </c>
      <c r="G312" s="25">
        <f t="shared" si="5"/>
        <v>16695143.75</v>
      </c>
      <c r="H312" s="23" t="s">
        <v>161</v>
      </c>
      <c r="I312" s="26" t="s">
        <v>42</v>
      </c>
      <c r="J312" s="23" t="s">
        <v>33</v>
      </c>
      <c r="K312" s="23" t="s">
        <v>25</v>
      </c>
      <c r="L312" s="23" t="s">
        <v>43</v>
      </c>
    </row>
    <row r="313" spans="1:12" hidden="1" x14ac:dyDescent="0.25">
      <c r="A313" s="22">
        <v>42904</v>
      </c>
      <c r="B313" s="33" t="s">
        <v>326</v>
      </c>
      <c r="C313" s="23" t="s">
        <v>40</v>
      </c>
      <c r="D313" s="33" t="s">
        <v>32</v>
      </c>
      <c r="E313" s="24"/>
      <c r="F313" s="24">
        <v>1000</v>
      </c>
      <c r="G313" s="25">
        <f t="shared" si="5"/>
        <v>16694143.75</v>
      </c>
      <c r="H313" s="23" t="s">
        <v>161</v>
      </c>
      <c r="I313" s="26" t="s">
        <v>42</v>
      </c>
      <c r="J313" s="23" t="s">
        <v>33</v>
      </c>
      <c r="K313" s="23" t="s">
        <v>25</v>
      </c>
      <c r="L313" s="23" t="s">
        <v>43</v>
      </c>
    </row>
    <row r="314" spans="1:12" hidden="1" x14ac:dyDescent="0.25">
      <c r="A314" s="22">
        <v>42904</v>
      </c>
      <c r="B314" s="23" t="s">
        <v>327</v>
      </c>
      <c r="C314" s="23" t="s">
        <v>40</v>
      </c>
      <c r="D314" s="23" t="s">
        <v>32</v>
      </c>
      <c r="E314" s="24"/>
      <c r="F314" s="24">
        <v>5000</v>
      </c>
      <c r="G314" s="25">
        <f t="shared" si="5"/>
        <v>16689143.75</v>
      </c>
      <c r="H314" s="23" t="s">
        <v>76</v>
      </c>
      <c r="I314" s="23" t="s">
        <v>42</v>
      </c>
      <c r="J314" s="23" t="s">
        <v>33</v>
      </c>
      <c r="K314" s="23" t="s">
        <v>25</v>
      </c>
      <c r="L314" s="23" t="s">
        <v>43</v>
      </c>
    </row>
    <row r="315" spans="1:12" hidden="1" x14ac:dyDescent="0.25">
      <c r="A315" s="22">
        <v>42904</v>
      </c>
      <c r="B315" s="23" t="s">
        <v>328</v>
      </c>
      <c r="C315" s="23" t="s">
        <v>40</v>
      </c>
      <c r="D315" s="23" t="s">
        <v>32</v>
      </c>
      <c r="E315" s="24"/>
      <c r="F315" s="24">
        <v>500</v>
      </c>
      <c r="G315" s="25">
        <f t="shared" si="5"/>
        <v>16688643.75</v>
      </c>
      <c r="H315" s="23" t="s">
        <v>76</v>
      </c>
      <c r="I315" s="23" t="s">
        <v>42</v>
      </c>
      <c r="J315" s="23" t="s">
        <v>33</v>
      </c>
      <c r="K315" s="23" t="s">
        <v>25</v>
      </c>
      <c r="L315" s="23" t="s">
        <v>43</v>
      </c>
    </row>
    <row r="316" spans="1:12" hidden="1" x14ac:dyDescent="0.25">
      <c r="A316" s="22">
        <v>42904</v>
      </c>
      <c r="B316" s="23" t="s">
        <v>329</v>
      </c>
      <c r="C316" s="23" t="s">
        <v>40</v>
      </c>
      <c r="D316" s="23" t="s">
        <v>32</v>
      </c>
      <c r="E316" s="24"/>
      <c r="F316" s="24">
        <v>500</v>
      </c>
      <c r="G316" s="25">
        <f t="shared" si="5"/>
        <v>16688143.75</v>
      </c>
      <c r="H316" s="23" t="s">
        <v>76</v>
      </c>
      <c r="I316" s="23" t="s">
        <v>42</v>
      </c>
      <c r="J316" s="23" t="s">
        <v>33</v>
      </c>
      <c r="K316" s="23" t="s">
        <v>25</v>
      </c>
      <c r="L316" s="23" t="s">
        <v>43</v>
      </c>
    </row>
    <row r="317" spans="1:12" hidden="1" x14ac:dyDescent="0.25">
      <c r="A317" s="22">
        <v>42904</v>
      </c>
      <c r="B317" s="23" t="s">
        <v>330</v>
      </c>
      <c r="C317" s="23" t="s">
        <v>40</v>
      </c>
      <c r="D317" s="23" t="s">
        <v>32</v>
      </c>
      <c r="E317" s="24"/>
      <c r="F317" s="24">
        <v>10000</v>
      </c>
      <c r="G317" s="25">
        <f t="shared" si="5"/>
        <v>16678143.75</v>
      </c>
      <c r="H317" s="23" t="s">
        <v>76</v>
      </c>
      <c r="I317" s="23" t="s">
        <v>42</v>
      </c>
      <c r="J317" s="23" t="s">
        <v>33</v>
      </c>
      <c r="K317" s="23" t="s">
        <v>25</v>
      </c>
      <c r="L317" s="23" t="s">
        <v>43</v>
      </c>
    </row>
    <row r="318" spans="1:12" hidden="1" x14ac:dyDescent="0.25">
      <c r="A318" s="22">
        <v>42904</v>
      </c>
      <c r="B318" s="23" t="s">
        <v>331</v>
      </c>
      <c r="C318" s="23" t="s">
        <v>40</v>
      </c>
      <c r="D318" s="23" t="s">
        <v>32</v>
      </c>
      <c r="E318" s="24"/>
      <c r="F318" s="24">
        <v>500</v>
      </c>
      <c r="G318" s="25">
        <f t="shared" si="5"/>
        <v>16677643.75</v>
      </c>
      <c r="H318" s="23" t="s">
        <v>76</v>
      </c>
      <c r="I318" s="23" t="s">
        <v>42</v>
      </c>
      <c r="J318" s="23" t="s">
        <v>33</v>
      </c>
      <c r="K318" s="23" t="s">
        <v>25</v>
      </c>
      <c r="L318" s="23" t="s">
        <v>43</v>
      </c>
    </row>
    <row r="319" spans="1:12" x14ac:dyDescent="0.25">
      <c r="A319" s="22">
        <v>42905</v>
      </c>
      <c r="B319" s="23" t="s">
        <v>225</v>
      </c>
      <c r="C319" s="23" t="s">
        <v>45</v>
      </c>
      <c r="D319" s="23" t="s">
        <v>21</v>
      </c>
      <c r="E319" s="24"/>
      <c r="F319" s="24">
        <v>20000</v>
      </c>
      <c r="G319" s="25">
        <f t="shared" si="5"/>
        <v>16657643.75</v>
      </c>
      <c r="H319" s="26" t="s">
        <v>166</v>
      </c>
      <c r="I319" s="23">
        <v>18</v>
      </c>
      <c r="J319" s="23"/>
      <c r="K319" s="23" t="s">
        <v>25</v>
      </c>
      <c r="L319" s="27" t="s">
        <v>26</v>
      </c>
    </row>
    <row r="320" spans="1:12" x14ac:dyDescent="0.25">
      <c r="A320" s="22">
        <v>42905</v>
      </c>
      <c r="B320" s="23" t="s">
        <v>332</v>
      </c>
      <c r="C320" s="23" t="s">
        <v>40</v>
      </c>
      <c r="D320" s="23" t="s">
        <v>30</v>
      </c>
      <c r="E320" s="24"/>
      <c r="F320" s="24">
        <v>2000</v>
      </c>
      <c r="G320" s="25">
        <f t="shared" si="5"/>
        <v>16655643.75</v>
      </c>
      <c r="H320" s="26" t="s">
        <v>166</v>
      </c>
      <c r="I320" s="23" t="s">
        <v>42</v>
      </c>
      <c r="J320" s="23" t="s">
        <v>24</v>
      </c>
      <c r="K320" s="23" t="s">
        <v>25</v>
      </c>
      <c r="L320" s="27" t="s">
        <v>43</v>
      </c>
    </row>
    <row r="321" spans="1:12" x14ac:dyDescent="0.25">
      <c r="A321" s="22">
        <v>42905</v>
      </c>
      <c r="B321" s="37" t="s">
        <v>333</v>
      </c>
      <c r="C321" s="23" t="s">
        <v>50</v>
      </c>
      <c r="D321" s="23" t="s">
        <v>37</v>
      </c>
      <c r="E321" s="24"/>
      <c r="F321" s="24">
        <v>47500</v>
      </c>
      <c r="G321" s="25">
        <f t="shared" si="5"/>
        <v>16608143.75</v>
      </c>
      <c r="H321" s="26" t="s">
        <v>166</v>
      </c>
      <c r="I321" s="23">
        <v>107</v>
      </c>
      <c r="J321" s="23" t="s">
        <v>24</v>
      </c>
      <c r="K321" s="23" t="s">
        <v>25</v>
      </c>
      <c r="L321" s="27" t="s">
        <v>26</v>
      </c>
    </row>
    <row r="322" spans="1:12" hidden="1" x14ac:dyDescent="0.25">
      <c r="A322" s="22">
        <v>42905</v>
      </c>
      <c r="B322" s="27" t="s">
        <v>132</v>
      </c>
      <c r="C322" s="27" t="s">
        <v>45</v>
      </c>
      <c r="D322" s="23" t="s">
        <v>21</v>
      </c>
      <c r="E322" s="29">
        <v>20000</v>
      </c>
      <c r="F322" s="29"/>
      <c r="G322" s="25">
        <f t="shared" si="5"/>
        <v>16628143.75</v>
      </c>
      <c r="H322" s="27" t="s">
        <v>225</v>
      </c>
      <c r="I322" s="23">
        <v>18</v>
      </c>
      <c r="J322" s="23"/>
      <c r="K322" s="23" t="s">
        <v>25</v>
      </c>
      <c r="L322" s="27" t="s">
        <v>26</v>
      </c>
    </row>
    <row r="323" spans="1:12" hidden="1" x14ac:dyDescent="0.25">
      <c r="A323" s="22">
        <v>42905</v>
      </c>
      <c r="B323" s="23" t="s">
        <v>334</v>
      </c>
      <c r="C323" s="23" t="s">
        <v>40</v>
      </c>
      <c r="D323" s="23" t="s">
        <v>32</v>
      </c>
      <c r="E323" s="24"/>
      <c r="F323" s="32">
        <v>1000</v>
      </c>
      <c r="G323" s="25">
        <f t="shared" si="5"/>
        <v>16627143.75</v>
      </c>
      <c r="H323" s="23" t="s">
        <v>139</v>
      </c>
      <c r="I323" s="23" t="s">
        <v>42</v>
      </c>
      <c r="J323" s="23" t="s">
        <v>33</v>
      </c>
      <c r="K323" s="23" t="s">
        <v>25</v>
      </c>
      <c r="L323" s="23" t="s">
        <v>143</v>
      </c>
    </row>
    <row r="324" spans="1:12" hidden="1" x14ac:dyDescent="0.25">
      <c r="A324" s="22">
        <v>42905</v>
      </c>
      <c r="B324" s="23" t="s">
        <v>335</v>
      </c>
      <c r="C324" s="23" t="s">
        <v>172</v>
      </c>
      <c r="D324" s="23" t="s">
        <v>32</v>
      </c>
      <c r="E324" s="24"/>
      <c r="F324" s="32">
        <v>1000</v>
      </c>
      <c r="G324" s="25">
        <f t="shared" si="5"/>
        <v>16626143.75</v>
      </c>
      <c r="H324" s="23" t="s">
        <v>139</v>
      </c>
      <c r="I324" s="23" t="s">
        <v>51</v>
      </c>
      <c r="J324" s="23" t="s">
        <v>33</v>
      </c>
      <c r="K324" s="23" t="s">
        <v>25</v>
      </c>
      <c r="L324" s="23" t="s">
        <v>26</v>
      </c>
    </row>
    <row r="325" spans="1:12" hidden="1" x14ac:dyDescent="0.25">
      <c r="A325" s="22">
        <v>42905</v>
      </c>
      <c r="B325" s="23" t="s">
        <v>336</v>
      </c>
      <c r="C325" s="23" t="s">
        <v>40</v>
      </c>
      <c r="D325" s="23" t="s">
        <v>32</v>
      </c>
      <c r="E325" s="24"/>
      <c r="F325" s="32">
        <v>1500</v>
      </c>
      <c r="G325" s="25">
        <f t="shared" si="5"/>
        <v>16624643.75</v>
      </c>
      <c r="H325" s="23" t="s">
        <v>139</v>
      </c>
      <c r="I325" s="23" t="s">
        <v>42</v>
      </c>
      <c r="J325" s="23" t="s">
        <v>33</v>
      </c>
      <c r="K325" s="23" t="s">
        <v>25</v>
      </c>
      <c r="L325" s="23" t="s">
        <v>143</v>
      </c>
    </row>
    <row r="326" spans="1:12" hidden="1" x14ac:dyDescent="0.25">
      <c r="A326" s="22">
        <v>42905</v>
      </c>
      <c r="B326" s="23" t="s">
        <v>337</v>
      </c>
      <c r="C326" s="23" t="s">
        <v>40</v>
      </c>
      <c r="D326" s="23" t="s">
        <v>32</v>
      </c>
      <c r="E326" s="24"/>
      <c r="F326" s="32">
        <v>10000</v>
      </c>
      <c r="G326" s="25">
        <f t="shared" si="5"/>
        <v>16614643.75</v>
      </c>
      <c r="H326" s="23" t="s">
        <v>139</v>
      </c>
      <c r="I326" s="23" t="s">
        <v>42</v>
      </c>
      <c r="J326" s="23" t="s">
        <v>33</v>
      </c>
      <c r="K326" s="23" t="s">
        <v>25</v>
      </c>
      <c r="L326" s="23" t="s">
        <v>143</v>
      </c>
    </row>
    <row r="327" spans="1:12" hidden="1" x14ac:dyDescent="0.25">
      <c r="A327" s="22">
        <v>42905</v>
      </c>
      <c r="B327" s="23" t="s">
        <v>146</v>
      </c>
      <c r="C327" s="23" t="s">
        <v>40</v>
      </c>
      <c r="D327" s="23" t="s">
        <v>21</v>
      </c>
      <c r="E327" s="24"/>
      <c r="F327" s="24">
        <v>2000</v>
      </c>
      <c r="G327" s="25">
        <f t="shared" si="5"/>
        <v>16612643.75</v>
      </c>
      <c r="H327" s="23" t="s">
        <v>62</v>
      </c>
      <c r="I327" s="23" t="s">
        <v>42</v>
      </c>
      <c r="J327" s="23" t="s">
        <v>24</v>
      </c>
      <c r="K327" s="23" t="s">
        <v>25</v>
      </c>
      <c r="L327" s="27" t="s">
        <v>43</v>
      </c>
    </row>
    <row r="328" spans="1:12" hidden="1" x14ac:dyDescent="0.25">
      <c r="A328" s="22">
        <v>42905</v>
      </c>
      <c r="B328" s="33" t="s">
        <v>338</v>
      </c>
      <c r="C328" s="23" t="s">
        <v>40</v>
      </c>
      <c r="D328" s="33" t="s">
        <v>32</v>
      </c>
      <c r="E328" s="24"/>
      <c r="F328" s="24">
        <v>500</v>
      </c>
      <c r="G328" s="25">
        <f t="shared" si="5"/>
        <v>16612143.75</v>
      </c>
      <c r="H328" s="23" t="s">
        <v>161</v>
      </c>
      <c r="I328" s="26" t="s">
        <v>42</v>
      </c>
      <c r="J328" s="23" t="s">
        <v>33</v>
      </c>
      <c r="K328" s="23" t="s">
        <v>25</v>
      </c>
      <c r="L328" s="23" t="s">
        <v>43</v>
      </c>
    </row>
    <row r="329" spans="1:12" hidden="1" x14ac:dyDescent="0.25">
      <c r="A329" s="22">
        <v>42905</v>
      </c>
      <c r="B329" s="33" t="s">
        <v>339</v>
      </c>
      <c r="C329" s="23" t="s">
        <v>40</v>
      </c>
      <c r="D329" s="33" t="s">
        <v>32</v>
      </c>
      <c r="E329" s="24"/>
      <c r="F329" s="24">
        <v>10000</v>
      </c>
      <c r="G329" s="25">
        <f t="shared" si="5"/>
        <v>16602143.75</v>
      </c>
      <c r="H329" s="23" t="s">
        <v>161</v>
      </c>
      <c r="I329" s="40" t="s">
        <v>42</v>
      </c>
      <c r="J329" s="23" t="s">
        <v>33</v>
      </c>
      <c r="K329" s="23" t="s">
        <v>25</v>
      </c>
      <c r="L329" s="23" t="s">
        <v>43</v>
      </c>
    </row>
    <row r="330" spans="1:12" hidden="1" x14ac:dyDescent="0.25">
      <c r="A330" s="22">
        <v>42905</v>
      </c>
      <c r="B330" s="33" t="s">
        <v>340</v>
      </c>
      <c r="C330" s="23" t="s">
        <v>40</v>
      </c>
      <c r="D330" s="33" t="s">
        <v>32</v>
      </c>
      <c r="E330" s="24"/>
      <c r="F330" s="24">
        <v>1000</v>
      </c>
      <c r="G330" s="25">
        <f t="shared" si="5"/>
        <v>16601143.75</v>
      </c>
      <c r="H330" s="23" t="s">
        <v>161</v>
      </c>
      <c r="I330" s="40" t="s">
        <v>42</v>
      </c>
      <c r="J330" s="23" t="s">
        <v>33</v>
      </c>
      <c r="K330" s="23" t="s">
        <v>25</v>
      </c>
      <c r="L330" s="23" t="s">
        <v>43</v>
      </c>
    </row>
    <row r="331" spans="1:12" hidden="1" x14ac:dyDescent="0.25">
      <c r="A331" s="22">
        <v>42905</v>
      </c>
      <c r="B331" s="41" t="s">
        <v>341</v>
      </c>
      <c r="C331" s="23" t="s">
        <v>40</v>
      </c>
      <c r="D331" s="33" t="s">
        <v>32</v>
      </c>
      <c r="E331" s="24"/>
      <c r="F331" s="24">
        <v>1500</v>
      </c>
      <c r="G331" s="25">
        <f t="shared" si="5"/>
        <v>16599643.75</v>
      </c>
      <c r="H331" s="23" t="s">
        <v>161</v>
      </c>
      <c r="I331" s="40" t="s">
        <v>42</v>
      </c>
      <c r="J331" s="23" t="s">
        <v>33</v>
      </c>
      <c r="K331" s="23" t="s">
        <v>25</v>
      </c>
      <c r="L331" s="23" t="s">
        <v>43</v>
      </c>
    </row>
    <row r="332" spans="1:12" hidden="1" x14ac:dyDescent="0.25">
      <c r="A332" s="22">
        <v>42905</v>
      </c>
      <c r="B332" s="23" t="s">
        <v>342</v>
      </c>
      <c r="C332" s="23" t="s">
        <v>145</v>
      </c>
      <c r="D332" s="33" t="s">
        <v>32</v>
      </c>
      <c r="E332" s="24"/>
      <c r="F332" s="24">
        <v>66500</v>
      </c>
      <c r="G332" s="25">
        <f t="shared" si="5"/>
        <v>16533143.75</v>
      </c>
      <c r="H332" s="23" t="s">
        <v>161</v>
      </c>
      <c r="I332" s="38">
        <v>12490</v>
      </c>
      <c r="J332" s="23" t="s">
        <v>33</v>
      </c>
      <c r="K332" s="23" t="s">
        <v>25</v>
      </c>
      <c r="L332" s="23" t="s">
        <v>26</v>
      </c>
    </row>
    <row r="333" spans="1:12" hidden="1" x14ac:dyDescent="0.25">
      <c r="A333" s="22">
        <v>42905</v>
      </c>
      <c r="B333" s="27" t="s">
        <v>343</v>
      </c>
      <c r="C333" s="27" t="s">
        <v>67</v>
      </c>
      <c r="D333" s="23" t="s">
        <v>32</v>
      </c>
      <c r="E333" s="24"/>
      <c r="F333" s="32">
        <v>15000</v>
      </c>
      <c r="G333" s="25">
        <f t="shared" si="5"/>
        <v>16518143.75</v>
      </c>
      <c r="H333" s="27" t="s">
        <v>76</v>
      </c>
      <c r="I333" s="27">
        <v>9899</v>
      </c>
      <c r="J333" s="23" t="s">
        <v>33</v>
      </c>
      <c r="K333" s="23" t="s">
        <v>25</v>
      </c>
      <c r="L333" s="23" t="s">
        <v>26</v>
      </c>
    </row>
    <row r="334" spans="1:12" hidden="1" x14ac:dyDescent="0.25">
      <c r="A334" s="22">
        <v>42905</v>
      </c>
      <c r="B334" s="27" t="s">
        <v>344</v>
      </c>
      <c r="C334" s="27" t="s">
        <v>40</v>
      </c>
      <c r="D334" s="23" t="s">
        <v>32</v>
      </c>
      <c r="E334" s="24"/>
      <c r="F334" s="32">
        <v>500</v>
      </c>
      <c r="G334" s="25">
        <f t="shared" ref="G334:G397" si="6">+G333+E334-F334</f>
        <v>16517643.75</v>
      </c>
      <c r="H334" s="27" t="s">
        <v>76</v>
      </c>
      <c r="I334" s="23" t="s">
        <v>42</v>
      </c>
      <c r="J334" s="23" t="s">
        <v>33</v>
      </c>
      <c r="K334" s="23" t="s">
        <v>25</v>
      </c>
      <c r="L334" s="23" t="s">
        <v>43</v>
      </c>
    </row>
    <row r="335" spans="1:12" hidden="1" x14ac:dyDescent="0.25">
      <c r="A335" s="22">
        <v>42905</v>
      </c>
      <c r="B335" s="27" t="s">
        <v>345</v>
      </c>
      <c r="C335" s="27" t="s">
        <v>67</v>
      </c>
      <c r="D335" s="23" t="s">
        <v>32</v>
      </c>
      <c r="E335" s="24"/>
      <c r="F335" s="32">
        <v>70000</v>
      </c>
      <c r="G335" s="25">
        <f t="shared" si="6"/>
        <v>16447643.75</v>
      </c>
      <c r="H335" s="27" t="s">
        <v>76</v>
      </c>
      <c r="I335" s="23" t="s">
        <v>42</v>
      </c>
      <c r="J335" s="23" t="s">
        <v>33</v>
      </c>
      <c r="K335" s="23" t="s">
        <v>25</v>
      </c>
      <c r="L335" s="23" t="s">
        <v>43</v>
      </c>
    </row>
    <row r="336" spans="1:12" hidden="1" x14ac:dyDescent="0.25">
      <c r="A336" s="22">
        <v>42905</v>
      </c>
      <c r="B336" s="23" t="s">
        <v>346</v>
      </c>
      <c r="C336" s="23" t="s">
        <v>40</v>
      </c>
      <c r="D336" s="23" t="s">
        <v>32</v>
      </c>
      <c r="E336" s="24"/>
      <c r="F336" s="24">
        <v>1000</v>
      </c>
      <c r="G336" s="25">
        <f t="shared" si="6"/>
        <v>16446643.75</v>
      </c>
      <c r="H336" s="27" t="s">
        <v>76</v>
      </c>
      <c r="I336" s="23" t="s">
        <v>42</v>
      </c>
      <c r="J336" s="23" t="s">
        <v>33</v>
      </c>
      <c r="K336" s="23" t="s">
        <v>25</v>
      </c>
      <c r="L336" s="23" t="s">
        <v>43</v>
      </c>
    </row>
    <row r="337" spans="1:12" hidden="1" x14ac:dyDescent="0.25">
      <c r="A337" s="22">
        <v>42906</v>
      </c>
      <c r="B337" s="23" t="s">
        <v>44</v>
      </c>
      <c r="C337" s="23" t="s">
        <v>45</v>
      </c>
      <c r="D337" s="23" t="s">
        <v>21</v>
      </c>
      <c r="E337" s="24"/>
      <c r="F337" s="24">
        <v>20000</v>
      </c>
      <c r="G337" s="25">
        <f t="shared" si="6"/>
        <v>16426643.75</v>
      </c>
      <c r="H337" s="23" t="s">
        <v>41</v>
      </c>
      <c r="I337" s="23">
        <v>28</v>
      </c>
      <c r="J337" s="23"/>
      <c r="K337" s="23" t="s">
        <v>25</v>
      </c>
      <c r="L337" s="27" t="s">
        <v>26</v>
      </c>
    </row>
    <row r="338" spans="1:12" hidden="1" x14ac:dyDescent="0.25">
      <c r="A338" s="22">
        <v>42906</v>
      </c>
      <c r="B338" s="23" t="s">
        <v>243</v>
      </c>
      <c r="C338" s="23" t="s">
        <v>45</v>
      </c>
      <c r="D338" s="23" t="s">
        <v>21</v>
      </c>
      <c r="E338" s="24"/>
      <c r="F338" s="24">
        <v>90000</v>
      </c>
      <c r="G338" s="25">
        <f t="shared" si="6"/>
        <v>16336643.75</v>
      </c>
      <c r="H338" s="23" t="s">
        <v>41</v>
      </c>
      <c r="I338" s="23">
        <v>29</v>
      </c>
      <c r="J338" s="23"/>
      <c r="K338" s="23" t="s">
        <v>25</v>
      </c>
      <c r="L338" s="27" t="s">
        <v>26</v>
      </c>
    </row>
    <row r="339" spans="1:12" hidden="1" x14ac:dyDescent="0.25">
      <c r="A339" s="22">
        <v>42906</v>
      </c>
      <c r="B339" s="27" t="s">
        <v>347</v>
      </c>
      <c r="C339" s="27" t="s">
        <v>20</v>
      </c>
      <c r="D339" s="27" t="s">
        <v>251</v>
      </c>
      <c r="E339" s="29"/>
      <c r="F339" s="29">
        <v>6570</v>
      </c>
      <c r="G339" s="25">
        <f t="shared" si="6"/>
        <v>16330073.75</v>
      </c>
      <c r="H339" s="27" t="s">
        <v>225</v>
      </c>
      <c r="I339" s="27" t="s">
        <v>51</v>
      </c>
      <c r="J339" s="23" t="s">
        <v>24</v>
      </c>
      <c r="K339" s="23" t="s">
        <v>25</v>
      </c>
      <c r="L339" s="27" t="s">
        <v>26</v>
      </c>
    </row>
    <row r="340" spans="1:12" hidden="1" x14ac:dyDescent="0.25">
      <c r="A340" s="22">
        <v>42906</v>
      </c>
      <c r="B340" s="23" t="s">
        <v>348</v>
      </c>
      <c r="C340" s="23" t="s">
        <v>119</v>
      </c>
      <c r="D340" s="23" t="s">
        <v>32</v>
      </c>
      <c r="E340" s="24"/>
      <c r="F340" s="32">
        <v>6000</v>
      </c>
      <c r="G340" s="25">
        <f t="shared" si="6"/>
        <v>16324073.75</v>
      </c>
      <c r="H340" s="23" t="s">
        <v>139</v>
      </c>
      <c r="I340" s="23" t="s">
        <v>42</v>
      </c>
      <c r="J340" s="23" t="s">
        <v>33</v>
      </c>
      <c r="K340" s="23" t="s">
        <v>25</v>
      </c>
      <c r="L340" s="23" t="s">
        <v>143</v>
      </c>
    </row>
    <row r="341" spans="1:12" hidden="1" x14ac:dyDescent="0.25">
      <c r="A341" s="22">
        <v>42906</v>
      </c>
      <c r="B341" s="23" t="s">
        <v>349</v>
      </c>
      <c r="C341" s="23" t="s">
        <v>40</v>
      </c>
      <c r="D341" s="23" t="s">
        <v>32</v>
      </c>
      <c r="E341" s="24"/>
      <c r="F341" s="32">
        <v>5000</v>
      </c>
      <c r="G341" s="25">
        <f t="shared" si="6"/>
        <v>16319073.75</v>
      </c>
      <c r="H341" s="23" t="s">
        <v>139</v>
      </c>
      <c r="I341" s="23" t="s">
        <v>42</v>
      </c>
      <c r="J341" s="23" t="s">
        <v>33</v>
      </c>
      <c r="K341" s="23" t="s">
        <v>25</v>
      </c>
      <c r="L341" s="23" t="s">
        <v>143</v>
      </c>
    </row>
    <row r="342" spans="1:12" hidden="1" x14ac:dyDescent="0.25">
      <c r="A342" s="22">
        <v>42906</v>
      </c>
      <c r="B342" s="23" t="s">
        <v>350</v>
      </c>
      <c r="C342" s="23" t="s">
        <v>40</v>
      </c>
      <c r="D342" s="23" t="s">
        <v>21</v>
      </c>
      <c r="E342" s="24"/>
      <c r="F342" s="24">
        <v>2000</v>
      </c>
      <c r="G342" s="25">
        <f t="shared" si="6"/>
        <v>16317073.75</v>
      </c>
      <c r="H342" s="23" t="s">
        <v>62</v>
      </c>
      <c r="I342" s="23" t="s">
        <v>42</v>
      </c>
      <c r="J342" s="23" t="s">
        <v>24</v>
      </c>
      <c r="K342" s="23" t="s">
        <v>25</v>
      </c>
      <c r="L342" s="27" t="s">
        <v>43</v>
      </c>
    </row>
    <row r="343" spans="1:12" hidden="1" x14ac:dyDescent="0.25">
      <c r="A343" s="22">
        <v>42906</v>
      </c>
      <c r="B343" s="23" t="s">
        <v>41</v>
      </c>
      <c r="C343" s="23" t="s">
        <v>45</v>
      </c>
      <c r="D343" s="23" t="s">
        <v>21</v>
      </c>
      <c r="E343" s="24">
        <v>20000</v>
      </c>
      <c r="F343" s="24"/>
      <c r="G343" s="25">
        <f t="shared" si="6"/>
        <v>16337073.75</v>
      </c>
      <c r="H343" s="23" t="s">
        <v>62</v>
      </c>
      <c r="I343" s="23">
        <v>28</v>
      </c>
      <c r="J343" s="23"/>
      <c r="K343" s="23" t="s">
        <v>25</v>
      </c>
      <c r="L343" s="27" t="s">
        <v>26</v>
      </c>
    </row>
    <row r="344" spans="1:12" hidden="1" x14ac:dyDescent="0.25">
      <c r="A344" s="22">
        <v>42906</v>
      </c>
      <c r="B344" s="23" t="s">
        <v>41</v>
      </c>
      <c r="C344" s="23" t="s">
        <v>45</v>
      </c>
      <c r="D344" s="23" t="s">
        <v>21</v>
      </c>
      <c r="E344" s="24">
        <v>90000</v>
      </c>
      <c r="F344" s="24"/>
      <c r="G344" s="25">
        <f t="shared" si="6"/>
        <v>16427073.75</v>
      </c>
      <c r="H344" s="23" t="s">
        <v>243</v>
      </c>
      <c r="I344" s="23">
        <v>29</v>
      </c>
      <c r="J344" s="23"/>
      <c r="K344" s="23" t="s">
        <v>25</v>
      </c>
      <c r="L344" s="27" t="s">
        <v>26</v>
      </c>
    </row>
    <row r="345" spans="1:12" hidden="1" x14ac:dyDescent="0.25">
      <c r="A345" s="22">
        <v>42906</v>
      </c>
      <c r="B345" s="23" t="s">
        <v>351</v>
      </c>
      <c r="C345" s="23" t="s">
        <v>145</v>
      </c>
      <c r="D345" s="23" t="s">
        <v>21</v>
      </c>
      <c r="E345" s="24"/>
      <c r="F345" s="24">
        <v>37000</v>
      </c>
      <c r="G345" s="25">
        <f t="shared" si="6"/>
        <v>16390073.75</v>
      </c>
      <c r="H345" s="23" t="s">
        <v>243</v>
      </c>
      <c r="I345" s="23">
        <v>67275</v>
      </c>
      <c r="J345" s="23" t="s">
        <v>24</v>
      </c>
      <c r="K345" s="23" t="s">
        <v>25</v>
      </c>
      <c r="L345" s="23" t="s">
        <v>26</v>
      </c>
    </row>
    <row r="346" spans="1:12" hidden="1" x14ac:dyDescent="0.25">
      <c r="A346" s="22">
        <v>42906</v>
      </c>
      <c r="B346" s="23" t="s">
        <v>352</v>
      </c>
      <c r="C346" s="23" t="s">
        <v>40</v>
      </c>
      <c r="D346" s="33" t="s">
        <v>32</v>
      </c>
      <c r="E346" s="24"/>
      <c r="F346" s="24">
        <v>1000</v>
      </c>
      <c r="G346" s="25">
        <f t="shared" si="6"/>
        <v>16389073.75</v>
      </c>
      <c r="H346" s="23" t="s">
        <v>161</v>
      </c>
      <c r="I346" s="26" t="s">
        <v>42</v>
      </c>
      <c r="J346" s="23" t="s">
        <v>33</v>
      </c>
      <c r="K346" s="23" t="s">
        <v>25</v>
      </c>
      <c r="L346" s="23" t="s">
        <v>43</v>
      </c>
    </row>
    <row r="347" spans="1:12" hidden="1" x14ac:dyDescent="0.25">
      <c r="A347" s="22">
        <v>42906</v>
      </c>
      <c r="B347" s="23" t="s">
        <v>353</v>
      </c>
      <c r="C347" s="23" t="s">
        <v>269</v>
      </c>
      <c r="D347" s="33" t="s">
        <v>32</v>
      </c>
      <c r="E347" s="24"/>
      <c r="F347" s="24">
        <v>3000</v>
      </c>
      <c r="G347" s="25">
        <f t="shared" si="6"/>
        <v>16386073.75</v>
      </c>
      <c r="H347" s="23" t="s">
        <v>161</v>
      </c>
      <c r="I347" s="26" t="s">
        <v>42</v>
      </c>
      <c r="J347" s="23" t="s">
        <v>33</v>
      </c>
      <c r="K347" s="23" t="s">
        <v>25</v>
      </c>
      <c r="L347" s="23" t="s">
        <v>43</v>
      </c>
    </row>
    <row r="348" spans="1:12" hidden="1" x14ac:dyDescent="0.25">
      <c r="A348" s="22">
        <v>42906</v>
      </c>
      <c r="B348" s="23" t="s">
        <v>354</v>
      </c>
      <c r="C348" s="23" t="s">
        <v>40</v>
      </c>
      <c r="D348" s="33" t="s">
        <v>32</v>
      </c>
      <c r="E348" s="24"/>
      <c r="F348" s="24">
        <v>500</v>
      </c>
      <c r="G348" s="25">
        <f t="shared" si="6"/>
        <v>16385573.75</v>
      </c>
      <c r="H348" s="23" t="s">
        <v>161</v>
      </c>
      <c r="I348" s="26" t="s">
        <v>42</v>
      </c>
      <c r="J348" s="23" t="s">
        <v>33</v>
      </c>
      <c r="K348" s="23" t="s">
        <v>25</v>
      </c>
      <c r="L348" s="23" t="s">
        <v>43</v>
      </c>
    </row>
    <row r="349" spans="1:12" hidden="1" x14ac:dyDescent="0.25">
      <c r="A349" s="22">
        <v>42906</v>
      </c>
      <c r="B349" s="23" t="s">
        <v>233</v>
      </c>
      <c r="C349" s="23" t="s">
        <v>40</v>
      </c>
      <c r="D349" s="23" t="s">
        <v>32</v>
      </c>
      <c r="E349" s="24"/>
      <c r="F349" s="24">
        <v>1000</v>
      </c>
      <c r="G349" s="25">
        <f t="shared" si="6"/>
        <v>16384573.75</v>
      </c>
      <c r="H349" s="27" t="s">
        <v>76</v>
      </c>
      <c r="I349" s="23" t="s">
        <v>42</v>
      </c>
      <c r="J349" s="23" t="s">
        <v>33</v>
      </c>
      <c r="K349" s="23" t="s">
        <v>25</v>
      </c>
      <c r="L349" s="23" t="s">
        <v>43</v>
      </c>
    </row>
    <row r="350" spans="1:12" hidden="1" x14ac:dyDescent="0.25">
      <c r="A350" s="22">
        <v>42906</v>
      </c>
      <c r="B350" s="23" t="s">
        <v>355</v>
      </c>
      <c r="C350" s="23" t="s">
        <v>20</v>
      </c>
      <c r="D350" s="23" t="s">
        <v>32</v>
      </c>
      <c r="E350" s="24"/>
      <c r="F350" s="24">
        <v>1000</v>
      </c>
      <c r="G350" s="25">
        <f t="shared" si="6"/>
        <v>16383573.75</v>
      </c>
      <c r="H350" s="27" t="s">
        <v>76</v>
      </c>
      <c r="I350" s="23" t="s">
        <v>42</v>
      </c>
      <c r="J350" s="23" t="s">
        <v>33</v>
      </c>
      <c r="K350" s="23" t="s">
        <v>25</v>
      </c>
      <c r="L350" s="23" t="s">
        <v>43</v>
      </c>
    </row>
    <row r="351" spans="1:12" hidden="1" x14ac:dyDescent="0.25">
      <c r="A351" s="22">
        <v>42906</v>
      </c>
      <c r="B351" s="23" t="s">
        <v>204</v>
      </c>
      <c r="C351" s="23" t="s">
        <v>40</v>
      </c>
      <c r="D351" s="23" t="s">
        <v>32</v>
      </c>
      <c r="E351" s="24"/>
      <c r="F351" s="24">
        <v>1000</v>
      </c>
      <c r="G351" s="25">
        <f t="shared" si="6"/>
        <v>16382573.75</v>
      </c>
      <c r="H351" s="27" t="s">
        <v>76</v>
      </c>
      <c r="I351" s="23" t="s">
        <v>42</v>
      </c>
      <c r="J351" s="23" t="s">
        <v>33</v>
      </c>
      <c r="K351" s="23" t="s">
        <v>25</v>
      </c>
      <c r="L351" s="23" t="s">
        <v>43</v>
      </c>
    </row>
    <row r="352" spans="1:12" hidden="1" x14ac:dyDescent="0.25">
      <c r="A352" s="22">
        <v>42907</v>
      </c>
      <c r="B352" s="23" t="s">
        <v>41</v>
      </c>
      <c r="C352" s="23" t="s">
        <v>45</v>
      </c>
      <c r="D352" s="23" t="s">
        <v>37</v>
      </c>
      <c r="E352" s="24"/>
      <c r="F352" s="24">
        <v>3000000</v>
      </c>
      <c r="G352" s="25">
        <f t="shared" si="6"/>
        <v>13382573.75</v>
      </c>
      <c r="H352" s="24" t="s">
        <v>22</v>
      </c>
      <c r="I352" s="26">
        <v>3592806</v>
      </c>
      <c r="J352" s="23"/>
      <c r="K352" s="23" t="s">
        <v>25</v>
      </c>
      <c r="L352" s="27" t="s">
        <v>26</v>
      </c>
    </row>
    <row r="353" spans="1:12" hidden="1" x14ac:dyDescent="0.25">
      <c r="A353" s="22">
        <v>42907</v>
      </c>
      <c r="B353" s="23" t="s">
        <v>356</v>
      </c>
      <c r="C353" s="23" t="s">
        <v>36</v>
      </c>
      <c r="D353" s="23" t="s">
        <v>37</v>
      </c>
      <c r="E353" s="24"/>
      <c r="F353" s="24">
        <f>2746+519</f>
        <v>3265</v>
      </c>
      <c r="G353" s="25">
        <f t="shared" si="6"/>
        <v>13379308.75</v>
      </c>
      <c r="H353" s="24" t="s">
        <v>22</v>
      </c>
      <c r="I353" s="26" t="s">
        <v>134</v>
      </c>
      <c r="J353" s="23" t="s">
        <v>24</v>
      </c>
      <c r="K353" s="23" t="s">
        <v>25</v>
      </c>
      <c r="L353" s="27" t="s">
        <v>26</v>
      </c>
    </row>
    <row r="354" spans="1:12" hidden="1" x14ac:dyDescent="0.25">
      <c r="A354" s="22">
        <v>42907</v>
      </c>
      <c r="B354" s="23" t="s">
        <v>357</v>
      </c>
      <c r="C354" s="23" t="s">
        <v>36</v>
      </c>
      <c r="D354" s="23" t="s">
        <v>37</v>
      </c>
      <c r="E354" s="24"/>
      <c r="F354" s="24">
        <f>6257+5565</f>
        <v>11822</v>
      </c>
      <c r="G354" s="25">
        <f t="shared" si="6"/>
        <v>13367486.75</v>
      </c>
      <c r="H354" s="24" t="s">
        <v>22</v>
      </c>
      <c r="I354" s="26" t="s">
        <v>38</v>
      </c>
      <c r="J354" s="23" t="s">
        <v>24</v>
      </c>
      <c r="K354" s="23" t="s">
        <v>25</v>
      </c>
      <c r="L354" s="27" t="s">
        <v>26</v>
      </c>
    </row>
    <row r="355" spans="1:12" hidden="1" x14ac:dyDescent="0.25">
      <c r="A355" s="22">
        <v>42907</v>
      </c>
      <c r="B355" s="23" t="s">
        <v>358</v>
      </c>
      <c r="C355" s="23" t="s">
        <v>359</v>
      </c>
      <c r="D355" s="23" t="s">
        <v>21</v>
      </c>
      <c r="E355" s="24"/>
      <c r="F355" s="24">
        <v>375000</v>
      </c>
      <c r="G355" s="25">
        <f t="shared" si="6"/>
        <v>12992486.75</v>
      </c>
      <c r="H355" s="23" t="s">
        <v>41</v>
      </c>
      <c r="I355" s="23">
        <v>39</v>
      </c>
      <c r="J355" s="23" t="s">
        <v>24</v>
      </c>
      <c r="K355" s="23" t="s">
        <v>25</v>
      </c>
      <c r="L355" s="27" t="s">
        <v>26</v>
      </c>
    </row>
    <row r="356" spans="1:12" hidden="1" x14ac:dyDescent="0.25">
      <c r="A356" s="22">
        <v>42907</v>
      </c>
      <c r="B356" s="23" t="s">
        <v>22</v>
      </c>
      <c r="C356" s="23" t="s">
        <v>45</v>
      </c>
      <c r="D356" s="23"/>
      <c r="E356" s="24">
        <v>3000000</v>
      </c>
      <c r="F356" s="24"/>
      <c r="G356" s="25">
        <f t="shared" si="6"/>
        <v>15992486.75</v>
      </c>
      <c r="H356" s="23" t="s">
        <v>41</v>
      </c>
      <c r="I356" s="23"/>
      <c r="J356" s="23"/>
      <c r="K356" s="23" t="s">
        <v>25</v>
      </c>
      <c r="L356" s="27" t="s">
        <v>26</v>
      </c>
    </row>
    <row r="357" spans="1:12" x14ac:dyDescent="0.25">
      <c r="A357" s="22">
        <v>42907</v>
      </c>
      <c r="B357" s="23" t="s">
        <v>69</v>
      </c>
      <c r="C357" s="23" t="s">
        <v>45</v>
      </c>
      <c r="D357" s="23" t="s">
        <v>28</v>
      </c>
      <c r="E357" s="24"/>
      <c r="F357" s="24">
        <v>10000</v>
      </c>
      <c r="G357" s="25">
        <f t="shared" si="6"/>
        <v>15982486.75</v>
      </c>
      <c r="H357" s="26" t="s">
        <v>166</v>
      </c>
      <c r="I357" s="23">
        <v>19</v>
      </c>
      <c r="J357" s="23"/>
      <c r="K357" s="23" t="s">
        <v>25</v>
      </c>
      <c r="L357" s="27" t="s">
        <v>26</v>
      </c>
    </row>
    <row r="358" spans="1:12" x14ac:dyDescent="0.25">
      <c r="A358" s="22">
        <v>42907</v>
      </c>
      <c r="B358" s="23" t="s">
        <v>139</v>
      </c>
      <c r="C358" s="23" t="s">
        <v>45</v>
      </c>
      <c r="D358" s="23" t="s">
        <v>32</v>
      </c>
      <c r="E358" s="24"/>
      <c r="F358" s="24">
        <v>205000</v>
      </c>
      <c r="G358" s="25">
        <f t="shared" si="6"/>
        <v>15777486.75</v>
      </c>
      <c r="H358" s="26" t="s">
        <v>166</v>
      </c>
      <c r="I358" s="39" t="s">
        <v>360</v>
      </c>
      <c r="J358" s="23"/>
      <c r="K358" s="23" t="s">
        <v>25</v>
      </c>
      <c r="L358" s="27" t="s">
        <v>26</v>
      </c>
    </row>
    <row r="359" spans="1:12" x14ac:dyDescent="0.25">
      <c r="A359" s="22">
        <v>42907</v>
      </c>
      <c r="B359" s="23" t="s">
        <v>361</v>
      </c>
      <c r="C359" s="23" t="s">
        <v>48</v>
      </c>
      <c r="D359" s="23" t="s">
        <v>37</v>
      </c>
      <c r="E359" s="24"/>
      <c r="F359" s="24">
        <v>8200</v>
      </c>
      <c r="G359" s="25">
        <f t="shared" si="6"/>
        <v>15769286.75</v>
      </c>
      <c r="H359" s="26" t="s">
        <v>166</v>
      </c>
      <c r="I359" s="39" t="s">
        <v>360</v>
      </c>
      <c r="J359" s="23" t="s">
        <v>24</v>
      </c>
      <c r="K359" s="23" t="s">
        <v>25</v>
      </c>
      <c r="L359" s="27" t="s">
        <v>26</v>
      </c>
    </row>
    <row r="360" spans="1:12" hidden="1" x14ac:dyDescent="0.25">
      <c r="A360" s="22">
        <v>42907</v>
      </c>
      <c r="B360" s="27" t="s">
        <v>362</v>
      </c>
      <c r="C360" s="27" t="s">
        <v>40</v>
      </c>
      <c r="D360" s="23" t="s">
        <v>21</v>
      </c>
      <c r="E360" s="29"/>
      <c r="F360" s="29">
        <v>2000</v>
      </c>
      <c r="G360" s="25">
        <f t="shared" si="6"/>
        <v>15767286.75</v>
      </c>
      <c r="H360" s="27" t="s">
        <v>58</v>
      </c>
      <c r="I360" s="27" t="s">
        <v>42</v>
      </c>
      <c r="J360" s="23" t="s">
        <v>24</v>
      </c>
      <c r="K360" s="23" t="s">
        <v>25</v>
      </c>
      <c r="L360" s="27" t="s">
        <v>43</v>
      </c>
    </row>
    <row r="361" spans="1:12" hidden="1" x14ac:dyDescent="0.25">
      <c r="A361" s="22">
        <v>42907</v>
      </c>
      <c r="B361" s="27" t="s">
        <v>363</v>
      </c>
      <c r="C361" s="27" t="s">
        <v>40</v>
      </c>
      <c r="D361" s="23" t="s">
        <v>21</v>
      </c>
      <c r="E361" s="29"/>
      <c r="F361" s="29">
        <v>1000</v>
      </c>
      <c r="G361" s="25">
        <f t="shared" si="6"/>
        <v>15766286.75</v>
      </c>
      <c r="H361" s="27" t="s">
        <v>225</v>
      </c>
      <c r="I361" s="27" t="s">
        <v>42</v>
      </c>
      <c r="J361" s="23" t="s">
        <v>24</v>
      </c>
      <c r="K361" s="23" t="s">
        <v>25</v>
      </c>
      <c r="L361" s="27" t="s">
        <v>43</v>
      </c>
    </row>
    <row r="362" spans="1:12" hidden="1" x14ac:dyDescent="0.25">
      <c r="A362" s="22">
        <v>42907</v>
      </c>
      <c r="B362" s="27" t="s">
        <v>364</v>
      </c>
      <c r="C362" s="27" t="s">
        <v>40</v>
      </c>
      <c r="D362" s="23" t="s">
        <v>21</v>
      </c>
      <c r="E362" s="29"/>
      <c r="F362" s="29">
        <v>5000</v>
      </c>
      <c r="G362" s="25">
        <f t="shared" si="6"/>
        <v>15761286.75</v>
      </c>
      <c r="H362" s="27" t="s">
        <v>225</v>
      </c>
      <c r="I362" s="27" t="s">
        <v>42</v>
      </c>
      <c r="J362" s="23" t="s">
        <v>24</v>
      </c>
      <c r="K362" s="23" t="s">
        <v>25</v>
      </c>
      <c r="L362" s="27" t="s">
        <v>43</v>
      </c>
    </row>
    <row r="363" spans="1:12" hidden="1" x14ac:dyDescent="0.25">
      <c r="A363" s="22">
        <v>42907</v>
      </c>
      <c r="B363" s="27" t="s">
        <v>365</v>
      </c>
      <c r="C363" s="27" t="s">
        <v>40</v>
      </c>
      <c r="D363" s="23" t="s">
        <v>21</v>
      </c>
      <c r="E363" s="29"/>
      <c r="F363" s="29">
        <v>1000</v>
      </c>
      <c r="G363" s="25">
        <f t="shared" si="6"/>
        <v>15760286.75</v>
      </c>
      <c r="H363" s="27" t="s">
        <v>225</v>
      </c>
      <c r="I363" s="27" t="s">
        <v>42</v>
      </c>
      <c r="J363" s="23" t="s">
        <v>24</v>
      </c>
      <c r="K363" s="23" t="s">
        <v>25</v>
      </c>
      <c r="L363" s="27" t="s">
        <v>43</v>
      </c>
    </row>
    <row r="364" spans="1:12" hidden="1" x14ac:dyDescent="0.25">
      <c r="A364" s="22">
        <v>42907</v>
      </c>
      <c r="B364" s="23" t="s">
        <v>132</v>
      </c>
      <c r="C364" s="23" t="s">
        <v>45</v>
      </c>
      <c r="D364" s="23" t="s">
        <v>32</v>
      </c>
      <c r="E364" s="24">
        <v>205000</v>
      </c>
      <c r="F364" s="32"/>
      <c r="G364" s="25">
        <f t="shared" si="6"/>
        <v>15965286.75</v>
      </c>
      <c r="H364" s="23" t="s">
        <v>139</v>
      </c>
      <c r="I364" s="23" t="s">
        <v>51</v>
      </c>
      <c r="J364" s="23"/>
      <c r="K364" s="23" t="s">
        <v>25</v>
      </c>
      <c r="L364" s="23" t="s">
        <v>26</v>
      </c>
    </row>
    <row r="365" spans="1:12" hidden="1" x14ac:dyDescent="0.25">
      <c r="A365" s="22">
        <v>42907</v>
      </c>
      <c r="B365" s="23" t="s">
        <v>366</v>
      </c>
      <c r="C365" s="23" t="s">
        <v>67</v>
      </c>
      <c r="D365" s="23" t="s">
        <v>32</v>
      </c>
      <c r="E365" s="24"/>
      <c r="F365" s="32">
        <v>45000</v>
      </c>
      <c r="G365" s="25">
        <f t="shared" si="6"/>
        <v>15920286.75</v>
      </c>
      <c r="H365" s="23" t="s">
        <v>139</v>
      </c>
      <c r="I365" s="23">
        <v>1035</v>
      </c>
      <c r="J365" s="23" t="s">
        <v>33</v>
      </c>
      <c r="K365" s="23" t="s">
        <v>25</v>
      </c>
      <c r="L365" s="23" t="s">
        <v>26</v>
      </c>
    </row>
    <row r="366" spans="1:12" hidden="1" x14ac:dyDescent="0.25">
      <c r="A366" s="22">
        <v>42907</v>
      </c>
      <c r="B366" s="23" t="s">
        <v>146</v>
      </c>
      <c r="C366" s="23" t="s">
        <v>40</v>
      </c>
      <c r="D366" s="23" t="s">
        <v>21</v>
      </c>
      <c r="E366" s="24"/>
      <c r="F366" s="24">
        <v>2000</v>
      </c>
      <c r="G366" s="25">
        <f t="shared" si="6"/>
        <v>15918286.75</v>
      </c>
      <c r="H366" s="23" t="s">
        <v>62</v>
      </c>
      <c r="I366" s="23" t="s">
        <v>42</v>
      </c>
      <c r="J366" s="23" t="s">
        <v>24</v>
      </c>
      <c r="K366" s="23" t="s">
        <v>25</v>
      </c>
      <c r="L366" s="27" t="s">
        <v>43</v>
      </c>
    </row>
    <row r="367" spans="1:12" hidden="1" x14ac:dyDescent="0.25">
      <c r="A367" s="22">
        <v>42907</v>
      </c>
      <c r="B367" s="23" t="s">
        <v>584</v>
      </c>
      <c r="C367" s="23" t="s">
        <v>90</v>
      </c>
      <c r="D367" s="23" t="s">
        <v>37</v>
      </c>
      <c r="E367" s="24"/>
      <c r="F367" s="24">
        <v>2000</v>
      </c>
      <c r="G367" s="25">
        <f t="shared" si="6"/>
        <v>15916286.75</v>
      </c>
      <c r="H367" s="23" t="s">
        <v>62</v>
      </c>
      <c r="I367" s="23" t="s">
        <v>367</v>
      </c>
      <c r="J367" s="23" t="s">
        <v>24</v>
      </c>
      <c r="K367" s="23" t="s">
        <v>25</v>
      </c>
      <c r="L367" s="27" t="s">
        <v>26</v>
      </c>
    </row>
    <row r="368" spans="1:12" hidden="1" x14ac:dyDescent="0.25">
      <c r="A368" s="22">
        <v>42907</v>
      </c>
      <c r="B368" s="23" t="s">
        <v>585</v>
      </c>
      <c r="C368" s="23" t="s">
        <v>90</v>
      </c>
      <c r="D368" s="23" t="s">
        <v>37</v>
      </c>
      <c r="E368" s="24"/>
      <c r="F368" s="24">
        <v>4000</v>
      </c>
      <c r="G368" s="25">
        <f t="shared" si="6"/>
        <v>15912286.75</v>
      </c>
      <c r="H368" s="23" t="s">
        <v>62</v>
      </c>
      <c r="I368" s="23" t="s">
        <v>368</v>
      </c>
      <c r="J368" s="23" t="s">
        <v>24</v>
      </c>
      <c r="K368" s="23" t="s">
        <v>25</v>
      </c>
      <c r="L368" s="27" t="s">
        <v>26</v>
      </c>
    </row>
    <row r="369" spans="1:12" hidden="1" x14ac:dyDescent="0.25">
      <c r="A369" s="22">
        <v>42907</v>
      </c>
      <c r="B369" s="23" t="s">
        <v>132</v>
      </c>
      <c r="C369" s="23" t="s">
        <v>45</v>
      </c>
      <c r="D369" s="23" t="s">
        <v>28</v>
      </c>
      <c r="E369" s="24">
        <v>10000</v>
      </c>
      <c r="F369" s="24"/>
      <c r="G369" s="25">
        <f t="shared" si="6"/>
        <v>15922286.75</v>
      </c>
      <c r="H369" s="23" t="s">
        <v>69</v>
      </c>
      <c r="I369" s="23">
        <v>19</v>
      </c>
      <c r="J369" s="23"/>
      <c r="K369" s="23" t="s">
        <v>25</v>
      </c>
      <c r="L369" s="27" t="s">
        <v>26</v>
      </c>
    </row>
    <row r="370" spans="1:12" hidden="1" x14ac:dyDescent="0.25">
      <c r="A370" s="22">
        <v>42907</v>
      </c>
      <c r="B370" s="23" t="s">
        <v>369</v>
      </c>
      <c r="C370" s="23" t="s">
        <v>40</v>
      </c>
      <c r="D370" s="23" t="s">
        <v>21</v>
      </c>
      <c r="E370" s="24"/>
      <c r="F370" s="24">
        <v>2000</v>
      </c>
      <c r="G370" s="25">
        <f t="shared" si="6"/>
        <v>15920286.75</v>
      </c>
      <c r="H370" s="23" t="s">
        <v>243</v>
      </c>
      <c r="I370" s="23" t="s">
        <v>42</v>
      </c>
      <c r="J370" s="23" t="s">
        <v>24</v>
      </c>
      <c r="K370" s="23" t="s">
        <v>25</v>
      </c>
      <c r="L370" s="23" t="s">
        <v>43</v>
      </c>
    </row>
    <row r="371" spans="1:12" hidden="1" x14ac:dyDescent="0.25">
      <c r="A371" s="22">
        <v>42907</v>
      </c>
      <c r="B371" s="23" t="s">
        <v>370</v>
      </c>
      <c r="C371" s="23" t="s">
        <v>40</v>
      </c>
      <c r="D371" s="23" t="s">
        <v>21</v>
      </c>
      <c r="E371" s="24"/>
      <c r="F371" s="24">
        <v>1500</v>
      </c>
      <c r="G371" s="25">
        <f t="shared" si="6"/>
        <v>15918786.75</v>
      </c>
      <c r="H371" s="23" t="s">
        <v>243</v>
      </c>
      <c r="I371" s="23" t="s">
        <v>42</v>
      </c>
      <c r="J371" s="23" t="s">
        <v>24</v>
      </c>
      <c r="K371" s="23" t="s">
        <v>25</v>
      </c>
      <c r="L371" s="23" t="s">
        <v>43</v>
      </c>
    </row>
    <row r="372" spans="1:12" hidden="1" x14ac:dyDescent="0.25">
      <c r="A372" s="22">
        <v>42907</v>
      </c>
      <c r="B372" s="23" t="s">
        <v>371</v>
      </c>
      <c r="C372" s="23" t="s">
        <v>40</v>
      </c>
      <c r="D372" s="23" t="s">
        <v>21</v>
      </c>
      <c r="E372" s="24"/>
      <c r="F372" s="24">
        <v>2000</v>
      </c>
      <c r="G372" s="25">
        <f t="shared" si="6"/>
        <v>15916786.75</v>
      </c>
      <c r="H372" s="23" t="s">
        <v>243</v>
      </c>
      <c r="I372" s="23" t="s">
        <v>42</v>
      </c>
      <c r="J372" s="23" t="s">
        <v>24</v>
      </c>
      <c r="K372" s="23" t="s">
        <v>25</v>
      </c>
      <c r="L372" s="23" t="s">
        <v>43</v>
      </c>
    </row>
    <row r="373" spans="1:12" hidden="1" x14ac:dyDescent="0.25">
      <c r="A373" s="22">
        <v>42907</v>
      </c>
      <c r="B373" s="23" t="s">
        <v>372</v>
      </c>
      <c r="C373" s="23" t="s">
        <v>67</v>
      </c>
      <c r="D373" s="33" t="s">
        <v>32</v>
      </c>
      <c r="E373" s="24"/>
      <c r="F373" s="24">
        <v>105000</v>
      </c>
      <c r="G373" s="25">
        <f t="shared" si="6"/>
        <v>15811786.75</v>
      </c>
      <c r="H373" s="23" t="s">
        <v>161</v>
      </c>
      <c r="I373" s="38" t="s">
        <v>307</v>
      </c>
      <c r="J373" s="23" t="s">
        <v>33</v>
      </c>
      <c r="K373" s="23" t="s">
        <v>25</v>
      </c>
      <c r="L373" s="23" t="s">
        <v>26</v>
      </c>
    </row>
    <row r="374" spans="1:12" hidden="1" x14ac:dyDescent="0.25">
      <c r="A374" s="22">
        <v>42907</v>
      </c>
      <c r="B374" s="23" t="s">
        <v>373</v>
      </c>
      <c r="C374" s="23" t="s">
        <v>40</v>
      </c>
      <c r="D374" s="33" t="s">
        <v>32</v>
      </c>
      <c r="E374" s="24"/>
      <c r="F374" s="24">
        <v>500</v>
      </c>
      <c r="G374" s="25">
        <f t="shared" si="6"/>
        <v>15811286.75</v>
      </c>
      <c r="H374" s="23" t="s">
        <v>161</v>
      </c>
      <c r="I374" s="26" t="s">
        <v>42</v>
      </c>
      <c r="J374" s="23" t="s">
        <v>33</v>
      </c>
      <c r="K374" s="23" t="s">
        <v>25</v>
      </c>
      <c r="L374" s="23" t="s">
        <v>43</v>
      </c>
    </row>
    <row r="375" spans="1:12" hidden="1" x14ac:dyDescent="0.25">
      <c r="A375" s="22">
        <v>42907</v>
      </c>
      <c r="B375" s="23" t="s">
        <v>374</v>
      </c>
      <c r="C375" s="23" t="s">
        <v>375</v>
      </c>
      <c r="D375" s="33" t="s">
        <v>32</v>
      </c>
      <c r="E375" s="24"/>
      <c r="F375" s="24">
        <v>80000</v>
      </c>
      <c r="G375" s="25">
        <f t="shared" si="6"/>
        <v>15731286.75</v>
      </c>
      <c r="H375" s="23" t="s">
        <v>161</v>
      </c>
      <c r="I375" s="26" t="s">
        <v>42</v>
      </c>
      <c r="J375" s="23" t="s">
        <v>33</v>
      </c>
      <c r="K375" s="23" t="s">
        <v>25</v>
      </c>
      <c r="L375" s="23" t="s">
        <v>43</v>
      </c>
    </row>
    <row r="376" spans="1:12" hidden="1" x14ac:dyDescent="0.25">
      <c r="A376" s="22">
        <v>42907</v>
      </c>
      <c r="B376" s="23" t="s">
        <v>376</v>
      </c>
      <c r="C376" s="23" t="s">
        <v>40</v>
      </c>
      <c r="D376" s="33" t="s">
        <v>32</v>
      </c>
      <c r="E376" s="24"/>
      <c r="F376" s="24">
        <v>1500</v>
      </c>
      <c r="G376" s="25">
        <f t="shared" si="6"/>
        <v>15729786.75</v>
      </c>
      <c r="H376" s="23" t="s">
        <v>161</v>
      </c>
      <c r="I376" s="26" t="s">
        <v>42</v>
      </c>
      <c r="J376" s="23" t="s">
        <v>33</v>
      </c>
      <c r="K376" s="23" t="s">
        <v>25</v>
      </c>
      <c r="L376" s="23" t="s">
        <v>43</v>
      </c>
    </row>
    <row r="377" spans="1:12" hidden="1" x14ac:dyDescent="0.25">
      <c r="A377" s="22">
        <v>42907</v>
      </c>
      <c r="B377" s="23" t="s">
        <v>233</v>
      </c>
      <c r="C377" s="23" t="s">
        <v>40</v>
      </c>
      <c r="D377" s="23" t="s">
        <v>32</v>
      </c>
      <c r="E377" s="24"/>
      <c r="F377" s="24">
        <v>1000</v>
      </c>
      <c r="G377" s="25">
        <f t="shared" si="6"/>
        <v>15728786.75</v>
      </c>
      <c r="H377" s="27" t="s">
        <v>76</v>
      </c>
      <c r="I377" s="23" t="s">
        <v>42</v>
      </c>
      <c r="J377" s="23" t="s">
        <v>33</v>
      </c>
      <c r="K377" s="23" t="s">
        <v>25</v>
      </c>
      <c r="L377" s="23" t="s">
        <v>43</v>
      </c>
    </row>
    <row r="378" spans="1:12" hidden="1" x14ac:dyDescent="0.25">
      <c r="A378" s="22">
        <v>42907</v>
      </c>
      <c r="B378" s="23" t="s">
        <v>377</v>
      </c>
      <c r="C378" s="23" t="s">
        <v>40</v>
      </c>
      <c r="D378" s="23" t="s">
        <v>32</v>
      </c>
      <c r="E378" s="24"/>
      <c r="F378" s="24">
        <v>1000</v>
      </c>
      <c r="G378" s="25">
        <f t="shared" si="6"/>
        <v>15727786.75</v>
      </c>
      <c r="H378" s="27" t="s">
        <v>76</v>
      </c>
      <c r="I378" s="23" t="s">
        <v>42</v>
      </c>
      <c r="J378" s="23" t="s">
        <v>33</v>
      </c>
      <c r="K378" s="23" t="s">
        <v>25</v>
      </c>
      <c r="L378" s="23" t="s">
        <v>43</v>
      </c>
    </row>
    <row r="379" spans="1:12" hidden="1" x14ac:dyDescent="0.25">
      <c r="A379" s="22">
        <v>42907</v>
      </c>
      <c r="B379" s="23" t="s">
        <v>378</v>
      </c>
      <c r="C379" s="23" t="s">
        <v>40</v>
      </c>
      <c r="D379" s="23" t="s">
        <v>32</v>
      </c>
      <c r="E379" s="24"/>
      <c r="F379" s="24">
        <v>1000</v>
      </c>
      <c r="G379" s="25">
        <f t="shared" si="6"/>
        <v>15726786.75</v>
      </c>
      <c r="H379" s="27" t="s">
        <v>76</v>
      </c>
      <c r="I379" s="23" t="s">
        <v>42</v>
      </c>
      <c r="J379" s="23" t="s">
        <v>33</v>
      </c>
      <c r="K379" s="23" t="s">
        <v>25</v>
      </c>
      <c r="L379" s="23" t="s">
        <v>43</v>
      </c>
    </row>
    <row r="380" spans="1:12" hidden="1" x14ac:dyDescent="0.25">
      <c r="A380" s="22">
        <v>42907</v>
      </c>
      <c r="B380" s="23" t="s">
        <v>379</v>
      </c>
      <c r="C380" s="23" t="s">
        <v>90</v>
      </c>
      <c r="D380" s="23" t="s">
        <v>37</v>
      </c>
      <c r="E380" s="24"/>
      <c r="F380" s="24">
        <v>5000</v>
      </c>
      <c r="G380" s="25">
        <f t="shared" si="6"/>
        <v>15721786.75</v>
      </c>
      <c r="H380" s="27" t="s">
        <v>76</v>
      </c>
      <c r="I380" s="23" t="s">
        <v>42</v>
      </c>
      <c r="J380" s="23" t="s">
        <v>24</v>
      </c>
      <c r="K380" s="23" t="s">
        <v>25</v>
      </c>
      <c r="L380" s="23" t="s">
        <v>26</v>
      </c>
    </row>
    <row r="381" spans="1:12" hidden="1" x14ac:dyDescent="0.25">
      <c r="A381" s="22">
        <v>42907</v>
      </c>
      <c r="B381" s="23" t="s">
        <v>355</v>
      </c>
      <c r="C381" s="23" t="s">
        <v>20</v>
      </c>
      <c r="D381" s="23" t="s">
        <v>32</v>
      </c>
      <c r="E381" s="24"/>
      <c r="F381" s="24">
        <v>1000</v>
      </c>
      <c r="G381" s="25">
        <f t="shared" si="6"/>
        <v>15720786.75</v>
      </c>
      <c r="H381" s="27" t="s">
        <v>76</v>
      </c>
      <c r="I381" s="23" t="s">
        <v>42</v>
      </c>
      <c r="J381" s="23" t="s">
        <v>33</v>
      </c>
      <c r="K381" s="23" t="s">
        <v>25</v>
      </c>
      <c r="L381" s="23" t="s">
        <v>43</v>
      </c>
    </row>
    <row r="382" spans="1:12" hidden="1" x14ac:dyDescent="0.25">
      <c r="A382" s="22">
        <v>42907</v>
      </c>
      <c r="B382" s="23" t="s">
        <v>204</v>
      </c>
      <c r="C382" s="23" t="s">
        <v>40</v>
      </c>
      <c r="D382" s="23" t="s">
        <v>32</v>
      </c>
      <c r="E382" s="24"/>
      <c r="F382" s="24">
        <v>1000</v>
      </c>
      <c r="G382" s="25">
        <f t="shared" si="6"/>
        <v>15719786.75</v>
      </c>
      <c r="H382" s="27" t="s">
        <v>76</v>
      </c>
      <c r="I382" s="23" t="s">
        <v>42</v>
      </c>
      <c r="J382" s="23" t="s">
        <v>33</v>
      </c>
      <c r="K382" s="23" t="s">
        <v>25</v>
      </c>
      <c r="L382" s="23" t="s">
        <v>43</v>
      </c>
    </row>
    <row r="383" spans="1:12" hidden="1" x14ac:dyDescent="0.25">
      <c r="A383" s="22">
        <v>42908</v>
      </c>
      <c r="B383" s="23" t="s">
        <v>380</v>
      </c>
      <c r="C383" s="23" t="s">
        <v>40</v>
      </c>
      <c r="D383" s="23" t="s">
        <v>32</v>
      </c>
      <c r="E383" s="24"/>
      <c r="F383" s="32">
        <v>10000</v>
      </c>
      <c r="G383" s="25">
        <f t="shared" si="6"/>
        <v>15709786.75</v>
      </c>
      <c r="H383" s="23" t="s">
        <v>139</v>
      </c>
      <c r="I383" s="23" t="s">
        <v>42</v>
      </c>
      <c r="J383" s="23" t="s">
        <v>33</v>
      </c>
      <c r="K383" s="23" t="s">
        <v>25</v>
      </c>
      <c r="L383" s="23" t="s">
        <v>143</v>
      </c>
    </row>
    <row r="384" spans="1:12" hidden="1" x14ac:dyDescent="0.25">
      <c r="A384" s="22">
        <v>42908</v>
      </c>
      <c r="B384" s="23" t="s">
        <v>381</v>
      </c>
      <c r="C384" s="23" t="s">
        <v>67</v>
      </c>
      <c r="D384" s="23" t="s">
        <v>32</v>
      </c>
      <c r="E384" s="24"/>
      <c r="F384" s="32">
        <v>30000</v>
      </c>
      <c r="G384" s="25">
        <f t="shared" si="6"/>
        <v>15679786.75</v>
      </c>
      <c r="H384" s="23" t="s">
        <v>139</v>
      </c>
      <c r="I384" s="23" t="s">
        <v>51</v>
      </c>
      <c r="J384" s="23" t="s">
        <v>33</v>
      </c>
      <c r="K384" s="23" t="s">
        <v>25</v>
      </c>
      <c r="L384" s="23" t="s">
        <v>26</v>
      </c>
    </row>
    <row r="385" spans="1:12" hidden="1" x14ac:dyDescent="0.25">
      <c r="A385" s="22">
        <v>42908</v>
      </c>
      <c r="B385" s="23" t="s">
        <v>146</v>
      </c>
      <c r="C385" s="23" t="s">
        <v>40</v>
      </c>
      <c r="D385" s="23" t="s">
        <v>21</v>
      </c>
      <c r="E385" s="24"/>
      <c r="F385" s="24">
        <v>2000</v>
      </c>
      <c r="G385" s="25">
        <f t="shared" si="6"/>
        <v>15677786.75</v>
      </c>
      <c r="H385" s="23" t="s">
        <v>62</v>
      </c>
      <c r="I385" s="23" t="s">
        <v>42</v>
      </c>
      <c r="J385" s="23" t="s">
        <v>24</v>
      </c>
      <c r="K385" s="23" t="s">
        <v>25</v>
      </c>
      <c r="L385" s="27" t="s">
        <v>43</v>
      </c>
    </row>
    <row r="386" spans="1:12" hidden="1" x14ac:dyDescent="0.25">
      <c r="A386" s="22">
        <v>42908</v>
      </c>
      <c r="B386" s="23" t="s">
        <v>383</v>
      </c>
      <c r="C386" s="23" t="s">
        <v>40</v>
      </c>
      <c r="D386" s="23" t="s">
        <v>28</v>
      </c>
      <c r="E386" s="24"/>
      <c r="F386" s="24">
        <v>1000</v>
      </c>
      <c r="G386" s="25">
        <f t="shared" si="6"/>
        <v>15676786.75</v>
      </c>
      <c r="H386" s="23" t="s">
        <v>69</v>
      </c>
      <c r="I386" s="23" t="s">
        <v>42</v>
      </c>
      <c r="J386" s="23" t="s">
        <v>24</v>
      </c>
      <c r="K386" s="23" t="s">
        <v>25</v>
      </c>
      <c r="L386" s="27" t="s">
        <v>43</v>
      </c>
    </row>
    <row r="387" spans="1:12" hidden="1" x14ac:dyDescent="0.25">
      <c r="A387" s="22">
        <v>42908</v>
      </c>
      <c r="B387" s="23" t="s">
        <v>384</v>
      </c>
      <c r="C387" s="23" t="s">
        <v>40</v>
      </c>
      <c r="D387" s="23" t="s">
        <v>28</v>
      </c>
      <c r="E387" s="24"/>
      <c r="F387" s="24">
        <v>1000</v>
      </c>
      <c r="G387" s="25">
        <f t="shared" si="6"/>
        <v>15675786.75</v>
      </c>
      <c r="H387" s="23" t="s">
        <v>69</v>
      </c>
      <c r="I387" s="23" t="s">
        <v>42</v>
      </c>
      <c r="J387" s="23" t="s">
        <v>24</v>
      </c>
      <c r="K387" s="23" t="s">
        <v>25</v>
      </c>
      <c r="L387" s="27" t="s">
        <v>43</v>
      </c>
    </row>
    <row r="388" spans="1:12" hidden="1" x14ac:dyDescent="0.25">
      <c r="A388" s="22">
        <v>42908</v>
      </c>
      <c r="B388" s="23" t="s">
        <v>385</v>
      </c>
      <c r="C388" s="23" t="s">
        <v>40</v>
      </c>
      <c r="D388" s="23" t="s">
        <v>28</v>
      </c>
      <c r="E388" s="24"/>
      <c r="F388" s="24">
        <v>1000</v>
      </c>
      <c r="G388" s="25">
        <f t="shared" si="6"/>
        <v>15674786.75</v>
      </c>
      <c r="H388" s="23" t="s">
        <v>69</v>
      </c>
      <c r="I388" s="23" t="s">
        <v>42</v>
      </c>
      <c r="J388" s="23" t="s">
        <v>24</v>
      </c>
      <c r="K388" s="23" t="s">
        <v>25</v>
      </c>
      <c r="L388" s="27" t="s">
        <v>43</v>
      </c>
    </row>
    <row r="389" spans="1:12" hidden="1" x14ac:dyDescent="0.25">
      <c r="A389" s="22">
        <v>42908</v>
      </c>
      <c r="B389" s="23" t="s">
        <v>386</v>
      </c>
      <c r="C389" s="23" t="s">
        <v>40</v>
      </c>
      <c r="D389" s="23" t="s">
        <v>28</v>
      </c>
      <c r="E389" s="24"/>
      <c r="F389" s="24">
        <v>1000</v>
      </c>
      <c r="G389" s="25">
        <f t="shared" si="6"/>
        <v>15673786.75</v>
      </c>
      <c r="H389" s="23" t="s">
        <v>69</v>
      </c>
      <c r="I389" s="23" t="s">
        <v>42</v>
      </c>
      <c r="J389" s="23" t="s">
        <v>24</v>
      </c>
      <c r="K389" s="23" t="s">
        <v>25</v>
      </c>
      <c r="L389" s="27" t="s">
        <v>43</v>
      </c>
    </row>
    <row r="390" spans="1:12" hidden="1" x14ac:dyDescent="0.25">
      <c r="A390" s="22">
        <v>42908</v>
      </c>
      <c r="B390" s="23" t="s">
        <v>71</v>
      </c>
      <c r="C390" s="23" t="s">
        <v>40</v>
      </c>
      <c r="D390" s="23" t="s">
        <v>28</v>
      </c>
      <c r="E390" s="24"/>
      <c r="F390" s="24">
        <v>1000</v>
      </c>
      <c r="G390" s="25">
        <f t="shared" si="6"/>
        <v>15672786.75</v>
      </c>
      <c r="H390" s="23" t="s">
        <v>69</v>
      </c>
      <c r="I390" s="23" t="s">
        <v>42</v>
      </c>
      <c r="J390" s="23" t="s">
        <v>24</v>
      </c>
      <c r="K390" s="23" t="s">
        <v>25</v>
      </c>
      <c r="L390" s="27" t="s">
        <v>43</v>
      </c>
    </row>
    <row r="391" spans="1:12" hidden="1" x14ac:dyDescent="0.25">
      <c r="A391" s="22">
        <v>42908</v>
      </c>
      <c r="B391" s="23" t="s">
        <v>387</v>
      </c>
      <c r="C391" s="23" t="s">
        <v>40</v>
      </c>
      <c r="D391" s="23" t="s">
        <v>28</v>
      </c>
      <c r="E391" s="24"/>
      <c r="F391" s="24">
        <v>1000</v>
      </c>
      <c r="G391" s="25">
        <f t="shared" si="6"/>
        <v>15671786.75</v>
      </c>
      <c r="H391" s="23" t="s">
        <v>69</v>
      </c>
      <c r="I391" s="23" t="s">
        <v>42</v>
      </c>
      <c r="J391" s="23" t="s">
        <v>24</v>
      </c>
      <c r="K391" s="23" t="s">
        <v>25</v>
      </c>
      <c r="L391" s="27" t="s">
        <v>43</v>
      </c>
    </row>
    <row r="392" spans="1:12" hidden="1" x14ac:dyDescent="0.25">
      <c r="A392" s="22">
        <v>42908</v>
      </c>
      <c r="B392" s="23" t="s">
        <v>388</v>
      </c>
      <c r="C392" s="23" t="s">
        <v>40</v>
      </c>
      <c r="D392" s="23" t="s">
        <v>28</v>
      </c>
      <c r="E392" s="24"/>
      <c r="F392" s="24">
        <v>1000</v>
      </c>
      <c r="G392" s="25">
        <f t="shared" si="6"/>
        <v>15670786.75</v>
      </c>
      <c r="H392" s="23" t="s">
        <v>69</v>
      </c>
      <c r="I392" s="23" t="s">
        <v>42</v>
      </c>
      <c r="J392" s="23" t="s">
        <v>24</v>
      </c>
      <c r="K392" s="23" t="s">
        <v>25</v>
      </c>
      <c r="L392" s="27" t="s">
        <v>43</v>
      </c>
    </row>
    <row r="393" spans="1:12" hidden="1" x14ac:dyDescent="0.25">
      <c r="A393" s="22">
        <v>42908</v>
      </c>
      <c r="B393" s="23" t="s">
        <v>389</v>
      </c>
      <c r="C393" s="23" t="s">
        <v>40</v>
      </c>
      <c r="D393" s="23" t="s">
        <v>21</v>
      </c>
      <c r="E393" s="24"/>
      <c r="F393" s="24">
        <v>2000</v>
      </c>
      <c r="G393" s="25">
        <f t="shared" si="6"/>
        <v>15668786.75</v>
      </c>
      <c r="H393" s="23" t="s">
        <v>243</v>
      </c>
      <c r="I393" s="23" t="s">
        <v>42</v>
      </c>
      <c r="J393" s="23" t="s">
        <v>24</v>
      </c>
      <c r="K393" s="23" t="s">
        <v>25</v>
      </c>
      <c r="L393" s="23" t="s">
        <v>43</v>
      </c>
    </row>
    <row r="394" spans="1:12" hidden="1" x14ac:dyDescent="0.25">
      <c r="A394" s="22">
        <v>42908</v>
      </c>
      <c r="B394" s="23" t="s">
        <v>390</v>
      </c>
      <c r="C394" s="23" t="s">
        <v>40</v>
      </c>
      <c r="D394" s="23" t="s">
        <v>21</v>
      </c>
      <c r="E394" s="24"/>
      <c r="F394" s="24">
        <v>1000</v>
      </c>
      <c r="G394" s="25">
        <f t="shared" si="6"/>
        <v>15667786.75</v>
      </c>
      <c r="H394" s="23" t="s">
        <v>243</v>
      </c>
      <c r="I394" s="23" t="s">
        <v>42</v>
      </c>
      <c r="J394" s="23" t="s">
        <v>24</v>
      </c>
      <c r="K394" s="23" t="s">
        <v>25</v>
      </c>
      <c r="L394" s="23" t="s">
        <v>43</v>
      </c>
    </row>
    <row r="395" spans="1:12" hidden="1" x14ac:dyDescent="0.25">
      <c r="A395" s="22">
        <v>42908</v>
      </c>
      <c r="B395" s="23" t="s">
        <v>391</v>
      </c>
      <c r="C395" s="23" t="s">
        <v>40</v>
      </c>
      <c r="D395" s="23" t="s">
        <v>21</v>
      </c>
      <c r="E395" s="24"/>
      <c r="F395" s="24">
        <v>1000</v>
      </c>
      <c r="G395" s="25">
        <f t="shared" si="6"/>
        <v>15666786.75</v>
      </c>
      <c r="H395" s="23" t="s">
        <v>243</v>
      </c>
      <c r="I395" s="23" t="s">
        <v>42</v>
      </c>
      <c r="J395" s="23" t="s">
        <v>24</v>
      </c>
      <c r="K395" s="23" t="s">
        <v>25</v>
      </c>
      <c r="L395" s="23" t="s">
        <v>43</v>
      </c>
    </row>
    <row r="396" spans="1:12" hidden="1" x14ac:dyDescent="0.25">
      <c r="A396" s="22">
        <v>42908</v>
      </c>
      <c r="B396" s="23" t="s">
        <v>392</v>
      </c>
      <c r="C396" s="23" t="s">
        <v>40</v>
      </c>
      <c r="D396" s="23" t="s">
        <v>21</v>
      </c>
      <c r="E396" s="24"/>
      <c r="F396" s="24">
        <v>2000</v>
      </c>
      <c r="G396" s="25">
        <f t="shared" si="6"/>
        <v>15664786.75</v>
      </c>
      <c r="H396" s="23" t="s">
        <v>243</v>
      </c>
      <c r="I396" s="23" t="s">
        <v>42</v>
      </c>
      <c r="J396" s="23" t="s">
        <v>24</v>
      </c>
      <c r="K396" s="23" t="s">
        <v>25</v>
      </c>
      <c r="L396" s="23" t="s">
        <v>43</v>
      </c>
    </row>
    <row r="397" spans="1:12" hidden="1" x14ac:dyDescent="0.25">
      <c r="A397" s="22">
        <v>42908</v>
      </c>
      <c r="B397" s="23" t="s">
        <v>393</v>
      </c>
      <c r="C397" s="23" t="s">
        <v>40</v>
      </c>
      <c r="D397" s="23" t="s">
        <v>21</v>
      </c>
      <c r="E397" s="24"/>
      <c r="F397" s="24">
        <v>1000</v>
      </c>
      <c r="G397" s="25">
        <f t="shared" si="6"/>
        <v>15663786.75</v>
      </c>
      <c r="H397" s="23" t="s">
        <v>243</v>
      </c>
      <c r="I397" s="23" t="s">
        <v>42</v>
      </c>
      <c r="J397" s="23" t="s">
        <v>24</v>
      </c>
      <c r="K397" s="23" t="s">
        <v>25</v>
      </c>
      <c r="L397" s="23" t="s">
        <v>43</v>
      </c>
    </row>
    <row r="398" spans="1:12" hidden="1" x14ac:dyDescent="0.25">
      <c r="A398" s="22">
        <v>42908</v>
      </c>
      <c r="B398" s="23" t="s">
        <v>233</v>
      </c>
      <c r="C398" s="23" t="s">
        <v>40</v>
      </c>
      <c r="D398" s="23" t="s">
        <v>32</v>
      </c>
      <c r="E398" s="24"/>
      <c r="F398" s="24">
        <v>1000</v>
      </c>
      <c r="G398" s="25">
        <f t="shared" ref="G398:G461" si="7">+G397+E398-F398</f>
        <v>15662786.75</v>
      </c>
      <c r="H398" s="27" t="s">
        <v>76</v>
      </c>
      <c r="I398" s="23" t="s">
        <v>42</v>
      </c>
      <c r="J398" s="23" t="s">
        <v>33</v>
      </c>
      <c r="K398" s="23" t="s">
        <v>25</v>
      </c>
      <c r="L398" s="23" t="s">
        <v>43</v>
      </c>
    </row>
    <row r="399" spans="1:12" hidden="1" x14ac:dyDescent="0.25">
      <c r="A399" s="22">
        <v>42908</v>
      </c>
      <c r="B399" s="23" t="s">
        <v>355</v>
      </c>
      <c r="C399" s="23" t="s">
        <v>20</v>
      </c>
      <c r="D399" s="23" t="s">
        <v>32</v>
      </c>
      <c r="E399" s="24"/>
      <c r="F399" s="24">
        <v>1000</v>
      </c>
      <c r="G399" s="25">
        <f t="shared" si="7"/>
        <v>15661786.75</v>
      </c>
      <c r="H399" s="27" t="s">
        <v>76</v>
      </c>
      <c r="I399" s="23" t="s">
        <v>42</v>
      </c>
      <c r="J399" s="23" t="s">
        <v>33</v>
      </c>
      <c r="K399" s="23" t="s">
        <v>25</v>
      </c>
      <c r="L399" s="23" t="s">
        <v>43</v>
      </c>
    </row>
    <row r="400" spans="1:12" hidden="1" x14ac:dyDescent="0.25">
      <c r="A400" s="22">
        <v>42908</v>
      </c>
      <c r="B400" s="23" t="s">
        <v>204</v>
      </c>
      <c r="C400" s="23" t="s">
        <v>40</v>
      </c>
      <c r="D400" s="23" t="s">
        <v>32</v>
      </c>
      <c r="E400" s="24"/>
      <c r="F400" s="24">
        <v>1000</v>
      </c>
      <c r="G400" s="25">
        <f t="shared" si="7"/>
        <v>15660786.75</v>
      </c>
      <c r="H400" s="27" t="s">
        <v>76</v>
      </c>
      <c r="I400" s="23" t="s">
        <v>42</v>
      </c>
      <c r="J400" s="23" t="s">
        <v>33</v>
      </c>
      <c r="K400" s="23" t="s">
        <v>25</v>
      </c>
      <c r="L400" s="23" t="s">
        <v>43</v>
      </c>
    </row>
    <row r="401" spans="1:12" hidden="1" x14ac:dyDescent="0.25">
      <c r="A401" s="22">
        <v>42909</v>
      </c>
      <c r="B401" s="23" t="s">
        <v>243</v>
      </c>
      <c r="C401" s="23" t="s">
        <v>45</v>
      </c>
      <c r="D401" s="23" t="s">
        <v>21</v>
      </c>
      <c r="E401" s="24"/>
      <c r="F401" s="24">
        <v>75000</v>
      </c>
      <c r="G401" s="25">
        <f t="shared" si="7"/>
        <v>15585786.75</v>
      </c>
      <c r="H401" s="23" t="s">
        <v>41</v>
      </c>
      <c r="I401" s="23" t="s">
        <v>394</v>
      </c>
      <c r="J401" s="23"/>
      <c r="K401" s="23" t="s">
        <v>25</v>
      </c>
      <c r="L401" s="27" t="s">
        <v>26</v>
      </c>
    </row>
    <row r="402" spans="1:12" hidden="1" x14ac:dyDescent="0.25">
      <c r="A402" s="22">
        <v>42909</v>
      </c>
      <c r="B402" s="23" t="s">
        <v>395</v>
      </c>
      <c r="C402" s="23" t="s">
        <v>48</v>
      </c>
      <c r="D402" s="23" t="s">
        <v>37</v>
      </c>
      <c r="E402" s="24"/>
      <c r="F402" s="24">
        <v>3000</v>
      </c>
      <c r="G402" s="25">
        <f t="shared" si="7"/>
        <v>15582786.75</v>
      </c>
      <c r="H402" s="23" t="s">
        <v>41</v>
      </c>
      <c r="I402" s="23" t="s">
        <v>394</v>
      </c>
      <c r="J402" s="23" t="s">
        <v>24</v>
      </c>
      <c r="K402" s="23" t="s">
        <v>25</v>
      </c>
      <c r="L402" s="27" t="s">
        <v>26</v>
      </c>
    </row>
    <row r="403" spans="1:12" hidden="1" x14ac:dyDescent="0.25">
      <c r="A403" s="22">
        <v>42909</v>
      </c>
      <c r="B403" s="23" t="s">
        <v>44</v>
      </c>
      <c r="C403" s="23" t="s">
        <v>45</v>
      </c>
      <c r="D403" s="23" t="s">
        <v>21</v>
      </c>
      <c r="E403" s="24"/>
      <c r="F403" s="24">
        <v>102500</v>
      </c>
      <c r="G403" s="25">
        <f t="shared" si="7"/>
        <v>15480286.75</v>
      </c>
      <c r="H403" s="23" t="s">
        <v>41</v>
      </c>
      <c r="I403" s="23">
        <v>30</v>
      </c>
      <c r="J403" s="23"/>
      <c r="K403" s="23" t="s">
        <v>25</v>
      </c>
      <c r="L403" s="27" t="s">
        <v>26</v>
      </c>
    </row>
    <row r="404" spans="1:12" hidden="1" x14ac:dyDescent="0.25">
      <c r="A404" s="22">
        <v>42909</v>
      </c>
      <c r="B404" s="23" t="s">
        <v>396</v>
      </c>
      <c r="C404" s="23" t="s">
        <v>40</v>
      </c>
      <c r="D404" s="23" t="s">
        <v>30</v>
      </c>
      <c r="E404" s="24"/>
      <c r="F404" s="24">
        <v>2000</v>
      </c>
      <c r="G404" s="25">
        <f t="shared" si="7"/>
        <v>15478286.75</v>
      </c>
      <c r="H404" s="23" t="s">
        <v>41</v>
      </c>
      <c r="I404" s="23" t="s">
        <v>42</v>
      </c>
      <c r="J404" s="23" t="s">
        <v>24</v>
      </c>
      <c r="K404" s="23" t="s">
        <v>25</v>
      </c>
      <c r="L404" s="27" t="s">
        <v>43</v>
      </c>
    </row>
    <row r="405" spans="1:12" hidden="1" x14ac:dyDescent="0.25">
      <c r="A405" s="22">
        <v>42909</v>
      </c>
      <c r="B405" s="23" t="s">
        <v>161</v>
      </c>
      <c r="C405" s="23" t="s">
        <v>45</v>
      </c>
      <c r="D405" s="23" t="s">
        <v>32</v>
      </c>
      <c r="E405" s="24"/>
      <c r="F405" s="24">
        <v>125000</v>
      </c>
      <c r="G405" s="25">
        <f t="shared" si="7"/>
        <v>15353286.75</v>
      </c>
      <c r="H405" s="23" t="s">
        <v>41</v>
      </c>
      <c r="I405" s="23">
        <v>31</v>
      </c>
      <c r="J405" s="23"/>
      <c r="K405" s="23" t="s">
        <v>25</v>
      </c>
      <c r="L405" s="27" t="s">
        <v>26</v>
      </c>
    </row>
    <row r="406" spans="1:12" x14ac:dyDescent="0.25">
      <c r="A406" s="22">
        <v>42909</v>
      </c>
      <c r="B406" s="23" t="s">
        <v>397</v>
      </c>
      <c r="C406" s="23" t="s">
        <v>40</v>
      </c>
      <c r="D406" s="23" t="s">
        <v>30</v>
      </c>
      <c r="E406" s="24"/>
      <c r="F406" s="24">
        <v>2000</v>
      </c>
      <c r="G406" s="25">
        <f t="shared" si="7"/>
        <v>15351286.75</v>
      </c>
      <c r="H406" s="26" t="s">
        <v>166</v>
      </c>
      <c r="I406" s="39" t="s">
        <v>42</v>
      </c>
      <c r="J406" s="23" t="s">
        <v>24</v>
      </c>
      <c r="K406" s="23" t="s">
        <v>25</v>
      </c>
      <c r="L406" s="27" t="s">
        <v>43</v>
      </c>
    </row>
    <row r="407" spans="1:12" x14ac:dyDescent="0.25">
      <c r="A407" s="22">
        <v>42909</v>
      </c>
      <c r="B407" s="37" t="s">
        <v>222</v>
      </c>
      <c r="C407" s="23" t="s">
        <v>50</v>
      </c>
      <c r="D407" s="23" t="s">
        <v>37</v>
      </c>
      <c r="E407" s="24"/>
      <c r="F407" s="24">
        <v>95000</v>
      </c>
      <c r="G407" s="25">
        <f t="shared" si="7"/>
        <v>15256286.75</v>
      </c>
      <c r="H407" s="26" t="s">
        <v>166</v>
      </c>
      <c r="I407" s="23">
        <v>123</v>
      </c>
      <c r="J407" s="23" t="s">
        <v>24</v>
      </c>
      <c r="K407" s="23" t="s">
        <v>25</v>
      </c>
      <c r="L407" s="27" t="s">
        <v>26</v>
      </c>
    </row>
    <row r="408" spans="1:12" hidden="1" x14ac:dyDescent="0.25">
      <c r="A408" s="22">
        <v>42909</v>
      </c>
      <c r="B408" s="23" t="s">
        <v>348</v>
      </c>
      <c r="C408" s="23" t="s">
        <v>119</v>
      </c>
      <c r="D408" s="23" t="s">
        <v>32</v>
      </c>
      <c r="E408" s="24"/>
      <c r="F408" s="32">
        <v>5000</v>
      </c>
      <c r="G408" s="25">
        <f t="shared" si="7"/>
        <v>15251286.75</v>
      </c>
      <c r="H408" s="23" t="s">
        <v>139</v>
      </c>
      <c r="I408" s="23" t="s">
        <v>42</v>
      </c>
      <c r="J408" s="23" t="s">
        <v>33</v>
      </c>
      <c r="K408" s="23" t="s">
        <v>25</v>
      </c>
      <c r="L408" s="23" t="s">
        <v>143</v>
      </c>
    </row>
    <row r="409" spans="1:12" hidden="1" x14ac:dyDescent="0.25">
      <c r="A409" s="22">
        <v>42909</v>
      </c>
      <c r="B409" s="23" t="s">
        <v>398</v>
      </c>
      <c r="C409" s="23" t="s">
        <v>40</v>
      </c>
      <c r="D409" s="23" t="s">
        <v>32</v>
      </c>
      <c r="E409" s="24"/>
      <c r="F409" s="32">
        <v>5000</v>
      </c>
      <c r="G409" s="25">
        <f t="shared" si="7"/>
        <v>15246286.75</v>
      </c>
      <c r="H409" s="23" t="s">
        <v>139</v>
      </c>
      <c r="I409" s="23" t="s">
        <v>42</v>
      </c>
      <c r="J409" s="23" t="s">
        <v>33</v>
      </c>
      <c r="K409" s="23" t="s">
        <v>25</v>
      </c>
      <c r="L409" s="23" t="s">
        <v>143</v>
      </c>
    </row>
    <row r="410" spans="1:12" hidden="1" x14ac:dyDescent="0.25">
      <c r="A410" s="22">
        <v>42909</v>
      </c>
      <c r="B410" s="23" t="s">
        <v>146</v>
      </c>
      <c r="C410" s="23" t="s">
        <v>40</v>
      </c>
      <c r="D410" s="23" t="s">
        <v>21</v>
      </c>
      <c r="E410" s="24"/>
      <c r="F410" s="24">
        <v>2000</v>
      </c>
      <c r="G410" s="25">
        <f t="shared" si="7"/>
        <v>15244286.75</v>
      </c>
      <c r="H410" s="23" t="s">
        <v>62</v>
      </c>
      <c r="I410" s="23" t="s">
        <v>42</v>
      </c>
      <c r="J410" s="23" t="s">
        <v>24</v>
      </c>
      <c r="K410" s="23" t="s">
        <v>25</v>
      </c>
      <c r="L410" s="27" t="s">
        <v>43</v>
      </c>
    </row>
    <row r="411" spans="1:12" hidden="1" x14ac:dyDescent="0.25">
      <c r="A411" s="22">
        <v>42909</v>
      </c>
      <c r="B411" s="23" t="s">
        <v>399</v>
      </c>
      <c r="C411" s="23" t="s">
        <v>20</v>
      </c>
      <c r="D411" s="23" t="s">
        <v>21</v>
      </c>
      <c r="E411" s="24"/>
      <c r="F411" s="24">
        <v>5000</v>
      </c>
      <c r="G411" s="25">
        <f t="shared" si="7"/>
        <v>15239286.75</v>
      </c>
      <c r="H411" s="23" t="s">
        <v>62</v>
      </c>
      <c r="I411" s="23" t="s">
        <v>42</v>
      </c>
      <c r="J411" s="23" t="s">
        <v>24</v>
      </c>
      <c r="K411" s="23" t="s">
        <v>25</v>
      </c>
      <c r="L411" s="27" t="s">
        <v>43</v>
      </c>
    </row>
    <row r="412" spans="1:12" hidden="1" x14ac:dyDescent="0.25">
      <c r="A412" s="22">
        <v>42909</v>
      </c>
      <c r="B412" s="23" t="s">
        <v>400</v>
      </c>
      <c r="C412" s="23" t="s">
        <v>40</v>
      </c>
      <c r="D412" s="23" t="s">
        <v>21</v>
      </c>
      <c r="E412" s="24"/>
      <c r="F412" s="24">
        <v>3000</v>
      </c>
      <c r="G412" s="25">
        <f t="shared" si="7"/>
        <v>15236286.75</v>
      </c>
      <c r="H412" s="23" t="s">
        <v>62</v>
      </c>
      <c r="I412" s="23" t="s">
        <v>42</v>
      </c>
      <c r="J412" s="23" t="s">
        <v>24</v>
      </c>
      <c r="K412" s="23" t="s">
        <v>25</v>
      </c>
      <c r="L412" s="27" t="s">
        <v>43</v>
      </c>
    </row>
    <row r="413" spans="1:12" hidden="1" x14ac:dyDescent="0.25">
      <c r="A413" s="22">
        <v>42909</v>
      </c>
      <c r="B413" s="23" t="s">
        <v>401</v>
      </c>
      <c r="C413" s="23" t="s">
        <v>40</v>
      </c>
      <c r="D413" s="23" t="s">
        <v>21</v>
      </c>
      <c r="E413" s="24"/>
      <c r="F413" s="24">
        <v>5000</v>
      </c>
      <c r="G413" s="25">
        <f t="shared" si="7"/>
        <v>15231286.75</v>
      </c>
      <c r="H413" s="23" t="s">
        <v>62</v>
      </c>
      <c r="I413" s="23" t="s">
        <v>402</v>
      </c>
      <c r="J413" s="23" t="s">
        <v>24</v>
      </c>
      <c r="K413" s="23" t="s">
        <v>25</v>
      </c>
      <c r="L413" s="27" t="s">
        <v>26</v>
      </c>
    </row>
    <row r="414" spans="1:12" hidden="1" x14ac:dyDescent="0.25">
      <c r="A414" s="22">
        <v>42909</v>
      </c>
      <c r="B414" s="23" t="s">
        <v>403</v>
      </c>
      <c r="C414" s="23" t="s">
        <v>40</v>
      </c>
      <c r="D414" s="23" t="s">
        <v>21</v>
      </c>
      <c r="E414" s="24"/>
      <c r="F414" s="24">
        <v>5000</v>
      </c>
      <c r="G414" s="25">
        <f t="shared" si="7"/>
        <v>15226286.75</v>
      </c>
      <c r="H414" s="23" t="s">
        <v>62</v>
      </c>
      <c r="I414" s="23" t="s">
        <v>404</v>
      </c>
      <c r="J414" s="23" t="s">
        <v>24</v>
      </c>
      <c r="K414" s="23" t="s">
        <v>25</v>
      </c>
      <c r="L414" s="27" t="s">
        <v>26</v>
      </c>
    </row>
    <row r="415" spans="1:12" hidden="1" x14ac:dyDescent="0.25">
      <c r="A415" s="22">
        <v>42909</v>
      </c>
      <c r="B415" s="23" t="s">
        <v>41</v>
      </c>
      <c r="C415" s="23" t="s">
        <v>45</v>
      </c>
      <c r="D415" s="23" t="s">
        <v>21</v>
      </c>
      <c r="E415" s="24">
        <v>102500</v>
      </c>
      <c r="F415" s="24"/>
      <c r="G415" s="25">
        <f t="shared" si="7"/>
        <v>15328786.75</v>
      </c>
      <c r="H415" s="23" t="s">
        <v>62</v>
      </c>
      <c r="I415" s="23">
        <v>30</v>
      </c>
      <c r="J415" s="23"/>
      <c r="K415" s="23" t="s">
        <v>25</v>
      </c>
      <c r="L415" s="27" t="s">
        <v>26</v>
      </c>
    </row>
    <row r="416" spans="1:12" hidden="1" x14ac:dyDescent="0.25">
      <c r="A416" s="22">
        <v>42909</v>
      </c>
      <c r="B416" s="23" t="s">
        <v>41</v>
      </c>
      <c r="C416" s="23" t="s">
        <v>45</v>
      </c>
      <c r="D416" s="23" t="s">
        <v>21</v>
      </c>
      <c r="E416" s="24">
        <v>75000</v>
      </c>
      <c r="F416" s="24"/>
      <c r="G416" s="25">
        <f t="shared" si="7"/>
        <v>15403786.75</v>
      </c>
      <c r="H416" s="23" t="s">
        <v>243</v>
      </c>
      <c r="I416" s="23" t="s">
        <v>307</v>
      </c>
      <c r="J416" s="23"/>
      <c r="K416" s="23" t="s">
        <v>25</v>
      </c>
      <c r="L416" s="27" t="s">
        <v>26</v>
      </c>
    </row>
    <row r="417" spans="1:12" hidden="1" x14ac:dyDescent="0.25">
      <c r="A417" s="22">
        <v>42909</v>
      </c>
      <c r="B417" s="23" t="s">
        <v>405</v>
      </c>
      <c r="C417" s="23" t="s">
        <v>145</v>
      </c>
      <c r="D417" s="23" t="s">
        <v>21</v>
      </c>
      <c r="E417" s="24"/>
      <c r="F417" s="24">
        <v>37000</v>
      </c>
      <c r="G417" s="25">
        <f t="shared" si="7"/>
        <v>15366786.75</v>
      </c>
      <c r="H417" s="23" t="s">
        <v>243</v>
      </c>
      <c r="I417" s="23">
        <v>52368</v>
      </c>
      <c r="J417" s="23" t="s">
        <v>24</v>
      </c>
      <c r="K417" s="23" t="s">
        <v>25</v>
      </c>
      <c r="L417" s="23" t="s">
        <v>26</v>
      </c>
    </row>
    <row r="418" spans="1:12" hidden="1" x14ac:dyDescent="0.25">
      <c r="A418" s="22">
        <v>42909</v>
      </c>
      <c r="B418" s="23" t="s">
        <v>406</v>
      </c>
      <c r="C418" s="23" t="s">
        <v>67</v>
      </c>
      <c r="D418" s="23" t="s">
        <v>21</v>
      </c>
      <c r="E418" s="24"/>
      <c r="F418" s="24">
        <v>30000</v>
      </c>
      <c r="G418" s="25">
        <f t="shared" si="7"/>
        <v>15336786.75</v>
      </c>
      <c r="H418" s="23" t="s">
        <v>243</v>
      </c>
      <c r="I418" s="23">
        <v>153</v>
      </c>
      <c r="J418" s="23" t="s">
        <v>24</v>
      </c>
      <c r="K418" s="23" t="s">
        <v>25</v>
      </c>
      <c r="L418" s="23" t="s">
        <v>26</v>
      </c>
    </row>
    <row r="419" spans="1:12" hidden="1" x14ac:dyDescent="0.25">
      <c r="A419" s="22">
        <v>42909</v>
      </c>
      <c r="B419" s="23" t="s">
        <v>407</v>
      </c>
      <c r="C419" s="23" t="s">
        <v>40</v>
      </c>
      <c r="D419" s="33" t="s">
        <v>32</v>
      </c>
      <c r="E419" s="24"/>
      <c r="F419" s="24">
        <v>2500</v>
      </c>
      <c r="G419" s="25">
        <f t="shared" si="7"/>
        <v>15334286.75</v>
      </c>
      <c r="H419" s="23" t="s">
        <v>161</v>
      </c>
      <c r="I419" s="26" t="s">
        <v>42</v>
      </c>
      <c r="J419" s="23" t="s">
        <v>33</v>
      </c>
      <c r="K419" s="23" t="s">
        <v>25</v>
      </c>
      <c r="L419" s="23" t="s">
        <v>43</v>
      </c>
    </row>
    <row r="420" spans="1:12" hidden="1" x14ac:dyDescent="0.25">
      <c r="A420" s="22">
        <v>42909</v>
      </c>
      <c r="B420" s="23" t="s">
        <v>408</v>
      </c>
      <c r="C420" s="23" t="s">
        <v>40</v>
      </c>
      <c r="D420" s="33" t="s">
        <v>32</v>
      </c>
      <c r="E420" s="24"/>
      <c r="F420" s="24">
        <v>10000</v>
      </c>
      <c r="G420" s="25">
        <f t="shared" si="7"/>
        <v>15324286.75</v>
      </c>
      <c r="H420" s="23" t="s">
        <v>161</v>
      </c>
      <c r="I420" s="38" t="s">
        <v>409</v>
      </c>
      <c r="J420" s="23" t="s">
        <v>33</v>
      </c>
      <c r="K420" s="23" t="s">
        <v>25</v>
      </c>
      <c r="L420" s="23" t="s">
        <v>26</v>
      </c>
    </row>
    <row r="421" spans="1:12" hidden="1" x14ac:dyDescent="0.25">
      <c r="A421" s="22">
        <v>42909</v>
      </c>
      <c r="B421" s="23" t="s">
        <v>41</v>
      </c>
      <c r="C421" s="23" t="s">
        <v>45</v>
      </c>
      <c r="D421" s="33" t="s">
        <v>32</v>
      </c>
      <c r="E421" s="24">
        <v>125000</v>
      </c>
      <c r="F421" s="24"/>
      <c r="G421" s="25">
        <f t="shared" si="7"/>
        <v>15449286.75</v>
      </c>
      <c r="H421" s="23" t="s">
        <v>161</v>
      </c>
      <c r="I421" s="26">
        <v>31</v>
      </c>
      <c r="J421" s="23"/>
      <c r="K421" s="23" t="s">
        <v>25</v>
      </c>
      <c r="L421" s="23" t="s">
        <v>26</v>
      </c>
    </row>
    <row r="422" spans="1:12" hidden="1" x14ac:dyDescent="0.25">
      <c r="A422" s="22">
        <v>42909</v>
      </c>
      <c r="B422" s="23" t="s">
        <v>233</v>
      </c>
      <c r="C422" s="23" t="s">
        <v>40</v>
      </c>
      <c r="D422" s="23" t="s">
        <v>32</v>
      </c>
      <c r="E422" s="24"/>
      <c r="F422" s="24">
        <v>1000</v>
      </c>
      <c r="G422" s="25">
        <f t="shared" si="7"/>
        <v>15448286.75</v>
      </c>
      <c r="H422" s="27" t="s">
        <v>76</v>
      </c>
      <c r="I422" s="23" t="s">
        <v>42</v>
      </c>
      <c r="J422" s="23" t="s">
        <v>33</v>
      </c>
      <c r="K422" s="23" t="s">
        <v>25</v>
      </c>
      <c r="L422" s="23" t="s">
        <v>43</v>
      </c>
    </row>
    <row r="423" spans="1:12" hidden="1" x14ac:dyDescent="0.25">
      <c r="A423" s="22">
        <v>42909</v>
      </c>
      <c r="B423" s="23" t="s">
        <v>355</v>
      </c>
      <c r="C423" s="23" t="s">
        <v>20</v>
      </c>
      <c r="D423" s="23" t="s">
        <v>32</v>
      </c>
      <c r="E423" s="24"/>
      <c r="F423" s="24">
        <v>1000</v>
      </c>
      <c r="G423" s="25">
        <f t="shared" si="7"/>
        <v>15447286.75</v>
      </c>
      <c r="H423" s="27" t="s">
        <v>76</v>
      </c>
      <c r="I423" s="23" t="s">
        <v>42</v>
      </c>
      <c r="J423" s="23" t="s">
        <v>33</v>
      </c>
      <c r="K423" s="23" t="s">
        <v>25</v>
      </c>
      <c r="L423" s="23" t="s">
        <v>43</v>
      </c>
    </row>
    <row r="424" spans="1:12" hidden="1" x14ac:dyDescent="0.25">
      <c r="A424" s="22">
        <v>42909</v>
      </c>
      <c r="B424" s="23" t="s">
        <v>204</v>
      </c>
      <c r="C424" s="23" t="s">
        <v>40</v>
      </c>
      <c r="D424" s="23" t="s">
        <v>32</v>
      </c>
      <c r="E424" s="24"/>
      <c r="F424" s="24">
        <v>1000</v>
      </c>
      <c r="G424" s="25">
        <f t="shared" si="7"/>
        <v>15446286.75</v>
      </c>
      <c r="H424" s="27" t="s">
        <v>76</v>
      </c>
      <c r="I424" s="23" t="s">
        <v>42</v>
      </c>
      <c r="J424" s="23" t="s">
        <v>33</v>
      </c>
      <c r="K424" s="23" t="s">
        <v>25</v>
      </c>
      <c r="L424" s="23" t="s">
        <v>43</v>
      </c>
    </row>
    <row r="425" spans="1:12" hidden="1" x14ac:dyDescent="0.25">
      <c r="A425" s="22">
        <v>42909</v>
      </c>
      <c r="B425" s="23" t="s">
        <v>614</v>
      </c>
      <c r="C425" s="23" t="s">
        <v>67</v>
      </c>
      <c r="D425" s="23" t="s">
        <v>21</v>
      </c>
      <c r="E425" s="24"/>
      <c r="F425" s="24">
        <v>15000</v>
      </c>
      <c r="G425" s="25">
        <f t="shared" si="7"/>
        <v>15431286.75</v>
      </c>
      <c r="H425" s="23" t="s">
        <v>243</v>
      </c>
      <c r="I425" s="23" t="s">
        <v>613</v>
      </c>
      <c r="J425" s="23" t="s">
        <v>24</v>
      </c>
      <c r="K425" s="23" t="s">
        <v>25</v>
      </c>
      <c r="L425" s="23" t="s">
        <v>43</v>
      </c>
    </row>
    <row r="426" spans="1:12" hidden="1" x14ac:dyDescent="0.25">
      <c r="A426" s="22">
        <v>42910</v>
      </c>
      <c r="B426" s="23" t="s">
        <v>410</v>
      </c>
      <c r="C426" s="23" t="s">
        <v>40</v>
      </c>
      <c r="D426" s="23" t="s">
        <v>32</v>
      </c>
      <c r="E426" s="24"/>
      <c r="F426" s="32">
        <v>10000</v>
      </c>
      <c r="G426" s="25">
        <f t="shared" si="7"/>
        <v>15421286.75</v>
      </c>
      <c r="H426" s="23" t="s">
        <v>139</v>
      </c>
      <c r="I426" s="23" t="s">
        <v>42</v>
      </c>
      <c r="J426" s="23" t="s">
        <v>33</v>
      </c>
      <c r="K426" s="23" t="s">
        <v>25</v>
      </c>
      <c r="L426" s="23" t="s">
        <v>143</v>
      </c>
    </row>
    <row r="427" spans="1:12" hidden="1" x14ac:dyDescent="0.25">
      <c r="A427" s="22">
        <v>42910</v>
      </c>
      <c r="B427" s="23" t="s">
        <v>411</v>
      </c>
      <c r="C427" s="23" t="s">
        <v>40</v>
      </c>
      <c r="D427" s="23" t="s">
        <v>32</v>
      </c>
      <c r="E427" s="24"/>
      <c r="F427" s="32">
        <v>10000</v>
      </c>
      <c r="G427" s="25">
        <f t="shared" si="7"/>
        <v>15411286.75</v>
      </c>
      <c r="H427" s="23" t="s">
        <v>139</v>
      </c>
      <c r="I427" s="23" t="s">
        <v>42</v>
      </c>
      <c r="J427" s="23" t="s">
        <v>33</v>
      </c>
      <c r="K427" s="23" t="s">
        <v>25</v>
      </c>
      <c r="L427" s="23" t="s">
        <v>143</v>
      </c>
    </row>
    <row r="428" spans="1:12" hidden="1" x14ac:dyDescent="0.25">
      <c r="A428" s="22">
        <v>42910</v>
      </c>
      <c r="B428" s="23" t="s">
        <v>412</v>
      </c>
      <c r="C428" s="23" t="s">
        <v>67</v>
      </c>
      <c r="D428" s="23" t="s">
        <v>32</v>
      </c>
      <c r="E428" s="24"/>
      <c r="F428" s="32">
        <v>15000</v>
      </c>
      <c r="G428" s="25">
        <f t="shared" si="7"/>
        <v>15396286.75</v>
      </c>
      <c r="H428" s="23" t="s">
        <v>139</v>
      </c>
      <c r="I428" s="23" t="s">
        <v>51</v>
      </c>
      <c r="J428" s="23" t="s">
        <v>33</v>
      </c>
      <c r="K428" s="23" t="s">
        <v>25</v>
      </c>
      <c r="L428" s="23" t="s">
        <v>26</v>
      </c>
    </row>
    <row r="429" spans="1:12" hidden="1" x14ac:dyDescent="0.25">
      <c r="A429" s="22">
        <v>42910</v>
      </c>
      <c r="B429" s="23" t="s">
        <v>413</v>
      </c>
      <c r="C429" s="23" t="s">
        <v>40</v>
      </c>
      <c r="D429" s="23" t="s">
        <v>32</v>
      </c>
      <c r="E429" s="24"/>
      <c r="F429" s="32">
        <v>1500</v>
      </c>
      <c r="G429" s="25">
        <f t="shared" si="7"/>
        <v>15394786.75</v>
      </c>
      <c r="H429" s="23" t="s">
        <v>139</v>
      </c>
      <c r="I429" s="23" t="s">
        <v>42</v>
      </c>
      <c r="J429" s="23" t="s">
        <v>33</v>
      </c>
      <c r="K429" s="23" t="s">
        <v>25</v>
      </c>
      <c r="L429" s="23" t="s">
        <v>143</v>
      </c>
    </row>
    <row r="430" spans="1:12" hidden="1" x14ac:dyDescent="0.25">
      <c r="A430" s="22">
        <v>42910</v>
      </c>
      <c r="B430" s="23" t="s">
        <v>414</v>
      </c>
      <c r="C430" s="23" t="s">
        <v>67</v>
      </c>
      <c r="D430" s="23" t="s">
        <v>32</v>
      </c>
      <c r="E430" s="24"/>
      <c r="F430" s="32">
        <v>70000</v>
      </c>
      <c r="G430" s="25">
        <f t="shared" si="7"/>
        <v>15324786.75</v>
      </c>
      <c r="H430" s="23" t="s">
        <v>139</v>
      </c>
      <c r="I430" s="23" t="s">
        <v>42</v>
      </c>
      <c r="J430" s="23" t="s">
        <v>33</v>
      </c>
      <c r="K430" s="23" t="s">
        <v>25</v>
      </c>
      <c r="L430" s="23" t="s">
        <v>143</v>
      </c>
    </row>
    <row r="431" spans="1:12" hidden="1" x14ac:dyDescent="0.25">
      <c r="A431" s="22">
        <v>42910</v>
      </c>
      <c r="B431" s="23" t="s">
        <v>415</v>
      </c>
      <c r="C431" s="23" t="s">
        <v>40</v>
      </c>
      <c r="D431" s="23" t="s">
        <v>21</v>
      </c>
      <c r="E431" s="24"/>
      <c r="F431" s="24">
        <v>1000</v>
      </c>
      <c r="G431" s="25">
        <f t="shared" si="7"/>
        <v>15323786.75</v>
      </c>
      <c r="H431" s="23" t="s">
        <v>243</v>
      </c>
      <c r="I431" s="23" t="s">
        <v>42</v>
      </c>
      <c r="J431" s="23" t="s">
        <v>24</v>
      </c>
      <c r="K431" s="23" t="s">
        <v>25</v>
      </c>
      <c r="L431" s="23" t="s">
        <v>43</v>
      </c>
    </row>
    <row r="432" spans="1:12" hidden="1" x14ac:dyDescent="0.25">
      <c r="A432" s="22">
        <v>42910</v>
      </c>
      <c r="B432" s="23" t="s">
        <v>612</v>
      </c>
      <c r="C432" s="23" t="s">
        <v>67</v>
      </c>
      <c r="D432" s="23" t="s">
        <v>21</v>
      </c>
      <c r="E432" s="24"/>
      <c r="F432" s="24">
        <v>40000</v>
      </c>
      <c r="G432" s="25">
        <f t="shared" si="7"/>
        <v>15283786.75</v>
      </c>
      <c r="H432" s="23" t="s">
        <v>243</v>
      </c>
      <c r="I432" s="23" t="s">
        <v>42</v>
      </c>
      <c r="J432" s="23" t="s">
        <v>24</v>
      </c>
      <c r="K432" s="23" t="s">
        <v>25</v>
      </c>
      <c r="L432" s="23" t="s">
        <v>43</v>
      </c>
    </row>
    <row r="433" spans="1:12" hidden="1" x14ac:dyDescent="0.25">
      <c r="A433" s="22">
        <v>42910</v>
      </c>
      <c r="B433" s="23" t="s">
        <v>416</v>
      </c>
      <c r="C433" s="23" t="s">
        <v>40</v>
      </c>
      <c r="D433" s="23" t="s">
        <v>21</v>
      </c>
      <c r="E433" s="24"/>
      <c r="F433" s="24">
        <v>2000</v>
      </c>
      <c r="G433" s="25">
        <f t="shared" si="7"/>
        <v>15281786.75</v>
      </c>
      <c r="H433" s="23" t="s">
        <v>243</v>
      </c>
      <c r="I433" s="23" t="s">
        <v>42</v>
      </c>
      <c r="J433" s="23" t="s">
        <v>24</v>
      </c>
      <c r="K433" s="23" t="s">
        <v>25</v>
      </c>
      <c r="L433" s="23" t="s">
        <v>43</v>
      </c>
    </row>
    <row r="434" spans="1:12" hidden="1" x14ac:dyDescent="0.25">
      <c r="A434" s="22">
        <v>42911</v>
      </c>
      <c r="B434" s="23" t="s">
        <v>202</v>
      </c>
      <c r="C434" s="23" t="s">
        <v>40</v>
      </c>
      <c r="D434" s="23" t="s">
        <v>30</v>
      </c>
      <c r="E434" s="24"/>
      <c r="F434" s="24">
        <v>3000</v>
      </c>
      <c r="G434" s="25">
        <f t="shared" si="7"/>
        <v>15278786.75</v>
      </c>
      <c r="H434" s="23" t="s">
        <v>41</v>
      </c>
      <c r="I434" s="23" t="s">
        <v>42</v>
      </c>
      <c r="J434" s="23" t="s">
        <v>24</v>
      </c>
      <c r="K434" s="23" t="s">
        <v>25</v>
      </c>
      <c r="L434" s="27" t="s">
        <v>43</v>
      </c>
    </row>
    <row r="435" spans="1:12" hidden="1" x14ac:dyDescent="0.25">
      <c r="A435" s="22">
        <v>42911</v>
      </c>
      <c r="B435" s="23" t="s">
        <v>417</v>
      </c>
      <c r="C435" s="23" t="s">
        <v>145</v>
      </c>
      <c r="D435" s="23" t="s">
        <v>32</v>
      </c>
      <c r="E435" s="24"/>
      <c r="F435" s="32">
        <v>36000</v>
      </c>
      <c r="G435" s="25">
        <f t="shared" si="7"/>
        <v>15242786.75</v>
      </c>
      <c r="H435" s="23" t="s">
        <v>139</v>
      </c>
      <c r="I435" s="23">
        <v>51831</v>
      </c>
      <c r="J435" s="23" t="s">
        <v>33</v>
      </c>
      <c r="K435" s="23" t="s">
        <v>25</v>
      </c>
      <c r="L435" s="23" t="s">
        <v>26</v>
      </c>
    </row>
    <row r="436" spans="1:12" hidden="1" x14ac:dyDescent="0.25">
      <c r="A436" s="22">
        <v>42911</v>
      </c>
      <c r="B436" s="23" t="s">
        <v>418</v>
      </c>
      <c r="C436" s="23" t="s">
        <v>40</v>
      </c>
      <c r="D436" s="23" t="s">
        <v>32</v>
      </c>
      <c r="E436" s="24"/>
      <c r="F436" s="32">
        <v>1000</v>
      </c>
      <c r="G436" s="25">
        <f t="shared" si="7"/>
        <v>15241786.75</v>
      </c>
      <c r="H436" s="23" t="s">
        <v>139</v>
      </c>
      <c r="I436" s="23" t="s">
        <v>42</v>
      </c>
      <c r="J436" s="23" t="s">
        <v>33</v>
      </c>
      <c r="K436" s="23" t="s">
        <v>25</v>
      </c>
      <c r="L436" s="23" t="s">
        <v>143</v>
      </c>
    </row>
    <row r="437" spans="1:12" hidden="1" x14ac:dyDescent="0.25">
      <c r="A437" s="22">
        <v>42911</v>
      </c>
      <c r="B437" s="23" t="s">
        <v>419</v>
      </c>
      <c r="C437" s="23" t="s">
        <v>172</v>
      </c>
      <c r="D437" s="23" t="s">
        <v>32</v>
      </c>
      <c r="E437" s="24"/>
      <c r="F437" s="32">
        <v>1000</v>
      </c>
      <c r="G437" s="25">
        <f t="shared" si="7"/>
        <v>15240786.75</v>
      </c>
      <c r="H437" s="23" t="s">
        <v>139</v>
      </c>
      <c r="I437" s="23" t="s">
        <v>51</v>
      </c>
      <c r="J437" s="23" t="s">
        <v>33</v>
      </c>
      <c r="K437" s="23" t="s">
        <v>25</v>
      </c>
      <c r="L437" s="23" t="s">
        <v>26</v>
      </c>
    </row>
    <row r="438" spans="1:12" hidden="1" x14ac:dyDescent="0.25">
      <c r="A438" s="22">
        <v>42912</v>
      </c>
      <c r="B438" s="23" t="s">
        <v>420</v>
      </c>
      <c r="C438" s="23" t="s">
        <v>45</v>
      </c>
      <c r="D438" s="23" t="s">
        <v>32</v>
      </c>
      <c r="E438" s="24"/>
      <c r="F438" s="24">
        <v>132000</v>
      </c>
      <c r="G438" s="25">
        <f t="shared" si="7"/>
        <v>15108786.75</v>
      </c>
      <c r="H438" s="23" t="s">
        <v>41</v>
      </c>
      <c r="I438" s="23">
        <v>32</v>
      </c>
      <c r="J438" s="23"/>
      <c r="K438" s="23" t="s">
        <v>25</v>
      </c>
      <c r="L438" s="27" t="s">
        <v>26</v>
      </c>
    </row>
    <row r="439" spans="1:12" hidden="1" x14ac:dyDescent="0.25">
      <c r="A439" s="22">
        <v>42912</v>
      </c>
      <c r="B439" s="23" t="s">
        <v>243</v>
      </c>
      <c r="C439" s="23" t="s">
        <v>45</v>
      </c>
      <c r="D439" s="23" t="s">
        <v>21</v>
      </c>
      <c r="E439" s="24"/>
      <c r="F439" s="24">
        <v>160000</v>
      </c>
      <c r="G439" s="25">
        <f t="shared" si="7"/>
        <v>14948786.75</v>
      </c>
      <c r="H439" s="23" t="s">
        <v>41</v>
      </c>
      <c r="I439" s="23">
        <v>33</v>
      </c>
      <c r="J439" s="23"/>
      <c r="K439" s="23" t="s">
        <v>25</v>
      </c>
      <c r="L439" s="27" t="s">
        <v>26</v>
      </c>
    </row>
    <row r="440" spans="1:12" hidden="1" x14ac:dyDescent="0.25">
      <c r="A440" s="22">
        <v>42912</v>
      </c>
      <c r="B440" s="23" t="s">
        <v>421</v>
      </c>
      <c r="C440" s="23" t="s">
        <v>45</v>
      </c>
      <c r="D440" s="23" t="s">
        <v>21</v>
      </c>
      <c r="E440" s="24"/>
      <c r="F440" s="24">
        <v>160000</v>
      </c>
      <c r="G440" s="25">
        <f t="shared" si="7"/>
        <v>14788786.75</v>
      </c>
      <c r="H440" s="23" t="s">
        <v>41</v>
      </c>
      <c r="I440" s="23">
        <v>34</v>
      </c>
      <c r="J440" s="23"/>
      <c r="K440" s="23" t="s">
        <v>25</v>
      </c>
      <c r="L440" s="27" t="s">
        <v>26</v>
      </c>
    </row>
    <row r="441" spans="1:12" hidden="1" x14ac:dyDescent="0.25">
      <c r="A441" s="22">
        <v>42912</v>
      </c>
      <c r="B441" s="23" t="s">
        <v>422</v>
      </c>
      <c r="C441" s="23" t="s">
        <v>45</v>
      </c>
      <c r="D441" s="23" t="s">
        <v>21</v>
      </c>
      <c r="E441" s="24"/>
      <c r="F441" s="24">
        <v>160000</v>
      </c>
      <c r="G441" s="25">
        <f t="shared" si="7"/>
        <v>14628786.75</v>
      </c>
      <c r="H441" s="23" t="s">
        <v>41</v>
      </c>
      <c r="I441" s="23">
        <v>35</v>
      </c>
      <c r="J441" s="23"/>
      <c r="K441" s="23" t="s">
        <v>25</v>
      </c>
      <c r="L441" s="27" t="s">
        <v>26</v>
      </c>
    </row>
    <row r="442" spans="1:12" hidden="1" x14ac:dyDescent="0.25">
      <c r="A442" s="22">
        <v>42912</v>
      </c>
      <c r="B442" s="23" t="s">
        <v>423</v>
      </c>
      <c r="C442" s="23" t="s">
        <v>172</v>
      </c>
      <c r="D442" s="23" t="s">
        <v>37</v>
      </c>
      <c r="E442" s="24"/>
      <c r="F442" s="24">
        <v>30000</v>
      </c>
      <c r="G442" s="25">
        <f t="shared" si="7"/>
        <v>14598786.75</v>
      </c>
      <c r="H442" s="23" t="s">
        <v>41</v>
      </c>
      <c r="I442" s="23">
        <v>42</v>
      </c>
      <c r="J442" s="23" t="s">
        <v>24</v>
      </c>
      <c r="K442" s="23" t="s">
        <v>25</v>
      </c>
      <c r="L442" s="27" t="s">
        <v>26</v>
      </c>
    </row>
    <row r="443" spans="1:12" hidden="1" x14ac:dyDescent="0.25">
      <c r="A443" s="22">
        <v>42912</v>
      </c>
      <c r="B443" s="23" t="s">
        <v>424</v>
      </c>
      <c r="C443" s="23" t="s">
        <v>40</v>
      </c>
      <c r="D443" s="23" t="s">
        <v>30</v>
      </c>
      <c r="E443" s="24"/>
      <c r="F443" s="24">
        <v>6000</v>
      </c>
      <c r="G443" s="25">
        <f t="shared" si="7"/>
        <v>14592786.75</v>
      </c>
      <c r="H443" s="23" t="s">
        <v>41</v>
      </c>
      <c r="I443" s="23" t="s">
        <v>42</v>
      </c>
      <c r="J443" s="23" t="s">
        <v>24</v>
      </c>
      <c r="K443" s="23" t="s">
        <v>25</v>
      </c>
      <c r="L443" s="27" t="s">
        <v>43</v>
      </c>
    </row>
    <row r="444" spans="1:12" hidden="1" x14ac:dyDescent="0.25">
      <c r="A444" s="22">
        <v>42912</v>
      </c>
      <c r="B444" s="27" t="s">
        <v>425</v>
      </c>
      <c r="C444" s="27" t="s">
        <v>40</v>
      </c>
      <c r="D444" s="23" t="s">
        <v>21</v>
      </c>
      <c r="E444" s="29"/>
      <c r="F444" s="29">
        <v>2000</v>
      </c>
      <c r="G444" s="25">
        <f t="shared" si="7"/>
        <v>14590786.75</v>
      </c>
      <c r="H444" s="27" t="s">
        <v>58</v>
      </c>
      <c r="I444" s="27" t="s">
        <v>42</v>
      </c>
      <c r="J444" s="23" t="s">
        <v>24</v>
      </c>
      <c r="K444" s="23" t="s">
        <v>25</v>
      </c>
      <c r="L444" s="27" t="s">
        <v>43</v>
      </c>
    </row>
    <row r="445" spans="1:12" hidden="1" x14ac:dyDescent="0.25">
      <c r="A445" s="22">
        <v>42912</v>
      </c>
      <c r="B445" s="27" t="s">
        <v>41</v>
      </c>
      <c r="C445" s="27" t="s">
        <v>45</v>
      </c>
      <c r="D445" s="23" t="s">
        <v>21</v>
      </c>
      <c r="E445" s="29">
        <v>160000</v>
      </c>
      <c r="F445" s="29"/>
      <c r="G445" s="25">
        <f t="shared" si="7"/>
        <v>14750786.75</v>
      </c>
      <c r="H445" s="27" t="s">
        <v>58</v>
      </c>
      <c r="I445" s="27">
        <v>35</v>
      </c>
      <c r="J445" s="27"/>
      <c r="K445" s="23" t="s">
        <v>25</v>
      </c>
      <c r="L445" s="27" t="s">
        <v>26</v>
      </c>
    </row>
    <row r="446" spans="1:12" hidden="1" x14ac:dyDescent="0.25">
      <c r="A446" s="22">
        <v>42912</v>
      </c>
      <c r="B446" s="27" t="s">
        <v>426</v>
      </c>
      <c r="C446" s="23" t="s">
        <v>145</v>
      </c>
      <c r="D446" s="23" t="s">
        <v>21</v>
      </c>
      <c r="E446" s="29"/>
      <c r="F446" s="29">
        <v>56000</v>
      </c>
      <c r="G446" s="25">
        <f t="shared" si="7"/>
        <v>14694786.75</v>
      </c>
      <c r="H446" s="27" t="s">
        <v>58</v>
      </c>
      <c r="I446" s="27">
        <v>44</v>
      </c>
      <c r="J446" s="23" t="s">
        <v>24</v>
      </c>
      <c r="K446" s="23" t="s">
        <v>25</v>
      </c>
      <c r="L446" s="27" t="s">
        <v>26</v>
      </c>
    </row>
    <row r="447" spans="1:12" hidden="1" x14ac:dyDescent="0.25">
      <c r="A447" s="22">
        <v>42912</v>
      </c>
      <c r="B447" s="27" t="s">
        <v>427</v>
      </c>
      <c r="C447" s="27" t="s">
        <v>40</v>
      </c>
      <c r="D447" s="23" t="s">
        <v>21</v>
      </c>
      <c r="E447" s="29"/>
      <c r="F447" s="29">
        <v>1000</v>
      </c>
      <c r="G447" s="25">
        <f t="shared" si="7"/>
        <v>14693786.75</v>
      </c>
      <c r="H447" s="27" t="s">
        <v>58</v>
      </c>
      <c r="I447" s="27" t="s">
        <v>42</v>
      </c>
      <c r="J447" s="23" t="s">
        <v>24</v>
      </c>
      <c r="K447" s="23" t="s">
        <v>25</v>
      </c>
      <c r="L447" s="27" t="s">
        <v>43</v>
      </c>
    </row>
    <row r="448" spans="1:12" hidden="1" x14ac:dyDescent="0.25">
      <c r="A448" s="22">
        <v>42912</v>
      </c>
      <c r="B448" s="27" t="s">
        <v>41</v>
      </c>
      <c r="C448" s="27" t="s">
        <v>45</v>
      </c>
      <c r="D448" s="23" t="s">
        <v>21</v>
      </c>
      <c r="E448" s="29">
        <v>160000</v>
      </c>
      <c r="F448" s="29"/>
      <c r="G448" s="25">
        <f t="shared" si="7"/>
        <v>14853786.75</v>
      </c>
      <c r="H448" s="27" t="s">
        <v>225</v>
      </c>
      <c r="I448" s="23">
        <v>34</v>
      </c>
      <c r="J448" s="23"/>
      <c r="K448" s="23" t="s">
        <v>25</v>
      </c>
      <c r="L448" s="27" t="s">
        <v>26</v>
      </c>
    </row>
    <row r="449" spans="1:12" hidden="1" x14ac:dyDescent="0.25">
      <c r="A449" s="22">
        <v>42912</v>
      </c>
      <c r="B449" s="27" t="s">
        <v>428</v>
      </c>
      <c r="C449" s="27" t="s">
        <v>40</v>
      </c>
      <c r="D449" s="23" t="s">
        <v>21</v>
      </c>
      <c r="E449" s="29"/>
      <c r="F449" s="29">
        <v>1000</v>
      </c>
      <c r="G449" s="25">
        <f t="shared" si="7"/>
        <v>14852786.75</v>
      </c>
      <c r="H449" s="27" t="s">
        <v>225</v>
      </c>
      <c r="I449" s="27" t="s">
        <v>42</v>
      </c>
      <c r="J449" s="23" t="s">
        <v>24</v>
      </c>
      <c r="K449" s="23" t="s">
        <v>25</v>
      </c>
      <c r="L449" s="27" t="s">
        <v>43</v>
      </c>
    </row>
    <row r="450" spans="1:12" hidden="1" x14ac:dyDescent="0.25">
      <c r="A450" s="22">
        <v>42912</v>
      </c>
      <c r="B450" s="27" t="s">
        <v>429</v>
      </c>
      <c r="C450" s="23" t="s">
        <v>145</v>
      </c>
      <c r="D450" s="23" t="s">
        <v>21</v>
      </c>
      <c r="E450" s="29"/>
      <c r="F450" s="29">
        <v>56000</v>
      </c>
      <c r="G450" s="25">
        <f t="shared" si="7"/>
        <v>14796786.75</v>
      </c>
      <c r="H450" s="27" t="s">
        <v>225</v>
      </c>
      <c r="I450" s="27" t="s">
        <v>51</v>
      </c>
      <c r="J450" s="23" t="s">
        <v>24</v>
      </c>
      <c r="K450" s="23" t="s">
        <v>25</v>
      </c>
      <c r="L450" s="27" t="s">
        <v>26</v>
      </c>
    </row>
    <row r="451" spans="1:12" hidden="1" x14ac:dyDescent="0.25">
      <c r="A451" s="22">
        <v>42912</v>
      </c>
      <c r="B451" s="27" t="s">
        <v>430</v>
      </c>
      <c r="C451" s="27" t="s">
        <v>40</v>
      </c>
      <c r="D451" s="23" t="s">
        <v>21</v>
      </c>
      <c r="E451" s="29"/>
      <c r="F451" s="29">
        <v>1000</v>
      </c>
      <c r="G451" s="25">
        <f t="shared" si="7"/>
        <v>14795786.75</v>
      </c>
      <c r="H451" s="27" t="s">
        <v>225</v>
      </c>
      <c r="I451" s="27" t="s">
        <v>42</v>
      </c>
      <c r="J451" s="23" t="s">
        <v>24</v>
      </c>
      <c r="K451" s="23" t="s">
        <v>25</v>
      </c>
      <c r="L451" s="27" t="s">
        <v>43</v>
      </c>
    </row>
    <row r="452" spans="1:12" hidden="1" x14ac:dyDescent="0.25">
      <c r="A452" s="22">
        <v>42912</v>
      </c>
      <c r="B452" s="23" t="s">
        <v>41</v>
      </c>
      <c r="C452" s="23" t="s">
        <v>45</v>
      </c>
      <c r="D452" s="23" t="s">
        <v>32</v>
      </c>
      <c r="E452" s="24">
        <v>132000</v>
      </c>
      <c r="F452" s="32"/>
      <c r="G452" s="25">
        <f t="shared" si="7"/>
        <v>14927786.75</v>
      </c>
      <c r="H452" s="23" t="s">
        <v>139</v>
      </c>
      <c r="I452" s="23">
        <v>32</v>
      </c>
      <c r="J452" s="23"/>
      <c r="K452" s="23" t="s">
        <v>25</v>
      </c>
      <c r="L452" s="23" t="s">
        <v>26</v>
      </c>
    </row>
    <row r="453" spans="1:12" hidden="1" x14ac:dyDescent="0.25">
      <c r="A453" s="22">
        <v>42912</v>
      </c>
      <c r="B453" s="23" t="s">
        <v>431</v>
      </c>
      <c r="C453" s="23" t="s">
        <v>145</v>
      </c>
      <c r="D453" s="23" t="s">
        <v>32</v>
      </c>
      <c r="E453" s="24"/>
      <c r="F453" s="32">
        <v>55000</v>
      </c>
      <c r="G453" s="25">
        <f t="shared" si="7"/>
        <v>14872786.75</v>
      </c>
      <c r="H453" s="23" t="s">
        <v>139</v>
      </c>
      <c r="I453" s="23">
        <v>172605</v>
      </c>
      <c r="J453" s="23" t="s">
        <v>33</v>
      </c>
      <c r="K453" s="23" t="s">
        <v>25</v>
      </c>
      <c r="L453" s="23" t="s">
        <v>26</v>
      </c>
    </row>
    <row r="454" spans="1:12" hidden="1" x14ac:dyDescent="0.25">
      <c r="A454" s="22">
        <v>42912</v>
      </c>
      <c r="B454" s="23" t="s">
        <v>432</v>
      </c>
      <c r="C454" s="23" t="s">
        <v>40</v>
      </c>
      <c r="D454" s="23" t="s">
        <v>21</v>
      </c>
      <c r="E454" s="24"/>
      <c r="F454" s="24">
        <v>1500</v>
      </c>
      <c r="G454" s="25">
        <f t="shared" si="7"/>
        <v>14871286.75</v>
      </c>
      <c r="H454" s="23" t="s">
        <v>62</v>
      </c>
      <c r="I454" s="23" t="s">
        <v>42</v>
      </c>
      <c r="J454" s="23" t="s">
        <v>24</v>
      </c>
      <c r="K454" s="23" t="s">
        <v>25</v>
      </c>
      <c r="L454" s="27" t="s">
        <v>43</v>
      </c>
    </row>
    <row r="455" spans="1:12" hidden="1" x14ac:dyDescent="0.25">
      <c r="A455" s="22">
        <v>42912</v>
      </c>
      <c r="B455" s="23" t="s">
        <v>61</v>
      </c>
      <c r="C455" s="23" t="s">
        <v>60</v>
      </c>
      <c r="D455" s="23" t="s">
        <v>21</v>
      </c>
      <c r="E455" s="24"/>
      <c r="F455" s="24">
        <v>3950</v>
      </c>
      <c r="G455" s="25">
        <f t="shared" si="7"/>
        <v>14867336.75</v>
      </c>
      <c r="H455" s="23" t="s">
        <v>62</v>
      </c>
      <c r="I455" s="23" t="s">
        <v>42</v>
      </c>
      <c r="J455" s="23" t="s">
        <v>24</v>
      </c>
      <c r="K455" s="23" t="s">
        <v>25</v>
      </c>
      <c r="L455" s="27" t="s">
        <v>43</v>
      </c>
    </row>
    <row r="456" spans="1:12" hidden="1" x14ac:dyDescent="0.25">
      <c r="A456" s="22">
        <v>42912</v>
      </c>
      <c r="B456" s="23" t="s">
        <v>433</v>
      </c>
      <c r="C456" s="23" t="s">
        <v>40</v>
      </c>
      <c r="D456" s="23" t="s">
        <v>21</v>
      </c>
      <c r="E456" s="24"/>
      <c r="F456" s="24">
        <v>300</v>
      </c>
      <c r="G456" s="25">
        <f t="shared" si="7"/>
        <v>14867036.75</v>
      </c>
      <c r="H456" s="23" t="s">
        <v>62</v>
      </c>
      <c r="I456" s="23" t="s">
        <v>42</v>
      </c>
      <c r="J456" s="23" t="s">
        <v>24</v>
      </c>
      <c r="K456" s="23" t="s">
        <v>25</v>
      </c>
      <c r="L456" s="27" t="s">
        <v>43</v>
      </c>
    </row>
    <row r="457" spans="1:12" hidden="1" x14ac:dyDescent="0.25">
      <c r="A457" s="22">
        <v>42912</v>
      </c>
      <c r="B457" s="23" t="s">
        <v>259</v>
      </c>
      <c r="C457" s="23" t="s">
        <v>40</v>
      </c>
      <c r="D457" s="23" t="s">
        <v>21</v>
      </c>
      <c r="E457" s="24"/>
      <c r="F457" s="24">
        <v>300</v>
      </c>
      <c r="G457" s="25">
        <f t="shared" si="7"/>
        <v>14866736.75</v>
      </c>
      <c r="H457" s="23" t="s">
        <v>62</v>
      </c>
      <c r="I457" s="23" t="s">
        <v>42</v>
      </c>
      <c r="J457" s="23" t="s">
        <v>24</v>
      </c>
      <c r="K457" s="23" t="s">
        <v>25</v>
      </c>
      <c r="L457" s="27" t="s">
        <v>43</v>
      </c>
    </row>
    <row r="458" spans="1:12" hidden="1" x14ac:dyDescent="0.25">
      <c r="A458" s="22">
        <v>42912</v>
      </c>
      <c r="B458" s="23" t="s">
        <v>434</v>
      </c>
      <c r="C458" s="23" t="s">
        <v>40</v>
      </c>
      <c r="D458" s="23" t="s">
        <v>21</v>
      </c>
      <c r="E458" s="24"/>
      <c r="F458" s="24">
        <v>1000</v>
      </c>
      <c r="G458" s="25">
        <f t="shared" si="7"/>
        <v>14865736.75</v>
      </c>
      <c r="H458" s="23" t="s">
        <v>243</v>
      </c>
      <c r="I458" s="23" t="s">
        <v>42</v>
      </c>
      <c r="J458" s="23" t="s">
        <v>24</v>
      </c>
      <c r="K458" s="23" t="s">
        <v>25</v>
      </c>
      <c r="L458" s="23" t="s">
        <v>43</v>
      </c>
    </row>
    <row r="459" spans="1:12" hidden="1" x14ac:dyDescent="0.25">
      <c r="A459" s="22">
        <v>42912</v>
      </c>
      <c r="B459" s="23" t="s">
        <v>435</v>
      </c>
      <c r="C459" s="23" t="s">
        <v>40</v>
      </c>
      <c r="D459" s="23" t="s">
        <v>21</v>
      </c>
      <c r="E459" s="24"/>
      <c r="F459" s="24">
        <v>1000</v>
      </c>
      <c r="G459" s="25">
        <f t="shared" si="7"/>
        <v>14864736.75</v>
      </c>
      <c r="H459" s="23" t="s">
        <v>243</v>
      </c>
      <c r="I459" s="23" t="s">
        <v>42</v>
      </c>
      <c r="J459" s="23" t="s">
        <v>24</v>
      </c>
      <c r="K459" s="23" t="s">
        <v>25</v>
      </c>
      <c r="L459" s="23" t="s">
        <v>43</v>
      </c>
    </row>
    <row r="460" spans="1:12" hidden="1" x14ac:dyDescent="0.25">
      <c r="A460" s="22">
        <v>42912</v>
      </c>
      <c r="B460" s="23" t="s">
        <v>41</v>
      </c>
      <c r="C460" s="23" t="s">
        <v>45</v>
      </c>
      <c r="D460" s="23" t="s">
        <v>21</v>
      </c>
      <c r="E460" s="24">
        <v>160000</v>
      </c>
      <c r="F460" s="24"/>
      <c r="G460" s="25">
        <f t="shared" si="7"/>
        <v>15024736.75</v>
      </c>
      <c r="H460" s="23" t="s">
        <v>243</v>
      </c>
      <c r="I460" s="23" t="s">
        <v>51</v>
      </c>
      <c r="J460" s="23"/>
      <c r="K460" s="23" t="s">
        <v>25</v>
      </c>
      <c r="L460" s="27" t="s">
        <v>26</v>
      </c>
    </row>
    <row r="461" spans="1:12" hidden="1" x14ac:dyDescent="0.25">
      <c r="A461" s="22">
        <v>42912</v>
      </c>
      <c r="B461" s="23" t="s">
        <v>436</v>
      </c>
      <c r="C461" s="23" t="s">
        <v>145</v>
      </c>
      <c r="D461" s="23" t="s">
        <v>21</v>
      </c>
      <c r="E461" s="24"/>
      <c r="F461" s="24">
        <v>56000</v>
      </c>
      <c r="G461" s="25">
        <f t="shared" si="7"/>
        <v>14968736.75</v>
      </c>
      <c r="H461" s="23" t="s">
        <v>243</v>
      </c>
      <c r="I461" s="23">
        <v>45</v>
      </c>
      <c r="J461" s="23" t="s">
        <v>24</v>
      </c>
      <c r="K461" s="23" t="s">
        <v>25</v>
      </c>
      <c r="L461" s="23" t="s">
        <v>26</v>
      </c>
    </row>
    <row r="462" spans="1:12" hidden="1" x14ac:dyDescent="0.25">
      <c r="A462" s="22">
        <v>42912</v>
      </c>
      <c r="B462" s="23" t="s">
        <v>437</v>
      </c>
      <c r="C462" s="23" t="s">
        <v>40</v>
      </c>
      <c r="D462" s="33" t="s">
        <v>32</v>
      </c>
      <c r="E462" s="24"/>
      <c r="F462" s="24">
        <v>1500</v>
      </c>
      <c r="G462" s="25">
        <f t="shared" ref="G462:G525" si="8">+G461+E462-F462</f>
        <v>14967236.75</v>
      </c>
      <c r="H462" s="23" t="s">
        <v>161</v>
      </c>
      <c r="I462" s="26" t="s">
        <v>42</v>
      </c>
      <c r="J462" s="23" t="s">
        <v>33</v>
      </c>
      <c r="K462" s="23" t="s">
        <v>25</v>
      </c>
      <c r="L462" s="23" t="s">
        <v>43</v>
      </c>
    </row>
    <row r="463" spans="1:12" hidden="1" x14ac:dyDescent="0.25">
      <c r="A463" s="22">
        <v>42912</v>
      </c>
      <c r="B463" s="23" t="s">
        <v>438</v>
      </c>
      <c r="C463" s="23" t="s">
        <v>375</v>
      </c>
      <c r="D463" s="33" t="s">
        <v>32</v>
      </c>
      <c r="E463" s="24"/>
      <c r="F463" s="24">
        <v>10000</v>
      </c>
      <c r="G463" s="25">
        <f t="shared" si="8"/>
        <v>14957236.75</v>
      </c>
      <c r="H463" s="23" t="s">
        <v>161</v>
      </c>
      <c r="I463" s="26" t="s">
        <v>42</v>
      </c>
      <c r="J463" s="23" t="s">
        <v>33</v>
      </c>
      <c r="K463" s="23" t="s">
        <v>25</v>
      </c>
      <c r="L463" s="23" t="s">
        <v>43</v>
      </c>
    </row>
    <row r="464" spans="1:12" hidden="1" x14ac:dyDescent="0.25">
      <c r="A464" s="22">
        <v>42912</v>
      </c>
      <c r="B464" s="23" t="s">
        <v>439</v>
      </c>
      <c r="C464" s="23" t="s">
        <v>40</v>
      </c>
      <c r="D464" s="33" t="s">
        <v>32</v>
      </c>
      <c r="E464" s="24"/>
      <c r="F464" s="24">
        <v>6500</v>
      </c>
      <c r="G464" s="25">
        <f t="shared" si="8"/>
        <v>14950736.75</v>
      </c>
      <c r="H464" s="23" t="s">
        <v>161</v>
      </c>
      <c r="I464" s="26" t="s">
        <v>42</v>
      </c>
      <c r="J464" s="23" t="s">
        <v>33</v>
      </c>
      <c r="K464" s="23" t="s">
        <v>25</v>
      </c>
      <c r="L464" s="23" t="s">
        <v>43</v>
      </c>
    </row>
    <row r="465" spans="1:12" hidden="1" x14ac:dyDescent="0.25">
      <c r="A465" s="22">
        <v>42912</v>
      </c>
      <c r="B465" s="23" t="s">
        <v>440</v>
      </c>
      <c r="C465" s="23" t="s">
        <v>269</v>
      </c>
      <c r="D465" s="33" t="s">
        <v>32</v>
      </c>
      <c r="E465" s="24"/>
      <c r="F465" s="24">
        <v>1000</v>
      </c>
      <c r="G465" s="25">
        <f t="shared" si="8"/>
        <v>14949736.75</v>
      </c>
      <c r="H465" s="23" t="s">
        <v>161</v>
      </c>
      <c r="I465" s="26" t="s">
        <v>42</v>
      </c>
      <c r="J465" s="23" t="s">
        <v>33</v>
      </c>
      <c r="K465" s="23" t="s">
        <v>25</v>
      </c>
      <c r="L465" s="23" t="s">
        <v>43</v>
      </c>
    </row>
    <row r="466" spans="1:12" hidden="1" x14ac:dyDescent="0.25">
      <c r="A466" s="22">
        <v>42912</v>
      </c>
      <c r="B466" s="23" t="s">
        <v>233</v>
      </c>
      <c r="C466" s="23" t="s">
        <v>40</v>
      </c>
      <c r="D466" s="23" t="s">
        <v>32</v>
      </c>
      <c r="E466" s="24"/>
      <c r="F466" s="24">
        <v>1000</v>
      </c>
      <c r="G466" s="25">
        <f t="shared" si="8"/>
        <v>14948736.75</v>
      </c>
      <c r="H466" s="27" t="s">
        <v>76</v>
      </c>
      <c r="I466" s="23" t="s">
        <v>42</v>
      </c>
      <c r="J466" s="23" t="s">
        <v>33</v>
      </c>
      <c r="K466" s="23" t="s">
        <v>25</v>
      </c>
      <c r="L466" s="23" t="s">
        <v>43</v>
      </c>
    </row>
    <row r="467" spans="1:12" hidden="1" x14ac:dyDescent="0.25">
      <c r="A467" s="22">
        <v>42912</v>
      </c>
      <c r="B467" s="23" t="s">
        <v>441</v>
      </c>
      <c r="C467" s="23" t="s">
        <v>40</v>
      </c>
      <c r="D467" s="23" t="s">
        <v>32</v>
      </c>
      <c r="E467" s="24"/>
      <c r="F467" s="24">
        <v>1000</v>
      </c>
      <c r="G467" s="25">
        <f t="shared" si="8"/>
        <v>14947736.75</v>
      </c>
      <c r="H467" s="27" t="s">
        <v>76</v>
      </c>
      <c r="I467" s="23" t="s">
        <v>42</v>
      </c>
      <c r="J467" s="23" t="s">
        <v>33</v>
      </c>
      <c r="K467" s="23" t="s">
        <v>25</v>
      </c>
      <c r="L467" s="23" t="s">
        <v>43</v>
      </c>
    </row>
    <row r="468" spans="1:12" hidden="1" x14ac:dyDescent="0.25">
      <c r="A468" s="22">
        <v>42912</v>
      </c>
      <c r="B468" s="23" t="s">
        <v>442</v>
      </c>
      <c r="C468" s="23" t="s">
        <v>40</v>
      </c>
      <c r="D468" s="23" t="s">
        <v>32</v>
      </c>
      <c r="E468" s="24"/>
      <c r="F468" s="24">
        <v>1000</v>
      </c>
      <c r="G468" s="25">
        <f t="shared" si="8"/>
        <v>14946736.75</v>
      </c>
      <c r="H468" s="27" t="s">
        <v>76</v>
      </c>
      <c r="I468" s="23" t="s">
        <v>42</v>
      </c>
      <c r="J468" s="23" t="s">
        <v>33</v>
      </c>
      <c r="K468" s="23" t="s">
        <v>25</v>
      </c>
      <c r="L468" s="23" t="s">
        <v>43</v>
      </c>
    </row>
    <row r="469" spans="1:12" hidden="1" x14ac:dyDescent="0.25">
      <c r="A469" s="22">
        <v>42912</v>
      </c>
      <c r="B469" s="23" t="s">
        <v>355</v>
      </c>
      <c r="C469" s="23" t="s">
        <v>20</v>
      </c>
      <c r="D469" s="23" t="s">
        <v>32</v>
      </c>
      <c r="E469" s="24"/>
      <c r="F469" s="24">
        <v>1000</v>
      </c>
      <c r="G469" s="25">
        <f t="shared" si="8"/>
        <v>14945736.75</v>
      </c>
      <c r="H469" s="27" t="s">
        <v>76</v>
      </c>
      <c r="I469" s="23" t="s">
        <v>42</v>
      </c>
      <c r="J469" s="23" t="s">
        <v>33</v>
      </c>
      <c r="K469" s="23" t="s">
        <v>25</v>
      </c>
      <c r="L469" s="23" t="s">
        <v>43</v>
      </c>
    </row>
    <row r="470" spans="1:12" hidden="1" x14ac:dyDescent="0.25">
      <c r="A470" s="22">
        <v>42912</v>
      </c>
      <c r="B470" s="23" t="s">
        <v>204</v>
      </c>
      <c r="C470" s="23" t="s">
        <v>40</v>
      </c>
      <c r="D470" s="23" t="s">
        <v>32</v>
      </c>
      <c r="E470" s="24"/>
      <c r="F470" s="24">
        <v>1000</v>
      </c>
      <c r="G470" s="25">
        <f t="shared" si="8"/>
        <v>14944736.75</v>
      </c>
      <c r="H470" s="27" t="s">
        <v>76</v>
      </c>
      <c r="I470" s="23" t="s">
        <v>42</v>
      </c>
      <c r="J470" s="23" t="s">
        <v>33</v>
      </c>
      <c r="K470" s="23" t="s">
        <v>25</v>
      </c>
      <c r="L470" s="23" t="s">
        <v>43</v>
      </c>
    </row>
    <row r="471" spans="1:12" hidden="1" x14ac:dyDescent="0.25">
      <c r="A471" s="22">
        <v>42913</v>
      </c>
      <c r="B471" s="23" t="s">
        <v>443</v>
      </c>
      <c r="C471" s="23" t="s">
        <v>53</v>
      </c>
      <c r="D471" s="23" t="s">
        <v>37</v>
      </c>
      <c r="E471" s="24"/>
      <c r="F471" s="24">
        <v>25000</v>
      </c>
      <c r="G471" s="25">
        <f t="shared" si="8"/>
        <v>14919736.75</v>
      </c>
      <c r="H471" s="23" t="s">
        <v>41</v>
      </c>
      <c r="I471" s="23">
        <v>18</v>
      </c>
      <c r="J471" s="23" t="s">
        <v>24</v>
      </c>
      <c r="K471" s="23" t="s">
        <v>25</v>
      </c>
      <c r="L471" s="27" t="s">
        <v>26</v>
      </c>
    </row>
    <row r="472" spans="1:12" hidden="1" x14ac:dyDescent="0.25">
      <c r="A472" s="22">
        <v>42913</v>
      </c>
      <c r="B472" s="23" t="s">
        <v>69</v>
      </c>
      <c r="C472" s="23" t="s">
        <v>45</v>
      </c>
      <c r="D472" s="23" t="s">
        <v>28</v>
      </c>
      <c r="E472" s="24"/>
      <c r="F472" s="24">
        <v>78000</v>
      </c>
      <c r="G472" s="25">
        <f t="shared" si="8"/>
        <v>14841736.75</v>
      </c>
      <c r="H472" s="23" t="s">
        <v>41</v>
      </c>
      <c r="I472" s="23">
        <v>36</v>
      </c>
      <c r="J472" s="23"/>
      <c r="K472" s="23" t="s">
        <v>25</v>
      </c>
      <c r="L472" s="27" t="s">
        <v>26</v>
      </c>
    </row>
    <row r="473" spans="1:12" x14ac:dyDescent="0.25">
      <c r="A473" s="22">
        <v>42913</v>
      </c>
      <c r="B473" s="37" t="s">
        <v>444</v>
      </c>
      <c r="C473" s="23" t="s">
        <v>40</v>
      </c>
      <c r="D473" s="23" t="s">
        <v>28</v>
      </c>
      <c r="E473" s="24"/>
      <c r="F473" s="24">
        <v>5000</v>
      </c>
      <c r="G473" s="25">
        <f t="shared" si="8"/>
        <v>14836736.75</v>
      </c>
      <c r="H473" s="26" t="s">
        <v>166</v>
      </c>
      <c r="I473" s="23">
        <v>20</v>
      </c>
      <c r="J473" s="23" t="s">
        <v>24</v>
      </c>
      <c r="K473" s="23" t="s">
        <v>25</v>
      </c>
      <c r="L473" s="27" t="s">
        <v>26</v>
      </c>
    </row>
    <row r="474" spans="1:12" x14ac:dyDescent="0.25">
      <c r="A474" s="22">
        <v>42913</v>
      </c>
      <c r="B474" s="37" t="s">
        <v>445</v>
      </c>
      <c r="C474" s="23" t="s">
        <v>55</v>
      </c>
      <c r="D474" s="23" t="s">
        <v>28</v>
      </c>
      <c r="E474" s="24"/>
      <c r="F474" s="24">
        <v>290000</v>
      </c>
      <c r="G474" s="25">
        <f t="shared" si="8"/>
        <v>14546736.75</v>
      </c>
      <c r="H474" s="26" t="s">
        <v>166</v>
      </c>
      <c r="I474" s="23">
        <v>21</v>
      </c>
      <c r="J474" s="23" t="s">
        <v>24</v>
      </c>
      <c r="K474" s="23" t="s">
        <v>25</v>
      </c>
      <c r="L474" s="27" t="s">
        <v>26</v>
      </c>
    </row>
    <row r="475" spans="1:12" x14ac:dyDescent="0.25">
      <c r="A475" s="22">
        <v>42913</v>
      </c>
      <c r="B475" s="23" t="s">
        <v>44</v>
      </c>
      <c r="C475" s="23" t="s">
        <v>45</v>
      </c>
      <c r="D475" s="23" t="s">
        <v>21</v>
      </c>
      <c r="E475" s="24"/>
      <c r="F475" s="24">
        <v>50000</v>
      </c>
      <c r="G475" s="25">
        <f t="shared" si="8"/>
        <v>14496736.75</v>
      </c>
      <c r="H475" s="26" t="s">
        <v>166</v>
      </c>
      <c r="I475" s="39" t="s">
        <v>446</v>
      </c>
      <c r="J475" s="23"/>
      <c r="K475" s="23" t="s">
        <v>25</v>
      </c>
      <c r="L475" s="27" t="s">
        <v>26</v>
      </c>
    </row>
    <row r="476" spans="1:12" x14ac:dyDescent="0.25">
      <c r="A476" s="22">
        <v>42913</v>
      </c>
      <c r="B476" s="23" t="s">
        <v>289</v>
      </c>
      <c r="C476" s="23" t="s">
        <v>48</v>
      </c>
      <c r="D476" s="23" t="s">
        <v>37</v>
      </c>
      <c r="E476" s="24"/>
      <c r="F476" s="24">
        <v>2000</v>
      </c>
      <c r="G476" s="25">
        <f t="shared" si="8"/>
        <v>14494736.75</v>
      </c>
      <c r="H476" s="26" t="s">
        <v>166</v>
      </c>
      <c r="I476" s="39" t="s">
        <v>446</v>
      </c>
      <c r="J476" s="23" t="s">
        <v>24</v>
      </c>
      <c r="K476" s="23" t="s">
        <v>25</v>
      </c>
      <c r="L476" s="27" t="s">
        <v>26</v>
      </c>
    </row>
    <row r="477" spans="1:12" hidden="1" x14ac:dyDescent="0.25">
      <c r="A477" s="22">
        <v>42913</v>
      </c>
      <c r="B477" s="27" t="s">
        <v>447</v>
      </c>
      <c r="C477" s="27" t="s">
        <v>40</v>
      </c>
      <c r="D477" s="23" t="s">
        <v>21</v>
      </c>
      <c r="E477" s="29"/>
      <c r="F477" s="29">
        <v>1000</v>
      </c>
      <c r="G477" s="25">
        <f t="shared" si="8"/>
        <v>14493736.75</v>
      </c>
      <c r="H477" s="27" t="s">
        <v>58</v>
      </c>
      <c r="I477" s="27" t="s">
        <v>42</v>
      </c>
      <c r="J477" s="23" t="s">
        <v>24</v>
      </c>
      <c r="K477" s="23" t="s">
        <v>25</v>
      </c>
      <c r="L477" s="27" t="s">
        <v>43</v>
      </c>
    </row>
    <row r="478" spans="1:12" hidden="1" x14ac:dyDescent="0.25">
      <c r="A478" s="22">
        <v>42913</v>
      </c>
      <c r="B478" s="27" t="s">
        <v>448</v>
      </c>
      <c r="C478" s="27" t="s">
        <v>40</v>
      </c>
      <c r="D478" s="23" t="s">
        <v>21</v>
      </c>
      <c r="E478" s="29"/>
      <c r="F478" s="29">
        <v>1000</v>
      </c>
      <c r="G478" s="25">
        <f t="shared" si="8"/>
        <v>14492736.75</v>
      </c>
      <c r="H478" s="27" t="s">
        <v>58</v>
      </c>
      <c r="I478" s="27" t="s">
        <v>42</v>
      </c>
      <c r="J478" s="23" t="s">
        <v>24</v>
      </c>
      <c r="K478" s="23" t="s">
        <v>25</v>
      </c>
      <c r="L478" s="27" t="s">
        <v>43</v>
      </c>
    </row>
    <row r="479" spans="1:12" hidden="1" x14ac:dyDescent="0.25">
      <c r="A479" s="22">
        <v>42913</v>
      </c>
      <c r="B479" s="27" t="s">
        <v>449</v>
      </c>
      <c r="C479" s="27" t="s">
        <v>40</v>
      </c>
      <c r="D479" s="23" t="s">
        <v>21</v>
      </c>
      <c r="E479" s="29"/>
      <c r="F479" s="29">
        <v>500</v>
      </c>
      <c r="G479" s="25">
        <f t="shared" si="8"/>
        <v>14492236.75</v>
      </c>
      <c r="H479" s="27" t="s">
        <v>58</v>
      </c>
      <c r="I479" s="27" t="s">
        <v>42</v>
      </c>
      <c r="J479" s="23" t="s">
        <v>24</v>
      </c>
      <c r="K479" s="23" t="s">
        <v>25</v>
      </c>
      <c r="L479" s="27" t="s">
        <v>43</v>
      </c>
    </row>
    <row r="480" spans="1:12" hidden="1" x14ac:dyDescent="0.25">
      <c r="A480" s="22">
        <v>42913</v>
      </c>
      <c r="B480" s="27" t="s">
        <v>450</v>
      </c>
      <c r="C480" s="27" t="s">
        <v>40</v>
      </c>
      <c r="D480" s="23" t="s">
        <v>21</v>
      </c>
      <c r="E480" s="29"/>
      <c r="F480" s="29">
        <v>1000</v>
      </c>
      <c r="G480" s="25">
        <f t="shared" si="8"/>
        <v>14491236.75</v>
      </c>
      <c r="H480" s="27" t="s">
        <v>58</v>
      </c>
      <c r="I480" s="27" t="s">
        <v>42</v>
      </c>
      <c r="J480" s="23" t="s">
        <v>24</v>
      </c>
      <c r="K480" s="23" t="s">
        <v>25</v>
      </c>
      <c r="L480" s="27" t="s">
        <v>43</v>
      </c>
    </row>
    <row r="481" spans="1:12" hidden="1" x14ac:dyDescent="0.25">
      <c r="A481" s="22">
        <v>42913</v>
      </c>
      <c r="B481" s="27" t="s">
        <v>451</v>
      </c>
      <c r="C481" s="27" t="s">
        <v>40</v>
      </c>
      <c r="D481" s="23" t="s">
        <v>21</v>
      </c>
      <c r="E481" s="29"/>
      <c r="F481" s="29">
        <v>1000</v>
      </c>
      <c r="G481" s="25">
        <f t="shared" si="8"/>
        <v>14490236.75</v>
      </c>
      <c r="H481" s="27" t="s">
        <v>58</v>
      </c>
      <c r="I481" s="27" t="s">
        <v>42</v>
      </c>
      <c r="J481" s="23" t="s">
        <v>24</v>
      </c>
      <c r="K481" s="23" t="s">
        <v>25</v>
      </c>
      <c r="L481" s="27" t="s">
        <v>43</v>
      </c>
    </row>
    <row r="482" spans="1:12" hidden="1" x14ac:dyDescent="0.25">
      <c r="A482" s="22">
        <v>42913</v>
      </c>
      <c r="B482" s="27" t="s">
        <v>452</v>
      </c>
      <c r="C482" s="27" t="s">
        <v>67</v>
      </c>
      <c r="D482" s="23" t="s">
        <v>21</v>
      </c>
      <c r="E482" s="29"/>
      <c r="F482" s="29">
        <v>90000</v>
      </c>
      <c r="G482" s="25">
        <f t="shared" si="8"/>
        <v>14400236.75</v>
      </c>
      <c r="H482" s="27" t="s">
        <v>58</v>
      </c>
      <c r="I482" s="27" t="s">
        <v>42</v>
      </c>
      <c r="J482" s="23" t="s">
        <v>24</v>
      </c>
      <c r="K482" s="23" t="s">
        <v>25</v>
      </c>
      <c r="L482" s="27" t="s">
        <v>43</v>
      </c>
    </row>
    <row r="483" spans="1:12" hidden="1" x14ac:dyDescent="0.25">
      <c r="A483" s="22">
        <v>42913</v>
      </c>
      <c r="B483" s="27" t="s">
        <v>453</v>
      </c>
      <c r="C483" s="27" t="s">
        <v>40</v>
      </c>
      <c r="D483" s="23" t="s">
        <v>21</v>
      </c>
      <c r="E483" s="29"/>
      <c r="F483" s="29">
        <v>1000</v>
      </c>
      <c r="G483" s="25">
        <f t="shared" si="8"/>
        <v>14399236.75</v>
      </c>
      <c r="H483" s="27" t="s">
        <v>225</v>
      </c>
      <c r="I483" s="27" t="s">
        <v>42</v>
      </c>
      <c r="J483" s="23" t="s">
        <v>24</v>
      </c>
      <c r="K483" s="23" t="s">
        <v>25</v>
      </c>
      <c r="L483" s="27" t="s">
        <v>43</v>
      </c>
    </row>
    <row r="484" spans="1:12" hidden="1" x14ac:dyDescent="0.25">
      <c r="A484" s="22">
        <v>42913</v>
      </c>
      <c r="B484" s="27" t="s">
        <v>454</v>
      </c>
      <c r="C484" s="27" t="s">
        <v>40</v>
      </c>
      <c r="D484" s="23" t="s">
        <v>21</v>
      </c>
      <c r="E484" s="29"/>
      <c r="F484" s="29">
        <v>1500</v>
      </c>
      <c r="G484" s="25">
        <f t="shared" si="8"/>
        <v>14397736.75</v>
      </c>
      <c r="H484" s="27" t="s">
        <v>225</v>
      </c>
      <c r="I484" s="27" t="s">
        <v>42</v>
      </c>
      <c r="J484" s="23" t="s">
        <v>24</v>
      </c>
      <c r="K484" s="23" t="s">
        <v>25</v>
      </c>
      <c r="L484" s="27" t="s">
        <v>43</v>
      </c>
    </row>
    <row r="485" spans="1:12" hidden="1" x14ac:dyDescent="0.25">
      <c r="A485" s="22">
        <v>42913</v>
      </c>
      <c r="B485" s="27" t="s">
        <v>455</v>
      </c>
      <c r="C485" s="27" t="s">
        <v>40</v>
      </c>
      <c r="D485" s="23" t="s">
        <v>21</v>
      </c>
      <c r="E485" s="29"/>
      <c r="F485" s="29">
        <v>500</v>
      </c>
      <c r="G485" s="25">
        <f t="shared" si="8"/>
        <v>14397236.75</v>
      </c>
      <c r="H485" s="27" t="s">
        <v>225</v>
      </c>
      <c r="I485" s="27" t="s">
        <v>42</v>
      </c>
      <c r="J485" s="23" t="s">
        <v>24</v>
      </c>
      <c r="K485" s="23" t="s">
        <v>25</v>
      </c>
      <c r="L485" s="27" t="s">
        <v>43</v>
      </c>
    </row>
    <row r="486" spans="1:12" hidden="1" x14ac:dyDescent="0.25">
      <c r="A486" s="22">
        <v>42913</v>
      </c>
      <c r="B486" s="27" t="s">
        <v>456</v>
      </c>
      <c r="C486" s="27" t="s">
        <v>40</v>
      </c>
      <c r="D486" s="23" t="s">
        <v>21</v>
      </c>
      <c r="E486" s="29"/>
      <c r="F486" s="29">
        <v>500</v>
      </c>
      <c r="G486" s="25">
        <f t="shared" si="8"/>
        <v>14396736.75</v>
      </c>
      <c r="H486" s="27" t="s">
        <v>225</v>
      </c>
      <c r="I486" s="27" t="s">
        <v>42</v>
      </c>
      <c r="J486" s="23" t="s">
        <v>24</v>
      </c>
      <c r="K486" s="23" t="s">
        <v>25</v>
      </c>
      <c r="L486" s="27" t="s">
        <v>43</v>
      </c>
    </row>
    <row r="487" spans="1:12" hidden="1" x14ac:dyDescent="0.25">
      <c r="A487" s="22">
        <v>42913</v>
      </c>
      <c r="B487" s="27" t="s">
        <v>457</v>
      </c>
      <c r="C487" s="27" t="s">
        <v>40</v>
      </c>
      <c r="D487" s="23" t="s">
        <v>21</v>
      </c>
      <c r="E487" s="29"/>
      <c r="F487" s="29">
        <v>500</v>
      </c>
      <c r="G487" s="25">
        <f t="shared" si="8"/>
        <v>14396236.75</v>
      </c>
      <c r="H487" s="27" t="s">
        <v>225</v>
      </c>
      <c r="I487" s="27" t="s">
        <v>42</v>
      </c>
      <c r="J487" s="23" t="s">
        <v>24</v>
      </c>
      <c r="K487" s="23" t="s">
        <v>25</v>
      </c>
      <c r="L487" s="27" t="s">
        <v>43</v>
      </c>
    </row>
    <row r="488" spans="1:12" hidden="1" x14ac:dyDescent="0.25">
      <c r="A488" s="22">
        <v>42913</v>
      </c>
      <c r="B488" s="27" t="s">
        <v>458</v>
      </c>
      <c r="C488" s="27" t="s">
        <v>40</v>
      </c>
      <c r="D488" s="23" t="s">
        <v>21</v>
      </c>
      <c r="E488" s="29"/>
      <c r="F488" s="29">
        <v>500</v>
      </c>
      <c r="G488" s="25">
        <f t="shared" si="8"/>
        <v>14395736.75</v>
      </c>
      <c r="H488" s="27" t="s">
        <v>225</v>
      </c>
      <c r="I488" s="27" t="s">
        <v>42</v>
      </c>
      <c r="J488" s="23" t="s">
        <v>24</v>
      </c>
      <c r="K488" s="23" t="s">
        <v>25</v>
      </c>
      <c r="L488" s="27" t="s">
        <v>43</v>
      </c>
    </row>
    <row r="489" spans="1:12" hidden="1" x14ac:dyDescent="0.25">
      <c r="A489" s="22">
        <v>42913</v>
      </c>
      <c r="B489" s="27" t="s">
        <v>459</v>
      </c>
      <c r="C489" s="27" t="s">
        <v>40</v>
      </c>
      <c r="D489" s="23" t="s">
        <v>21</v>
      </c>
      <c r="E489" s="29"/>
      <c r="F489" s="29">
        <v>500</v>
      </c>
      <c r="G489" s="25">
        <f t="shared" si="8"/>
        <v>14395236.75</v>
      </c>
      <c r="H489" s="27" t="s">
        <v>225</v>
      </c>
      <c r="I489" s="27" t="s">
        <v>42</v>
      </c>
      <c r="J489" s="23" t="s">
        <v>24</v>
      </c>
      <c r="K489" s="23" t="s">
        <v>25</v>
      </c>
      <c r="L489" s="27" t="s">
        <v>43</v>
      </c>
    </row>
    <row r="490" spans="1:12" hidden="1" x14ac:dyDescent="0.25">
      <c r="A490" s="22">
        <v>42913</v>
      </c>
      <c r="B490" s="27" t="s">
        <v>460</v>
      </c>
      <c r="C490" s="27" t="s">
        <v>40</v>
      </c>
      <c r="D490" s="23" t="s">
        <v>21</v>
      </c>
      <c r="E490" s="29"/>
      <c r="F490" s="29">
        <v>500</v>
      </c>
      <c r="G490" s="25">
        <f t="shared" si="8"/>
        <v>14394736.75</v>
      </c>
      <c r="H490" s="27" t="s">
        <v>225</v>
      </c>
      <c r="I490" s="27" t="s">
        <v>42</v>
      </c>
      <c r="J490" s="23" t="s">
        <v>24</v>
      </c>
      <c r="K490" s="23" t="s">
        <v>25</v>
      </c>
      <c r="L490" s="27" t="s">
        <v>43</v>
      </c>
    </row>
    <row r="491" spans="1:12" hidden="1" x14ac:dyDescent="0.25">
      <c r="A491" s="22">
        <v>42913</v>
      </c>
      <c r="B491" s="27" t="s">
        <v>461</v>
      </c>
      <c r="C491" s="27" t="s">
        <v>40</v>
      </c>
      <c r="D491" s="23" t="s">
        <v>21</v>
      </c>
      <c r="E491" s="29"/>
      <c r="F491" s="29">
        <v>500</v>
      </c>
      <c r="G491" s="25">
        <f t="shared" si="8"/>
        <v>14394236.75</v>
      </c>
      <c r="H491" s="27" t="s">
        <v>225</v>
      </c>
      <c r="I491" s="27" t="s">
        <v>42</v>
      </c>
      <c r="J491" s="23" t="s">
        <v>24</v>
      </c>
      <c r="K491" s="23" t="s">
        <v>25</v>
      </c>
      <c r="L491" s="27" t="s">
        <v>43</v>
      </c>
    </row>
    <row r="492" spans="1:12" hidden="1" x14ac:dyDescent="0.25">
      <c r="A492" s="22">
        <v>42913</v>
      </c>
      <c r="B492" s="27" t="s">
        <v>462</v>
      </c>
      <c r="C492" s="27" t="s">
        <v>40</v>
      </c>
      <c r="D492" s="23" t="s">
        <v>21</v>
      </c>
      <c r="E492" s="29"/>
      <c r="F492" s="29">
        <v>500</v>
      </c>
      <c r="G492" s="25">
        <f t="shared" si="8"/>
        <v>14393736.75</v>
      </c>
      <c r="H492" s="27" t="s">
        <v>225</v>
      </c>
      <c r="I492" s="27" t="s">
        <v>42</v>
      </c>
      <c r="J492" s="23" t="s">
        <v>24</v>
      </c>
      <c r="K492" s="23" t="s">
        <v>25</v>
      </c>
      <c r="L492" s="27" t="s">
        <v>43</v>
      </c>
    </row>
    <row r="493" spans="1:12" hidden="1" x14ac:dyDescent="0.25">
      <c r="A493" s="22">
        <v>42913</v>
      </c>
      <c r="B493" s="27" t="s">
        <v>463</v>
      </c>
      <c r="C493" s="27" t="s">
        <v>67</v>
      </c>
      <c r="D493" s="23" t="s">
        <v>21</v>
      </c>
      <c r="E493" s="29"/>
      <c r="F493" s="29">
        <v>40000</v>
      </c>
      <c r="G493" s="25">
        <f t="shared" si="8"/>
        <v>14353736.75</v>
      </c>
      <c r="H493" s="27" t="s">
        <v>225</v>
      </c>
      <c r="I493" s="27" t="s">
        <v>42</v>
      </c>
      <c r="J493" s="23" t="s">
        <v>24</v>
      </c>
      <c r="K493" s="23" t="s">
        <v>25</v>
      </c>
      <c r="L493" s="27" t="s">
        <v>43</v>
      </c>
    </row>
    <row r="494" spans="1:12" hidden="1" x14ac:dyDescent="0.25">
      <c r="A494" s="22">
        <v>42913</v>
      </c>
      <c r="B494" s="23" t="s">
        <v>464</v>
      </c>
      <c r="C494" s="23" t="s">
        <v>40</v>
      </c>
      <c r="D494" s="23" t="s">
        <v>32</v>
      </c>
      <c r="E494" s="24"/>
      <c r="F494" s="32">
        <v>1000</v>
      </c>
      <c r="G494" s="25">
        <f t="shared" si="8"/>
        <v>14352736.75</v>
      </c>
      <c r="H494" s="23" t="s">
        <v>139</v>
      </c>
      <c r="I494" s="23" t="s">
        <v>42</v>
      </c>
      <c r="J494" s="23" t="s">
        <v>33</v>
      </c>
      <c r="K494" s="23" t="s">
        <v>25</v>
      </c>
      <c r="L494" s="23" t="s">
        <v>143</v>
      </c>
    </row>
    <row r="495" spans="1:12" hidden="1" x14ac:dyDescent="0.25">
      <c r="A495" s="22">
        <v>42913</v>
      </c>
      <c r="B495" s="23" t="s">
        <v>348</v>
      </c>
      <c r="C495" s="23" t="s">
        <v>119</v>
      </c>
      <c r="D495" s="23" t="s">
        <v>32</v>
      </c>
      <c r="E495" s="24"/>
      <c r="F495" s="32">
        <v>7000</v>
      </c>
      <c r="G495" s="25">
        <f t="shared" si="8"/>
        <v>14345736.75</v>
      </c>
      <c r="H495" s="23" t="s">
        <v>139</v>
      </c>
      <c r="I495" s="23" t="s">
        <v>42</v>
      </c>
      <c r="J495" s="23" t="s">
        <v>33</v>
      </c>
      <c r="K495" s="23" t="s">
        <v>25</v>
      </c>
      <c r="L495" s="23" t="s">
        <v>143</v>
      </c>
    </row>
    <row r="496" spans="1:12" hidden="1" x14ac:dyDescent="0.25">
      <c r="A496" s="22">
        <v>42913</v>
      </c>
      <c r="B496" s="23" t="s">
        <v>465</v>
      </c>
      <c r="C496" s="23" t="s">
        <v>466</v>
      </c>
      <c r="D496" s="23" t="s">
        <v>32</v>
      </c>
      <c r="E496" s="24"/>
      <c r="F496" s="32">
        <v>5000</v>
      </c>
      <c r="G496" s="25">
        <f t="shared" si="8"/>
        <v>14340736.75</v>
      </c>
      <c r="H496" s="23" t="s">
        <v>139</v>
      </c>
      <c r="I496" s="23" t="s">
        <v>42</v>
      </c>
      <c r="J496" s="23" t="s">
        <v>33</v>
      </c>
      <c r="K496" s="23" t="s">
        <v>25</v>
      </c>
      <c r="L496" s="23" t="s">
        <v>143</v>
      </c>
    </row>
    <row r="497" spans="1:12" hidden="1" x14ac:dyDescent="0.25">
      <c r="A497" s="22">
        <v>42913</v>
      </c>
      <c r="B497" s="23" t="s">
        <v>61</v>
      </c>
      <c r="C497" s="23" t="s">
        <v>60</v>
      </c>
      <c r="D497" s="23" t="s">
        <v>21</v>
      </c>
      <c r="E497" s="24"/>
      <c r="F497" s="24">
        <v>3700</v>
      </c>
      <c r="G497" s="25">
        <f t="shared" si="8"/>
        <v>14337036.75</v>
      </c>
      <c r="H497" s="23" t="s">
        <v>62</v>
      </c>
      <c r="I497" s="23" t="s">
        <v>42</v>
      </c>
      <c r="J497" s="23" t="s">
        <v>24</v>
      </c>
      <c r="K497" s="23" t="s">
        <v>25</v>
      </c>
      <c r="L497" s="27" t="s">
        <v>43</v>
      </c>
    </row>
    <row r="498" spans="1:12" hidden="1" x14ac:dyDescent="0.25">
      <c r="A498" s="22">
        <v>42913</v>
      </c>
      <c r="B498" s="23" t="s">
        <v>63</v>
      </c>
      <c r="C498" s="23" t="s">
        <v>40</v>
      </c>
      <c r="D498" s="23" t="s">
        <v>21</v>
      </c>
      <c r="E498" s="24"/>
      <c r="F498" s="24">
        <v>300</v>
      </c>
      <c r="G498" s="25">
        <f t="shared" si="8"/>
        <v>14336736.75</v>
      </c>
      <c r="H498" s="23" t="s">
        <v>62</v>
      </c>
      <c r="I498" s="23" t="s">
        <v>42</v>
      </c>
      <c r="J498" s="23" t="s">
        <v>24</v>
      </c>
      <c r="K498" s="23" t="s">
        <v>25</v>
      </c>
      <c r="L498" s="27" t="s">
        <v>43</v>
      </c>
    </row>
    <row r="499" spans="1:12" hidden="1" x14ac:dyDescent="0.25">
      <c r="A499" s="22">
        <v>42913</v>
      </c>
      <c r="B499" s="23" t="s">
        <v>467</v>
      </c>
      <c r="C499" s="23" t="s">
        <v>40</v>
      </c>
      <c r="D499" s="23" t="s">
        <v>21</v>
      </c>
      <c r="E499" s="24"/>
      <c r="F499" s="24">
        <v>300</v>
      </c>
      <c r="G499" s="25">
        <f t="shared" si="8"/>
        <v>14336436.75</v>
      </c>
      <c r="H499" s="23" t="s">
        <v>62</v>
      </c>
      <c r="I499" s="23" t="s">
        <v>42</v>
      </c>
      <c r="J499" s="23" t="s">
        <v>24</v>
      </c>
      <c r="K499" s="23" t="s">
        <v>25</v>
      </c>
      <c r="L499" s="27" t="s">
        <v>43</v>
      </c>
    </row>
    <row r="500" spans="1:12" hidden="1" x14ac:dyDescent="0.25">
      <c r="A500" s="22">
        <v>42913</v>
      </c>
      <c r="B500" s="23" t="s">
        <v>468</v>
      </c>
      <c r="C500" s="23" t="s">
        <v>40</v>
      </c>
      <c r="D500" s="23" t="s">
        <v>21</v>
      </c>
      <c r="E500" s="24"/>
      <c r="F500" s="24">
        <v>300</v>
      </c>
      <c r="G500" s="25">
        <f t="shared" si="8"/>
        <v>14336136.75</v>
      </c>
      <c r="H500" s="23" t="s">
        <v>62</v>
      </c>
      <c r="I500" s="23" t="s">
        <v>42</v>
      </c>
      <c r="J500" s="23" t="s">
        <v>24</v>
      </c>
      <c r="K500" s="23" t="s">
        <v>25</v>
      </c>
      <c r="L500" s="27" t="s">
        <v>43</v>
      </c>
    </row>
    <row r="501" spans="1:12" hidden="1" x14ac:dyDescent="0.25">
      <c r="A501" s="22">
        <v>42913</v>
      </c>
      <c r="B501" s="23" t="s">
        <v>132</v>
      </c>
      <c r="C501" s="23" t="s">
        <v>45</v>
      </c>
      <c r="D501" s="23" t="s">
        <v>21</v>
      </c>
      <c r="E501" s="24">
        <v>50000</v>
      </c>
      <c r="F501" s="24"/>
      <c r="G501" s="25">
        <f t="shared" si="8"/>
        <v>14386136.75</v>
      </c>
      <c r="H501" s="23" t="s">
        <v>62</v>
      </c>
      <c r="I501" s="23" t="s">
        <v>108</v>
      </c>
      <c r="J501" s="23"/>
      <c r="K501" s="23" t="s">
        <v>25</v>
      </c>
      <c r="L501" s="27" t="s">
        <v>26</v>
      </c>
    </row>
    <row r="502" spans="1:12" hidden="1" x14ac:dyDescent="0.25">
      <c r="A502" s="22">
        <v>42913</v>
      </c>
      <c r="B502" s="23" t="s">
        <v>469</v>
      </c>
      <c r="C502" s="23" t="s">
        <v>67</v>
      </c>
      <c r="D502" s="23" t="s">
        <v>21</v>
      </c>
      <c r="E502" s="24"/>
      <c r="F502" s="24">
        <v>40000</v>
      </c>
      <c r="G502" s="25">
        <f t="shared" si="8"/>
        <v>14346136.75</v>
      </c>
      <c r="H502" s="23" t="s">
        <v>62</v>
      </c>
      <c r="I502" s="23" t="s">
        <v>42</v>
      </c>
      <c r="J502" s="23" t="s">
        <v>24</v>
      </c>
      <c r="K502" s="23" t="s">
        <v>25</v>
      </c>
      <c r="L502" s="27" t="s">
        <v>43</v>
      </c>
    </row>
    <row r="503" spans="1:12" hidden="1" x14ac:dyDescent="0.25">
      <c r="A503" s="22">
        <v>42913</v>
      </c>
      <c r="B503" s="23" t="s">
        <v>470</v>
      </c>
      <c r="C503" s="23" t="s">
        <v>67</v>
      </c>
      <c r="D503" s="23" t="s">
        <v>21</v>
      </c>
      <c r="E503" s="24"/>
      <c r="F503" s="24">
        <v>15000</v>
      </c>
      <c r="G503" s="25">
        <f t="shared" si="8"/>
        <v>14331136.75</v>
      </c>
      <c r="H503" s="23" t="s">
        <v>62</v>
      </c>
      <c r="I503" s="23" t="s">
        <v>42</v>
      </c>
      <c r="J503" s="23" t="s">
        <v>24</v>
      </c>
      <c r="K503" s="23" t="s">
        <v>25</v>
      </c>
      <c r="L503" s="27" t="s">
        <v>43</v>
      </c>
    </row>
    <row r="504" spans="1:12" hidden="1" x14ac:dyDescent="0.25">
      <c r="A504" s="22">
        <v>42913</v>
      </c>
      <c r="B504" s="23" t="s">
        <v>471</v>
      </c>
      <c r="C504" s="23" t="s">
        <v>40</v>
      </c>
      <c r="D504" s="23" t="s">
        <v>21</v>
      </c>
      <c r="E504" s="24"/>
      <c r="F504" s="24">
        <v>5000</v>
      </c>
      <c r="G504" s="25">
        <f t="shared" si="8"/>
        <v>14326136.75</v>
      </c>
      <c r="H504" s="23" t="s">
        <v>62</v>
      </c>
      <c r="I504" s="23" t="s">
        <v>42</v>
      </c>
      <c r="J504" s="23" t="s">
        <v>24</v>
      </c>
      <c r="K504" s="23" t="s">
        <v>25</v>
      </c>
      <c r="L504" s="27" t="s">
        <v>43</v>
      </c>
    </row>
    <row r="505" spans="1:12" hidden="1" x14ac:dyDescent="0.25">
      <c r="A505" s="22">
        <v>42913</v>
      </c>
      <c r="B505" s="23" t="s">
        <v>472</v>
      </c>
      <c r="C505" s="23" t="s">
        <v>40</v>
      </c>
      <c r="D505" s="23" t="s">
        <v>21</v>
      </c>
      <c r="E505" s="24"/>
      <c r="F505" s="24">
        <v>1500</v>
      </c>
      <c r="G505" s="25">
        <f t="shared" si="8"/>
        <v>14324636.75</v>
      </c>
      <c r="H505" s="23" t="s">
        <v>62</v>
      </c>
      <c r="I505" s="23" t="s">
        <v>42</v>
      </c>
      <c r="J505" s="23" t="s">
        <v>24</v>
      </c>
      <c r="K505" s="23" t="s">
        <v>25</v>
      </c>
      <c r="L505" s="27" t="s">
        <v>43</v>
      </c>
    </row>
    <row r="506" spans="1:12" hidden="1" x14ac:dyDescent="0.25">
      <c r="A506" s="22">
        <v>42913</v>
      </c>
      <c r="B506" s="23" t="s">
        <v>41</v>
      </c>
      <c r="C506" s="23" t="s">
        <v>473</v>
      </c>
      <c r="D506" s="23" t="s">
        <v>28</v>
      </c>
      <c r="E506" s="24">
        <v>78000</v>
      </c>
      <c r="F506" s="24"/>
      <c r="G506" s="25">
        <f t="shared" si="8"/>
        <v>14402636.75</v>
      </c>
      <c r="H506" s="23" t="s">
        <v>69</v>
      </c>
      <c r="I506" s="23">
        <v>36</v>
      </c>
      <c r="J506" s="23"/>
      <c r="K506" s="23" t="s">
        <v>25</v>
      </c>
      <c r="L506" s="27" t="s">
        <v>26</v>
      </c>
    </row>
    <row r="507" spans="1:12" hidden="1" x14ac:dyDescent="0.25">
      <c r="A507" s="22">
        <v>42913</v>
      </c>
      <c r="B507" s="23" t="s">
        <v>474</v>
      </c>
      <c r="C507" s="23" t="s">
        <v>40</v>
      </c>
      <c r="D507" s="23" t="s">
        <v>21</v>
      </c>
      <c r="E507" s="24"/>
      <c r="F507" s="24">
        <v>1500</v>
      </c>
      <c r="G507" s="25">
        <f t="shared" si="8"/>
        <v>14401136.75</v>
      </c>
      <c r="H507" s="23" t="s">
        <v>243</v>
      </c>
      <c r="I507" s="23" t="s">
        <v>42</v>
      </c>
      <c r="J507" s="23" t="s">
        <v>24</v>
      </c>
      <c r="K507" s="23" t="s">
        <v>25</v>
      </c>
      <c r="L507" s="23" t="s">
        <v>43</v>
      </c>
    </row>
    <row r="508" spans="1:12" hidden="1" x14ac:dyDescent="0.25">
      <c r="A508" s="22">
        <v>42913</v>
      </c>
      <c r="B508" s="23" t="s">
        <v>475</v>
      </c>
      <c r="C508" s="23" t="s">
        <v>40</v>
      </c>
      <c r="D508" s="23" t="s">
        <v>21</v>
      </c>
      <c r="E508" s="24"/>
      <c r="F508" s="24">
        <v>1000</v>
      </c>
      <c r="G508" s="25">
        <f t="shared" si="8"/>
        <v>14400136.75</v>
      </c>
      <c r="H508" s="23" t="s">
        <v>243</v>
      </c>
      <c r="I508" s="23" t="s">
        <v>42</v>
      </c>
      <c r="J508" s="23" t="s">
        <v>24</v>
      </c>
      <c r="K508" s="23" t="s">
        <v>25</v>
      </c>
      <c r="L508" s="23" t="s">
        <v>43</v>
      </c>
    </row>
    <row r="509" spans="1:12" hidden="1" x14ac:dyDescent="0.25">
      <c r="A509" s="22">
        <v>42913</v>
      </c>
      <c r="B509" s="23" t="s">
        <v>476</v>
      </c>
      <c r="C509" s="23" t="s">
        <v>40</v>
      </c>
      <c r="D509" s="23" t="s">
        <v>21</v>
      </c>
      <c r="E509" s="24"/>
      <c r="F509" s="24">
        <v>500</v>
      </c>
      <c r="G509" s="25">
        <f t="shared" si="8"/>
        <v>14399636.75</v>
      </c>
      <c r="H509" s="23" t="s">
        <v>243</v>
      </c>
      <c r="I509" s="23" t="s">
        <v>42</v>
      </c>
      <c r="J509" s="23" t="s">
        <v>24</v>
      </c>
      <c r="K509" s="23" t="s">
        <v>25</v>
      </c>
      <c r="L509" s="23" t="s">
        <v>43</v>
      </c>
    </row>
    <row r="510" spans="1:12" hidden="1" x14ac:dyDescent="0.25">
      <c r="A510" s="22">
        <v>42913</v>
      </c>
      <c r="B510" s="23" t="s">
        <v>477</v>
      </c>
      <c r="C510" s="23" t="s">
        <v>40</v>
      </c>
      <c r="D510" s="23" t="s">
        <v>21</v>
      </c>
      <c r="E510" s="24"/>
      <c r="F510" s="24">
        <v>1000</v>
      </c>
      <c r="G510" s="25">
        <f t="shared" si="8"/>
        <v>14398636.75</v>
      </c>
      <c r="H510" s="23" t="s">
        <v>243</v>
      </c>
      <c r="I510" s="23" t="s">
        <v>42</v>
      </c>
      <c r="J510" s="23" t="s">
        <v>24</v>
      </c>
      <c r="K510" s="23" t="s">
        <v>25</v>
      </c>
      <c r="L510" s="23" t="s">
        <v>43</v>
      </c>
    </row>
    <row r="511" spans="1:12" hidden="1" x14ac:dyDescent="0.25">
      <c r="A511" s="22">
        <v>42913</v>
      </c>
      <c r="B511" s="23" t="s">
        <v>478</v>
      </c>
      <c r="C511" s="23" t="s">
        <v>40</v>
      </c>
      <c r="D511" s="23" t="s">
        <v>21</v>
      </c>
      <c r="E511" s="24"/>
      <c r="F511" s="24">
        <v>1000</v>
      </c>
      <c r="G511" s="25">
        <f t="shared" si="8"/>
        <v>14397636.75</v>
      </c>
      <c r="H511" s="23" t="s">
        <v>243</v>
      </c>
      <c r="I511" s="23" t="s">
        <v>42</v>
      </c>
      <c r="J511" s="23" t="s">
        <v>24</v>
      </c>
      <c r="K511" s="23" t="s">
        <v>25</v>
      </c>
      <c r="L511" s="23" t="s">
        <v>43</v>
      </c>
    </row>
    <row r="512" spans="1:12" hidden="1" x14ac:dyDescent="0.25">
      <c r="A512" s="22">
        <v>42913</v>
      </c>
      <c r="B512" s="23" t="s">
        <v>233</v>
      </c>
      <c r="C512" s="23" t="s">
        <v>40</v>
      </c>
      <c r="D512" s="23" t="s">
        <v>32</v>
      </c>
      <c r="E512" s="24"/>
      <c r="F512" s="24">
        <v>1000</v>
      </c>
      <c r="G512" s="25">
        <f t="shared" si="8"/>
        <v>14396636.75</v>
      </c>
      <c r="H512" s="27" t="s">
        <v>76</v>
      </c>
      <c r="I512" s="23" t="s">
        <v>42</v>
      </c>
      <c r="J512" s="23" t="s">
        <v>33</v>
      </c>
      <c r="K512" s="23" t="s">
        <v>25</v>
      </c>
      <c r="L512" s="23" t="s">
        <v>43</v>
      </c>
    </row>
    <row r="513" spans="1:12" hidden="1" x14ac:dyDescent="0.25">
      <c r="A513" s="22">
        <v>42913</v>
      </c>
      <c r="B513" s="23" t="s">
        <v>355</v>
      </c>
      <c r="C513" s="23" t="s">
        <v>20</v>
      </c>
      <c r="D513" s="23" t="s">
        <v>32</v>
      </c>
      <c r="E513" s="24"/>
      <c r="F513" s="24">
        <v>1000</v>
      </c>
      <c r="G513" s="25">
        <f t="shared" si="8"/>
        <v>14395636.75</v>
      </c>
      <c r="H513" s="27" t="s">
        <v>76</v>
      </c>
      <c r="I513" s="23" t="s">
        <v>42</v>
      </c>
      <c r="J513" s="23" t="s">
        <v>33</v>
      </c>
      <c r="K513" s="23" t="s">
        <v>25</v>
      </c>
      <c r="L513" s="23" t="s">
        <v>43</v>
      </c>
    </row>
    <row r="514" spans="1:12" hidden="1" x14ac:dyDescent="0.25">
      <c r="A514" s="22">
        <v>42913</v>
      </c>
      <c r="B514" s="23" t="s">
        <v>204</v>
      </c>
      <c r="C514" s="23" t="s">
        <v>40</v>
      </c>
      <c r="D514" s="23" t="s">
        <v>32</v>
      </c>
      <c r="E514" s="24"/>
      <c r="F514" s="24">
        <v>1000</v>
      </c>
      <c r="G514" s="25">
        <f t="shared" si="8"/>
        <v>14394636.75</v>
      </c>
      <c r="H514" s="27" t="s">
        <v>76</v>
      </c>
      <c r="I514" s="23" t="s">
        <v>42</v>
      </c>
      <c r="J514" s="23" t="s">
        <v>33</v>
      </c>
      <c r="K514" s="23" t="s">
        <v>25</v>
      </c>
      <c r="L514" s="23" t="s">
        <v>43</v>
      </c>
    </row>
    <row r="515" spans="1:12" hidden="1" x14ac:dyDescent="0.25">
      <c r="A515" s="22">
        <v>42914</v>
      </c>
      <c r="B515" s="23" t="s">
        <v>479</v>
      </c>
      <c r="C515" s="23" t="s">
        <v>40</v>
      </c>
      <c r="D515" s="23" t="s">
        <v>30</v>
      </c>
      <c r="E515" s="24"/>
      <c r="F515" s="24">
        <v>2000</v>
      </c>
      <c r="G515" s="25">
        <f t="shared" si="8"/>
        <v>14392636.75</v>
      </c>
      <c r="H515" s="23" t="s">
        <v>41</v>
      </c>
      <c r="I515" s="23" t="s">
        <v>42</v>
      </c>
      <c r="J515" s="23" t="s">
        <v>24</v>
      </c>
      <c r="K515" s="23" t="s">
        <v>25</v>
      </c>
      <c r="L515" s="27" t="s">
        <v>43</v>
      </c>
    </row>
    <row r="516" spans="1:12" x14ac:dyDescent="0.25">
      <c r="A516" s="22">
        <v>42914</v>
      </c>
      <c r="B516" s="23" t="s">
        <v>480</v>
      </c>
      <c r="C516" s="23" t="s">
        <v>40</v>
      </c>
      <c r="D516" s="23" t="s">
        <v>28</v>
      </c>
      <c r="E516" s="24"/>
      <c r="F516" s="24">
        <v>4000</v>
      </c>
      <c r="G516" s="25">
        <f t="shared" si="8"/>
        <v>14388636.75</v>
      </c>
      <c r="H516" s="26" t="s">
        <v>166</v>
      </c>
      <c r="I516" s="23" t="s">
        <v>42</v>
      </c>
      <c r="J516" s="23" t="s">
        <v>24</v>
      </c>
      <c r="K516" s="23" t="s">
        <v>25</v>
      </c>
      <c r="L516" s="27" t="s">
        <v>43</v>
      </c>
    </row>
    <row r="517" spans="1:12" x14ac:dyDescent="0.25">
      <c r="A517" s="22">
        <v>42914</v>
      </c>
      <c r="B517" s="23" t="s">
        <v>139</v>
      </c>
      <c r="C517" s="23" t="s">
        <v>45</v>
      </c>
      <c r="D517" s="23" t="s">
        <v>32</v>
      </c>
      <c r="E517" s="24"/>
      <c r="F517" s="24">
        <v>147000</v>
      </c>
      <c r="G517" s="25">
        <f t="shared" si="8"/>
        <v>14241636.75</v>
      </c>
      <c r="H517" s="26" t="s">
        <v>166</v>
      </c>
      <c r="I517" s="39" t="s">
        <v>481</v>
      </c>
      <c r="J517" s="23"/>
      <c r="K517" s="23" t="s">
        <v>25</v>
      </c>
      <c r="L517" s="27" t="s">
        <v>26</v>
      </c>
    </row>
    <row r="518" spans="1:12" x14ac:dyDescent="0.25">
      <c r="A518" s="22">
        <v>42914</v>
      </c>
      <c r="B518" s="23" t="s">
        <v>289</v>
      </c>
      <c r="C518" s="23" t="s">
        <v>48</v>
      </c>
      <c r="D518" s="23" t="s">
        <v>37</v>
      </c>
      <c r="E518" s="24"/>
      <c r="F518" s="24">
        <v>5880</v>
      </c>
      <c r="G518" s="25">
        <f t="shared" si="8"/>
        <v>14235756.75</v>
      </c>
      <c r="H518" s="26" t="s">
        <v>166</v>
      </c>
      <c r="I518" s="39" t="s">
        <v>481</v>
      </c>
      <c r="J518" s="23" t="s">
        <v>24</v>
      </c>
      <c r="K518" s="23" t="s">
        <v>25</v>
      </c>
      <c r="L518" s="27" t="s">
        <v>26</v>
      </c>
    </row>
    <row r="519" spans="1:12" x14ac:dyDescent="0.25">
      <c r="A519" s="22">
        <v>42914</v>
      </c>
      <c r="B519" s="23" t="s">
        <v>482</v>
      </c>
      <c r="C519" s="23" t="s">
        <v>40</v>
      </c>
      <c r="D519" s="23" t="s">
        <v>28</v>
      </c>
      <c r="E519" s="24"/>
      <c r="F519" s="24">
        <v>5000</v>
      </c>
      <c r="G519" s="25">
        <f t="shared" si="8"/>
        <v>14230756.75</v>
      </c>
      <c r="H519" s="26" t="s">
        <v>166</v>
      </c>
      <c r="I519" s="23" t="s">
        <v>42</v>
      </c>
      <c r="J519" s="23" t="s">
        <v>24</v>
      </c>
      <c r="K519" s="23" t="s">
        <v>25</v>
      </c>
      <c r="L519" s="27" t="s">
        <v>43</v>
      </c>
    </row>
    <row r="520" spans="1:12" x14ac:dyDescent="0.25">
      <c r="A520" s="22">
        <v>42914</v>
      </c>
      <c r="B520" s="23" t="s">
        <v>483</v>
      </c>
      <c r="C520" s="23" t="s">
        <v>40</v>
      </c>
      <c r="D520" s="23" t="s">
        <v>37</v>
      </c>
      <c r="E520" s="24"/>
      <c r="F520" s="24">
        <v>3000</v>
      </c>
      <c r="G520" s="25">
        <f t="shared" si="8"/>
        <v>14227756.75</v>
      </c>
      <c r="H520" s="26" t="s">
        <v>166</v>
      </c>
      <c r="I520" s="23" t="s">
        <v>42</v>
      </c>
      <c r="J520" s="23" t="s">
        <v>24</v>
      </c>
      <c r="K520" s="23" t="s">
        <v>25</v>
      </c>
      <c r="L520" s="27" t="s">
        <v>43</v>
      </c>
    </row>
    <row r="521" spans="1:12" hidden="1" x14ac:dyDescent="0.25">
      <c r="A521" s="22">
        <v>42914</v>
      </c>
      <c r="B521" s="27" t="s">
        <v>484</v>
      </c>
      <c r="C521" s="27" t="s">
        <v>40</v>
      </c>
      <c r="D521" s="23" t="s">
        <v>21</v>
      </c>
      <c r="E521" s="29"/>
      <c r="F521" s="29">
        <v>1000</v>
      </c>
      <c r="G521" s="25">
        <f t="shared" si="8"/>
        <v>14226756.75</v>
      </c>
      <c r="H521" s="27" t="s">
        <v>58</v>
      </c>
      <c r="I521" s="27" t="s">
        <v>42</v>
      </c>
      <c r="J521" s="23" t="s">
        <v>24</v>
      </c>
      <c r="K521" s="23" t="s">
        <v>25</v>
      </c>
      <c r="L521" s="27" t="s">
        <v>43</v>
      </c>
    </row>
    <row r="522" spans="1:12" hidden="1" x14ac:dyDescent="0.25">
      <c r="A522" s="22">
        <v>42914</v>
      </c>
      <c r="B522" s="27" t="s">
        <v>485</v>
      </c>
      <c r="C522" s="27" t="s">
        <v>40</v>
      </c>
      <c r="D522" s="23" t="s">
        <v>21</v>
      </c>
      <c r="E522" s="29"/>
      <c r="F522" s="29">
        <v>1000</v>
      </c>
      <c r="G522" s="25">
        <f t="shared" si="8"/>
        <v>14225756.75</v>
      </c>
      <c r="H522" s="27" t="s">
        <v>58</v>
      </c>
      <c r="I522" s="27" t="s">
        <v>42</v>
      </c>
      <c r="J522" s="23" t="s">
        <v>24</v>
      </c>
      <c r="K522" s="23" t="s">
        <v>25</v>
      </c>
      <c r="L522" s="27" t="s">
        <v>43</v>
      </c>
    </row>
    <row r="523" spans="1:12" hidden="1" x14ac:dyDescent="0.25">
      <c r="A523" s="22">
        <v>42914</v>
      </c>
      <c r="B523" s="27" t="s">
        <v>486</v>
      </c>
      <c r="C523" s="27" t="s">
        <v>40</v>
      </c>
      <c r="D523" s="23" t="s">
        <v>21</v>
      </c>
      <c r="E523" s="29"/>
      <c r="F523" s="29">
        <v>500</v>
      </c>
      <c r="G523" s="25">
        <f t="shared" si="8"/>
        <v>14225256.75</v>
      </c>
      <c r="H523" s="27" t="s">
        <v>225</v>
      </c>
      <c r="I523" s="27" t="s">
        <v>42</v>
      </c>
      <c r="J523" s="23" t="s">
        <v>24</v>
      </c>
      <c r="K523" s="23" t="s">
        <v>25</v>
      </c>
      <c r="L523" s="27" t="s">
        <v>43</v>
      </c>
    </row>
    <row r="524" spans="1:12" hidden="1" x14ac:dyDescent="0.25">
      <c r="A524" s="22">
        <v>42914</v>
      </c>
      <c r="B524" s="27" t="s">
        <v>487</v>
      </c>
      <c r="C524" s="27" t="s">
        <v>40</v>
      </c>
      <c r="D524" s="23" t="s">
        <v>21</v>
      </c>
      <c r="E524" s="29"/>
      <c r="F524" s="29">
        <v>500</v>
      </c>
      <c r="G524" s="25">
        <f t="shared" si="8"/>
        <v>14224756.75</v>
      </c>
      <c r="H524" s="27" t="s">
        <v>225</v>
      </c>
      <c r="I524" s="27" t="s">
        <v>42</v>
      </c>
      <c r="J524" s="23" t="s">
        <v>24</v>
      </c>
      <c r="K524" s="23" t="s">
        <v>25</v>
      </c>
      <c r="L524" s="27" t="s">
        <v>43</v>
      </c>
    </row>
    <row r="525" spans="1:12" hidden="1" x14ac:dyDescent="0.25">
      <c r="A525" s="22">
        <v>42914</v>
      </c>
      <c r="B525" s="27" t="s">
        <v>488</v>
      </c>
      <c r="C525" s="27" t="s">
        <v>40</v>
      </c>
      <c r="D525" s="23" t="s">
        <v>21</v>
      </c>
      <c r="E525" s="29"/>
      <c r="F525" s="29">
        <v>500</v>
      </c>
      <c r="G525" s="25">
        <f t="shared" si="8"/>
        <v>14224256.75</v>
      </c>
      <c r="H525" s="27" t="s">
        <v>225</v>
      </c>
      <c r="I525" s="27" t="s">
        <v>42</v>
      </c>
      <c r="J525" s="23" t="s">
        <v>24</v>
      </c>
      <c r="K525" s="23" t="s">
        <v>25</v>
      </c>
      <c r="L525" s="27" t="s">
        <v>43</v>
      </c>
    </row>
    <row r="526" spans="1:12" hidden="1" x14ac:dyDescent="0.25">
      <c r="A526" s="22">
        <v>42914</v>
      </c>
      <c r="B526" s="27" t="s">
        <v>489</v>
      </c>
      <c r="C526" s="27" t="s">
        <v>40</v>
      </c>
      <c r="D526" s="23" t="s">
        <v>21</v>
      </c>
      <c r="E526" s="29"/>
      <c r="F526" s="29">
        <v>500</v>
      </c>
      <c r="G526" s="25">
        <f t="shared" ref="G526:G589" si="9">+G525+E526-F526</f>
        <v>14223756.75</v>
      </c>
      <c r="H526" s="27" t="s">
        <v>225</v>
      </c>
      <c r="I526" s="27" t="s">
        <v>42</v>
      </c>
      <c r="J526" s="23" t="s">
        <v>24</v>
      </c>
      <c r="K526" s="23" t="s">
        <v>25</v>
      </c>
      <c r="L526" s="27" t="s">
        <v>43</v>
      </c>
    </row>
    <row r="527" spans="1:12" hidden="1" x14ac:dyDescent="0.25">
      <c r="A527" s="22">
        <v>42914</v>
      </c>
      <c r="B527" s="27" t="s">
        <v>490</v>
      </c>
      <c r="C527" s="27" t="s">
        <v>40</v>
      </c>
      <c r="D527" s="23" t="s">
        <v>21</v>
      </c>
      <c r="E527" s="29"/>
      <c r="F527" s="29">
        <v>500</v>
      </c>
      <c r="G527" s="25">
        <f t="shared" si="9"/>
        <v>14223256.75</v>
      </c>
      <c r="H527" s="27" t="s">
        <v>225</v>
      </c>
      <c r="I527" s="27" t="s">
        <v>42</v>
      </c>
      <c r="J527" s="23" t="s">
        <v>24</v>
      </c>
      <c r="K527" s="23" t="s">
        <v>25</v>
      </c>
      <c r="L527" s="27" t="s">
        <v>43</v>
      </c>
    </row>
    <row r="528" spans="1:12" hidden="1" x14ac:dyDescent="0.25">
      <c r="A528" s="22">
        <v>42914</v>
      </c>
      <c r="B528" s="27" t="s">
        <v>491</v>
      </c>
      <c r="C528" s="27" t="s">
        <v>40</v>
      </c>
      <c r="D528" s="23" t="s">
        <v>21</v>
      </c>
      <c r="E528" s="29"/>
      <c r="F528" s="29">
        <v>500</v>
      </c>
      <c r="G528" s="25">
        <f t="shared" si="9"/>
        <v>14222756.75</v>
      </c>
      <c r="H528" s="27" t="s">
        <v>225</v>
      </c>
      <c r="I528" s="27" t="s">
        <v>42</v>
      </c>
      <c r="J528" s="23" t="s">
        <v>24</v>
      </c>
      <c r="K528" s="23" t="s">
        <v>25</v>
      </c>
      <c r="L528" s="27" t="s">
        <v>43</v>
      </c>
    </row>
    <row r="529" spans="1:12" hidden="1" x14ac:dyDescent="0.25">
      <c r="A529" s="22">
        <v>42914</v>
      </c>
      <c r="B529" s="27" t="s">
        <v>492</v>
      </c>
      <c r="C529" s="27" t="s">
        <v>40</v>
      </c>
      <c r="D529" s="23" t="s">
        <v>21</v>
      </c>
      <c r="E529" s="29"/>
      <c r="F529" s="29">
        <v>500</v>
      </c>
      <c r="G529" s="25">
        <f t="shared" si="9"/>
        <v>14222256.75</v>
      </c>
      <c r="H529" s="27" t="s">
        <v>225</v>
      </c>
      <c r="I529" s="27" t="s">
        <v>42</v>
      </c>
      <c r="J529" s="23" t="s">
        <v>24</v>
      </c>
      <c r="K529" s="23" t="s">
        <v>25</v>
      </c>
      <c r="L529" s="27" t="s">
        <v>43</v>
      </c>
    </row>
    <row r="530" spans="1:12" hidden="1" x14ac:dyDescent="0.25">
      <c r="A530" s="22">
        <v>42914</v>
      </c>
      <c r="B530" s="27" t="s">
        <v>493</v>
      </c>
      <c r="C530" s="27" t="s">
        <v>40</v>
      </c>
      <c r="D530" s="23" t="s">
        <v>21</v>
      </c>
      <c r="E530" s="29"/>
      <c r="F530" s="29">
        <v>500</v>
      </c>
      <c r="G530" s="25">
        <f t="shared" si="9"/>
        <v>14221756.75</v>
      </c>
      <c r="H530" s="27" t="s">
        <v>225</v>
      </c>
      <c r="I530" s="27" t="s">
        <v>42</v>
      </c>
      <c r="J530" s="23" t="s">
        <v>24</v>
      </c>
      <c r="K530" s="23" t="s">
        <v>25</v>
      </c>
      <c r="L530" s="27" t="s">
        <v>43</v>
      </c>
    </row>
    <row r="531" spans="1:12" hidden="1" x14ac:dyDescent="0.25">
      <c r="A531" s="22">
        <v>42914</v>
      </c>
      <c r="B531" s="27" t="s">
        <v>494</v>
      </c>
      <c r="C531" s="27" t="s">
        <v>40</v>
      </c>
      <c r="D531" s="23" t="s">
        <v>21</v>
      </c>
      <c r="E531" s="29"/>
      <c r="F531" s="29">
        <v>500</v>
      </c>
      <c r="G531" s="25">
        <f t="shared" si="9"/>
        <v>14221256.75</v>
      </c>
      <c r="H531" s="27" t="s">
        <v>225</v>
      </c>
      <c r="I531" s="27" t="s">
        <v>42</v>
      </c>
      <c r="J531" s="23" t="s">
        <v>24</v>
      </c>
      <c r="K531" s="23" t="s">
        <v>25</v>
      </c>
      <c r="L531" s="27" t="s">
        <v>43</v>
      </c>
    </row>
    <row r="532" spans="1:12" hidden="1" x14ac:dyDescent="0.25">
      <c r="A532" s="22">
        <v>42914</v>
      </c>
      <c r="B532" s="23" t="s">
        <v>495</v>
      </c>
      <c r="C532" s="23" t="s">
        <v>67</v>
      </c>
      <c r="D532" s="23" t="s">
        <v>32</v>
      </c>
      <c r="E532" s="24"/>
      <c r="F532" s="32">
        <v>20000</v>
      </c>
      <c r="G532" s="25">
        <f t="shared" si="9"/>
        <v>14201256.75</v>
      </c>
      <c r="H532" s="23" t="s">
        <v>139</v>
      </c>
      <c r="I532" s="23">
        <v>11</v>
      </c>
      <c r="J532" s="23" t="s">
        <v>33</v>
      </c>
      <c r="K532" s="23" t="s">
        <v>25</v>
      </c>
      <c r="L532" s="23" t="s">
        <v>26</v>
      </c>
    </row>
    <row r="533" spans="1:12" hidden="1" x14ac:dyDescent="0.25">
      <c r="A533" s="22">
        <v>42914</v>
      </c>
      <c r="B533" s="23" t="s">
        <v>132</v>
      </c>
      <c r="C533" s="23" t="s">
        <v>45</v>
      </c>
      <c r="D533" s="23" t="s">
        <v>32</v>
      </c>
      <c r="E533" s="32">
        <v>147000</v>
      </c>
      <c r="F533" s="32"/>
      <c r="G533" s="25">
        <f t="shared" si="9"/>
        <v>14348256.75</v>
      </c>
      <c r="H533" s="23" t="s">
        <v>139</v>
      </c>
      <c r="I533" s="23" t="s">
        <v>307</v>
      </c>
      <c r="J533" s="23"/>
      <c r="K533" s="23" t="s">
        <v>25</v>
      </c>
      <c r="L533" s="23" t="s">
        <v>26</v>
      </c>
    </row>
    <row r="534" spans="1:12" hidden="1" x14ac:dyDescent="0.25">
      <c r="A534" s="22">
        <v>42914</v>
      </c>
      <c r="B534" s="23" t="s">
        <v>496</v>
      </c>
      <c r="C534" s="23" t="s">
        <v>466</v>
      </c>
      <c r="D534" s="23" t="s">
        <v>32</v>
      </c>
      <c r="E534" s="24"/>
      <c r="F534" s="32">
        <v>4000</v>
      </c>
      <c r="G534" s="25">
        <f t="shared" si="9"/>
        <v>14344256.75</v>
      </c>
      <c r="H534" s="23" t="s">
        <v>139</v>
      </c>
      <c r="I534" s="23" t="s">
        <v>42</v>
      </c>
      <c r="J534" s="23" t="s">
        <v>33</v>
      </c>
      <c r="K534" s="23" t="s">
        <v>25</v>
      </c>
      <c r="L534" s="23" t="s">
        <v>143</v>
      </c>
    </row>
    <row r="535" spans="1:12" hidden="1" x14ac:dyDescent="0.25">
      <c r="A535" s="22">
        <v>42914</v>
      </c>
      <c r="B535" s="23" t="s">
        <v>497</v>
      </c>
      <c r="C535" s="23" t="s">
        <v>466</v>
      </c>
      <c r="D535" s="23" t="s">
        <v>32</v>
      </c>
      <c r="E535" s="24"/>
      <c r="F535" s="32">
        <v>3000</v>
      </c>
      <c r="G535" s="25">
        <f t="shared" si="9"/>
        <v>14341256.75</v>
      </c>
      <c r="H535" s="23" t="s">
        <v>139</v>
      </c>
      <c r="I535" s="23" t="s">
        <v>42</v>
      </c>
      <c r="J535" s="23" t="s">
        <v>33</v>
      </c>
      <c r="K535" s="23" t="s">
        <v>25</v>
      </c>
      <c r="L535" s="23" t="s">
        <v>143</v>
      </c>
    </row>
    <row r="536" spans="1:12" hidden="1" x14ac:dyDescent="0.25">
      <c r="A536" s="22">
        <v>42914</v>
      </c>
      <c r="B536" s="23" t="s">
        <v>61</v>
      </c>
      <c r="C536" s="23" t="s">
        <v>60</v>
      </c>
      <c r="D536" s="23" t="s">
        <v>21</v>
      </c>
      <c r="E536" s="24"/>
      <c r="F536" s="24">
        <v>3700</v>
      </c>
      <c r="G536" s="25">
        <f t="shared" si="9"/>
        <v>14337556.75</v>
      </c>
      <c r="H536" s="23" t="s">
        <v>62</v>
      </c>
      <c r="I536" s="23" t="s">
        <v>42</v>
      </c>
      <c r="J536" s="23" t="s">
        <v>24</v>
      </c>
      <c r="K536" s="23" t="s">
        <v>25</v>
      </c>
      <c r="L536" s="27" t="s">
        <v>43</v>
      </c>
    </row>
    <row r="537" spans="1:12" hidden="1" x14ac:dyDescent="0.25">
      <c r="A537" s="22">
        <v>42914</v>
      </c>
      <c r="B537" s="23" t="s">
        <v>498</v>
      </c>
      <c r="C537" s="23" t="s">
        <v>40</v>
      </c>
      <c r="D537" s="23" t="s">
        <v>21</v>
      </c>
      <c r="E537" s="24"/>
      <c r="F537" s="24">
        <v>300</v>
      </c>
      <c r="G537" s="25">
        <f t="shared" si="9"/>
        <v>14337256.75</v>
      </c>
      <c r="H537" s="23" t="s">
        <v>62</v>
      </c>
      <c r="I537" s="23" t="s">
        <v>42</v>
      </c>
      <c r="J537" s="23" t="s">
        <v>24</v>
      </c>
      <c r="K537" s="23" t="s">
        <v>25</v>
      </c>
      <c r="L537" s="27" t="s">
        <v>43</v>
      </c>
    </row>
    <row r="538" spans="1:12" hidden="1" x14ac:dyDescent="0.25">
      <c r="A538" s="22">
        <v>42914</v>
      </c>
      <c r="B538" s="23" t="s">
        <v>499</v>
      </c>
      <c r="C538" s="23" t="s">
        <v>40</v>
      </c>
      <c r="D538" s="23" t="s">
        <v>21</v>
      </c>
      <c r="E538" s="24"/>
      <c r="F538" s="24">
        <v>300</v>
      </c>
      <c r="G538" s="25">
        <f t="shared" si="9"/>
        <v>14336956.75</v>
      </c>
      <c r="H538" s="23" t="s">
        <v>62</v>
      </c>
      <c r="I538" s="23" t="s">
        <v>42</v>
      </c>
      <c r="J538" s="23" t="s">
        <v>24</v>
      </c>
      <c r="K538" s="23" t="s">
        <v>25</v>
      </c>
      <c r="L538" s="27" t="s">
        <v>43</v>
      </c>
    </row>
    <row r="539" spans="1:12" hidden="1" x14ac:dyDescent="0.25">
      <c r="A539" s="22">
        <v>42914</v>
      </c>
      <c r="B539" s="23" t="s">
        <v>500</v>
      </c>
      <c r="C539" s="23" t="s">
        <v>40</v>
      </c>
      <c r="D539" s="23" t="s">
        <v>21</v>
      </c>
      <c r="E539" s="24"/>
      <c r="F539" s="24">
        <v>5000</v>
      </c>
      <c r="G539" s="25">
        <f t="shared" si="9"/>
        <v>14331956.75</v>
      </c>
      <c r="H539" s="23" t="s">
        <v>62</v>
      </c>
      <c r="I539" s="23" t="s">
        <v>51</v>
      </c>
      <c r="J539" s="23" t="s">
        <v>24</v>
      </c>
      <c r="K539" s="23" t="s">
        <v>25</v>
      </c>
      <c r="L539" s="27" t="s">
        <v>26</v>
      </c>
    </row>
    <row r="540" spans="1:12" hidden="1" x14ac:dyDescent="0.25">
      <c r="A540" s="22">
        <v>42914</v>
      </c>
      <c r="B540" s="23" t="s">
        <v>501</v>
      </c>
      <c r="C540" s="23" t="s">
        <v>67</v>
      </c>
      <c r="D540" s="23" t="s">
        <v>21</v>
      </c>
      <c r="E540" s="24"/>
      <c r="F540" s="24">
        <v>15000</v>
      </c>
      <c r="G540" s="25">
        <f t="shared" si="9"/>
        <v>14316956.75</v>
      </c>
      <c r="H540" s="23" t="s">
        <v>62</v>
      </c>
      <c r="I540" s="23" t="s">
        <v>51</v>
      </c>
      <c r="J540" s="23" t="s">
        <v>24</v>
      </c>
      <c r="K540" s="23" t="s">
        <v>25</v>
      </c>
      <c r="L540" s="27" t="s">
        <v>26</v>
      </c>
    </row>
    <row r="541" spans="1:12" hidden="1" x14ac:dyDescent="0.25">
      <c r="A541" s="22">
        <v>42914</v>
      </c>
      <c r="B541" s="23" t="s">
        <v>502</v>
      </c>
      <c r="C541" s="23" t="s">
        <v>145</v>
      </c>
      <c r="D541" s="23" t="s">
        <v>28</v>
      </c>
      <c r="E541" s="24"/>
      <c r="F541" s="24">
        <v>37000</v>
      </c>
      <c r="G541" s="25">
        <f t="shared" si="9"/>
        <v>14279956.75</v>
      </c>
      <c r="H541" s="23" t="s">
        <v>69</v>
      </c>
      <c r="I541" s="23" t="s">
        <v>307</v>
      </c>
      <c r="J541" s="23" t="s">
        <v>24</v>
      </c>
      <c r="K541" s="23" t="s">
        <v>25</v>
      </c>
      <c r="L541" s="27" t="s">
        <v>26</v>
      </c>
    </row>
    <row r="542" spans="1:12" hidden="1" x14ac:dyDescent="0.25">
      <c r="A542" s="22">
        <v>42914</v>
      </c>
      <c r="B542" s="23" t="s">
        <v>503</v>
      </c>
      <c r="C542" s="23" t="s">
        <v>40</v>
      </c>
      <c r="D542" s="23" t="s">
        <v>28</v>
      </c>
      <c r="E542" s="24"/>
      <c r="F542" s="24">
        <v>1000</v>
      </c>
      <c r="G542" s="25">
        <f t="shared" si="9"/>
        <v>14278956.75</v>
      </c>
      <c r="H542" s="23" t="s">
        <v>69</v>
      </c>
      <c r="I542" s="23" t="s">
        <v>42</v>
      </c>
      <c r="J542" s="23" t="s">
        <v>24</v>
      </c>
      <c r="K542" s="23" t="s">
        <v>25</v>
      </c>
      <c r="L542" s="27" t="s">
        <v>43</v>
      </c>
    </row>
    <row r="543" spans="1:12" hidden="1" x14ac:dyDescent="0.25">
      <c r="A543" s="22">
        <v>42914</v>
      </c>
      <c r="B543" s="23" t="s">
        <v>608</v>
      </c>
      <c r="C543" s="23" t="s">
        <v>67</v>
      </c>
      <c r="D543" s="23" t="s">
        <v>28</v>
      </c>
      <c r="E543" s="24"/>
      <c r="F543" s="24">
        <v>40000</v>
      </c>
      <c r="G543" s="25">
        <f t="shared" si="9"/>
        <v>14238956.75</v>
      </c>
      <c r="H543" s="23" t="s">
        <v>69</v>
      </c>
      <c r="I543" s="23" t="s">
        <v>42</v>
      </c>
      <c r="J543" s="23" t="s">
        <v>24</v>
      </c>
      <c r="K543" s="23" t="s">
        <v>25</v>
      </c>
      <c r="L543" s="27" t="s">
        <v>26</v>
      </c>
    </row>
    <row r="544" spans="1:12" hidden="1" x14ac:dyDescent="0.25">
      <c r="A544" s="22">
        <v>42914</v>
      </c>
      <c r="B544" s="23" t="s">
        <v>504</v>
      </c>
      <c r="C544" s="23" t="s">
        <v>40</v>
      </c>
      <c r="D544" s="23" t="s">
        <v>21</v>
      </c>
      <c r="E544" s="24"/>
      <c r="F544" s="24">
        <v>1500</v>
      </c>
      <c r="G544" s="25">
        <f t="shared" si="9"/>
        <v>14237456.75</v>
      </c>
      <c r="H544" s="23" t="s">
        <v>243</v>
      </c>
      <c r="I544" s="23" t="s">
        <v>42</v>
      </c>
      <c r="J544" s="23" t="s">
        <v>24</v>
      </c>
      <c r="K544" s="23" t="s">
        <v>25</v>
      </c>
      <c r="L544" s="23" t="s">
        <v>43</v>
      </c>
    </row>
    <row r="545" spans="1:12" hidden="1" x14ac:dyDescent="0.25">
      <c r="A545" s="22">
        <v>42914</v>
      </c>
      <c r="B545" s="23" t="s">
        <v>505</v>
      </c>
      <c r="C545" s="23" t="s">
        <v>40</v>
      </c>
      <c r="D545" s="23" t="s">
        <v>21</v>
      </c>
      <c r="E545" s="24"/>
      <c r="F545" s="24">
        <v>1000</v>
      </c>
      <c r="G545" s="25">
        <f t="shared" si="9"/>
        <v>14236456.75</v>
      </c>
      <c r="H545" s="23" t="s">
        <v>243</v>
      </c>
      <c r="I545" s="23" t="s">
        <v>42</v>
      </c>
      <c r="J545" s="23" t="s">
        <v>24</v>
      </c>
      <c r="K545" s="23" t="s">
        <v>25</v>
      </c>
      <c r="L545" s="23" t="s">
        <v>43</v>
      </c>
    </row>
    <row r="546" spans="1:12" hidden="1" x14ac:dyDescent="0.25">
      <c r="A546" s="22">
        <v>42914</v>
      </c>
      <c r="B546" s="23" t="s">
        <v>506</v>
      </c>
      <c r="C546" s="23" t="s">
        <v>40</v>
      </c>
      <c r="D546" s="23" t="s">
        <v>21</v>
      </c>
      <c r="E546" s="24"/>
      <c r="F546" s="24">
        <v>1500</v>
      </c>
      <c r="G546" s="25">
        <f t="shared" si="9"/>
        <v>14234956.75</v>
      </c>
      <c r="H546" s="23" t="s">
        <v>243</v>
      </c>
      <c r="I546" s="23" t="s">
        <v>42</v>
      </c>
      <c r="J546" s="23" t="s">
        <v>24</v>
      </c>
      <c r="K546" s="23" t="s">
        <v>25</v>
      </c>
      <c r="L546" s="23" t="s">
        <v>43</v>
      </c>
    </row>
    <row r="547" spans="1:12" hidden="1" x14ac:dyDescent="0.25">
      <c r="A547" s="22">
        <v>42914</v>
      </c>
      <c r="B547" s="23" t="s">
        <v>233</v>
      </c>
      <c r="C547" s="23" t="s">
        <v>40</v>
      </c>
      <c r="D547" s="23" t="s">
        <v>32</v>
      </c>
      <c r="E547" s="24"/>
      <c r="F547" s="24">
        <v>1000</v>
      </c>
      <c r="G547" s="25">
        <f t="shared" si="9"/>
        <v>14233956.75</v>
      </c>
      <c r="H547" s="27" t="s">
        <v>76</v>
      </c>
      <c r="I547" s="23" t="s">
        <v>42</v>
      </c>
      <c r="J547" s="23" t="s">
        <v>33</v>
      </c>
      <c r="K547" s="23" t="s">
        <v>25</v>
      </c>
      <c r="L547" s="23" t="s">
        <v>43</v>
      </c>
    </row>
    <row r="548" spans="1:12" hidden="1" x14ac:dyDescent="0.25">
      <c r="A548" s="22">
        <v>42914</v>
      </c>
      <c r="B548" s="23" t="s">
        <v>355</v>
      </c>
      <c r="C548" s="23" t="s">
        <v>20</v>
      </c>
      <c r="D548" s="23" t="s">
        <v>32</v>
      </c>
      <c r="E548" s="24"/>
      <c r="F548" s="24">
        <v>1000</v>
      </c>
      <c r="G548" s="25">
        <f t="shared" si="9"/>
        <v>14232956.75</v>
      </c>
      <c r="H548" s="27" t="s">
        <v>76</v>
      </c>
      <c r="I548" s="23" t="s">
        <v>42</v>
      </c>
      <c r="J548" s="23" t="s">
        <v>33</v>
      </c>
      <c r="K548" s="23" t="s">
        <v>25</v>
      </c>
      <c r="L548" s="23" t="s">
        <v>43</v>
      </c>
    </row>
    <row r="549" spans="1:12" hidden="1" x14ac:dyDescent="0.25">
      <c r="A549" s="22">
        <v>42914</v>
      </c>
      <c r="B549" s="23" t="s">
        <v>204</v>
      </c>
      <c r="C549" s="23" t="s">
        <v>40</v>
      </c>
      <c r="D549" s="23" t="s">
        <v>32</v>
      </c>
      <c r="E549" s="24"/>
      <c r="F549" s="24">
        <v>1000</v>
      </c>
      <c r="G549" s="25">
        <f t="shared" si="9"/>
        <v>14231956.75</v>
      </c>
      <c r="H549" s="27" t="s">
        <v>76</v>
      </c>
      <c r="I549" s="23" t="s">
        <v>42</v>
      </c>
      <c r="J549" s="23" t="s">
        <v>33</v>
      </c>
      <c r="K549" s="23" t="s">
        <v>25</v>
      </c>
      <c r="L549" s="23" t="s">
        <v>43</v>
      </c>
    </row>
    <row r="550" spans="1:12" hidden="1" x14ac:dyDescent="0.25">
      <c r="A550" s="22">
        <v>42915</v>
      </c>
      <c r="B550" s="23" t="s">
        <v>19</v>
      </c>
      <c r="C550" s="23" t="s">
        <v>20</v>
      </c>
      <c r="D550" s="23" t="s">
        <v>21</v>
      </c>
      <c r="E550" s="24"/>
      <c r="F550" s="24">
        <v>306358</v>
      </c>
      <c r="G550" s="25">
        <f t="shared" si="9"/>
        <v>13925598.75</v>
      </c>
      <c r="H550" s="24" t="s">
        <v>22</v>
      </c>
      <c r="I550" s="26" t="s">
        <v>23</v>
      </c>
      <c r="J550" s="23" t="s">
        <v>24</v>
      </c>
      <c r="K550" s="23" t="s">
        <v>25</v>
      </c>
      <c r="L550" s="27" t="s">
        <v>26</v>
      </c>
    </row>
    <row r="551" spans="1:12" hidden="1" x14ac:dyDescent="0.25">
      <c r="A551" s="22">
        <v>42915</v>
      </c>
      <c r="B551" s="23" t="s">
        <v>27</v>
      </c>
      <c r="C551" s="23" t="s">
        <v>20</v>
      </c>
      <c r="D551" s="23" t="s">
        <v>28</v>
      </c>
      <c r="E551" s="24"/>
      <c r="F551" s="24">
        <v>140000</v>
      </c>
      <c r="G551" s="25">
        <f t="shared" si="9"/>
        <v>13785598.75</v>
      </c>
      <c r="H551" s="24" t="s">
        <v>22</v>
      </c>
      <c r="I551" s="26" t="s">
        <v>23</v>
      </c>
      <c r="J551" s="23" t="s">
        <v>24</v>
      </c>
      <c r="K551" s="23" t="s">
        <v>25</v>
      </c>
      <c r="L551" s="27" t="s">
        <v>26</v>
      </c>
    </row>
    <row r="552" spans="1:12" hidden="1" x14ac:dyDescent="0.25">
      <c r="A552" s="22">
        <v>42915</v>
      </c>
      <c r="B552" s="23" t="s">
        <v>29</v>
      </c>
      <c r="C552" s="23" t="s">
        <v>20</v>
      </c>
      <c r="D552" s="23" t="s">
        <v>30</v>
      </c>
      <c r="E552" s="24"/>
      <c r="F552" s="24">
        <v>450000</v>
      </c>
      <c r="G552" s="25">
        <f t="shared" si="9"/>
        <v>13335598.75</v>
      </c>
      <c r="H552" s="24" t="s">
        <v>22</v>
      </c>
      <c r="I552" s="26" t="s">
        <v>23</v>
      </c>
      <c r="J552" s="23" t="s">
        <v>24</v>
      </c>
      <c r="K552" s="23" t="s">
        <v>25</v>
      </c>
      <c r="L552" s="27" t="s">
        <v>26</v>
      </c>
    </row>
    <row r="553" spans="1:12" hidden="1" x14ac:dyDescent="0.25">
      <c r="A553" s="22">
        <v>42915</v>
      </c>
      <c r="B553" s="23" t="s">
        <v>31</v>
      </c>
      <c r="C553" s="23" t="s">
        <v>20</v>
      </c>
      <c r="D553" s="23" t="s">
        <v>32</v>
      </c>
      <c r="E553" s="24"/>
      <c r="F553" s="24">
        <v>160000</v>
      </c>
      <c r="G553" s="25">
        <f t="shared" si="9"/>
        <v>13175598.75</v>
      </c>
      <c r="H553" s="24" t="s">
        <v>22</v>
      </c>
      <c r="I553" s="26" t="s">
        <v>23</v>
      </c>
      <c r="J553" s="23" t="s">
        <v>33</v>
      </c>
      <c r="K553" s="23" t="s">
        <v>25</v>
      </c>
      <c r="L553" s="27" t="s">
        <v>26</v>
      </c>
    </row>
    <row r="554" spans="1:12" hidden="1" x14ac:dyDescent="0.25">
      <c r="A554" s="22">
        <v>42915</v>
      </c>
      <c r="B554" s="23" t="s">
        <v>34</v>
      </c>
      <c r="C554" s="23" t="s">
        <v>20</v>
      </c>
      <c r="D554" s="23" t="s">
        <v>21</v>
      </c>
      <c r="E554" s="24"/>
      <c r="F554" s="24">
        <v>193600</v>
      </c>
      <c r="G554" s="25">
        <f t="shared" si="9"/>
        <v>12981998.75</v>
      </c>
      <c r="H554" s="24" t="s">
        <v>22</v>
      </c>
      <c r="I554" s="26" t="s">
        <v>23</v>
      </c>
      <c r="J554" s="23" t="s">
        <v>24</v>
      </c>
      <c r="K554" s="23" t="s">
        <v>25</v>
      </c>
      <c r="L554" s="27" t="s">
        <v>26</v>
      </c>
    </row>
    <row r="555" spans="1:12" hidden="1" x14ac:dyDescent="0.25">
      <c r="A555" s="22">
        <v>42915</v>
      </c>
      <c r="B555" s="23" t="s">
        <v>507</v>
      </c>
      <c r="C555" s="23" t="s">
        <v>169</v>
      </c>
      <c r="D555" s="23" t="s">
        <v>37</v>
      </c>
      <c r="E555" s="24"/>
      <c r="F555" s="24">
        <v>225000</v>
      </c>
      <c r="G555" s="25">
        <f t="shared" si="9"/>
        <v>12756998.75</v>
      </c>
      <c r="H555" s="24" t="s">
        <v>22</v>
      </c>
      <c r="I555" s="26" t="s">
        <v>508</v>
      </c>
      <c r="J555" s="23" t="s">
        <v>24</v>
      </c>
      <c r="K555" s="23" t="s">
        <v>25</v>
      </c>
      <c r="L555" s="27" t="s">
        <v>26</v>
      </c>
    </row>
    <row r="556" spans="1:12" hidden="1" x14ac:dyDescent="0.25">
      <c r="A556" s="22">
        <v>42915</v>
      </c>
      <c r="B556" s="23" t="s">
        <v>421</v>
      </c>
      <c r="C556" s="23" t="s">
        <v>45</v>
      </c>
      <c r="D556" s="23" t="s">
        <v>21</v>
      </c>
      <c r="E556" s="24"/>
      <c r="F556" s="24">
        <v>821000</v>
      </c>
      <c r="G556" s="25">
        <f t="shared" si="9"/>
        <v>11935998.75</v>
      </c>
      <c r="H556" s="23" t="s">
        <v>41</v>
      </c>
      <c r="I556" s="23" t="s">
        <v>509</v>
      </c>
      <c r="J556" s="23"/>
      <c r="K556" s="23" t="s">
        <v>25</v>
      </c>
      <c r="L556" s="27" t="s">
        <v>26</v>
      </c>
    </row>
    <row r="557" spans="1:12" hidden="1" x14ac:dyDescent="0.25">
      <c r="A557" s="22">
        <v>42915</v>
      </c>
      <c r="B557" s="23" t="s">
        <v>510</v>
      </c>
      <c r="C557" s="23" t="s">
        <v>48</v>
      </c>
      <c r="D557" s="23" t="s">
        <v>37</v>
      </c>
      <c r="E557" s="24"/>
      <c r="F557" s="24">
        <v>32840</v>
      </c>
      <c r="G557" s="25">
        <f t="shared" si="9"/>
        <v>11903158.75</v>
      </c>
      <c r="H557" s="23" t="s">
        <v>41</v>
      </c>
      <c r="I557" s="23" t="s">
        <v>509</v>
      </c>
      <c r="J557" s="23" t="s">
        <v>24</v>
      </c>
      <c r="K557" s="23" t="s">
        <v>25</v>
      </c>
      <c r="L557" s="27" t="s">
        <v>26</v>
      </c>
    </row>
    <row r="558" spans="1:12" hidden="1" x14ac:dyDescent="0.25">
      <c r="A558" s="22">
        <v>42915</v>
      </c>
      <c r="B558" s="23" t="s">
        <v>69</v>
      </c>
      <c r="C558" s="23" t="s">
        <v>45</v>
      </c>
      <c r="D558" s="23" t="s">
        <v>28</v>
      </c>
      <c r="E558" s="24"/>
      <c r="F558" s="24">
        <v>46000</v>
      </c>
      <c r="G558" s="25">
        <f t="shared" si="9"/>
        <v>11857158.75</v>
      </c>
      <c r="H558" s="23" t="s">
        <v>41</v>
      </c>
      <c r="I558" s="23" t="s">
        <v>511</v>
      </c>
      <c r="J558" s="23"/>
      <c r="K558" s="23" t="s">
        <v>25</v>
      </c>
      <c r="L558" s="27" t="s">
        <v>26</v>
      </c>
    </row>
    <row r="559" spans="1:12" hidden="1" x14ac:dyDescent="0.25">
      <c r="A559" s="22">
        <v>42915</v>
      </c>
      <c r="B559" s="23" t="s">
        <v>512</v>
      </c>
      <c r="C559" s="23" t="s">
        <v>48</v>
      </c>
      <c r="D559" s="23" t="s">
        <v>37</v>
      </c>
      <c r="E559" s="24"/>
      <c r="F559" s="24">
        <v>1840</v>
      </c>
      <c r="G559" s="25">
        <f t="shared" si="9"/>
        <v>11855318.75</v>
      </c>
      <c r="H559" s="23" t="s">
        <v>41</v>
      </c>
      <c r="I559" s="23" t="s">
        <v>511</v>
      </c>
      <c r="J559" s="23" t="s">
        <v>24</v>
      </c>
      <c r="K559" s="23" t="s">
        <v>25</v>
      </c>
      <c r="L559" s="27" t="s">
        <v>26</v>
      </c>
    </row>
    <row r="560" spans="1:12" hidden="1" x14ac:dyDescent="0.25">
      <c r="A560" s="22">
        <v>42915</v>
      </c>
      <c r="B560" s="23" t="s">
        <v>513</v>
      </c>
      <c r="C560" s="23" t="s">
        <v>55</v>
      </c>
      <c r="D560" s="23" t="s">
        <v>514</v>
      </c>
      <c r="E560" s="24"/>
      <c r="F560" s="24">
        <v>20000</v>
      </c>
      <c r="G560" s="25">
        <f t="shared" si="9"/>
        <v>11835318.75</v>
      </c>
      <c r="H560" s="23" t="s">
        <v>41</v>
      </c>
      <c r="I560" s="23">
        <v>37</v>
      </c>
      <c r="J560" s="23" t="s">
        <v>33</v>
      </c>
      <c r="K560" s="23" t="s">
        <v>25</v>
      </c>
      <c r="L560" s="27" t="s">
        <v>26</v>
      </c>
    </row>
    <row r="561" spans="1:12" hidden="1" x14ac:dyDescent="0.25">
      <c r="A561" s="22">
        <v>42915</v>
      </c>
      <c r="B561" s="23" t="s">
        <v>515</v>
      </c>
      <c r="C561" s="23" t="s">
        <v>55</v>
      </c>
      <c r="D561" s="23" t="s">
        <v>514</v>
      </c>
      <c r="E561" s="24"/>
      <c r="F561" s="24">
        <v>80000</v>
      </c>
      <c r="G561" s="25">
        <f t="shared" si="9"/>
        <v>11755318.75</v>
      </c>
      <c r="H561" s="23" t="s">
        <v>41</v>
      </c>
      <c r="I561" s="23">
        <v>38</v>
      </c>
      <c r="J561" s="23" t="s">
        <v>33</v>
      </c>
      <c r="K561" s="23" t="s">
        <v>25</v>
      </c>
      <c r="L561" s="27" t="s">
        <v>26</v>
      </c>
    </row>
    <row r="562" spans="1:12" x14ac:dyDescent="0.25">
      <c r="A562" s="22">
        <v>42915</v>
      </c>
      <c r="B562" s="23" t="s">
        <v>516</v>
      </c>
      <c r="C562" s="23" t="s">
        <v>40</v>
      </c>
      <c r="D562" s="23" t="s">
        <v>30</v>
      </c>
      <c r="E562" s="24"/>
      <c r="F562" s="24">
        <v>3000</v>
      </c>
      <c r="G562" s="25">
        <f t="shared" si="9"/>
        <v>11752318.75</v>
      </c>
      <c r="H562" s="26" t="s">
        <v>166</v>
      </c>
      <c r="I562" s="23" t="s">
        <v>42</v>
      </c>
      <c r="J562" s="23" t="s">
        <v>24</v>
      </c>
      <c r="K562" s="23" t="s">
        <v>25</v>
      </c>
      <c r="L562" s="27" t="s">
        <v>43</v>
      </c>
    </row>
    <row r="563" spans="1:12" hidden="1" x14ac:dyDescent="0.25">
      <c r="A563" s="22">
        <v>42915</v>
      </c>
      <c r="B563" s="27" t="s">
        <v>517</v>
      </c>
      <c r="C563" s="27" t="s">
        <v>40</v>
      </c>
      <c r="D563" s="23" t="s">
        <v>21</v>
      </c>
      <c r="E563" s="29"/>
      <c r="F563" s="29">
        <v>1000</v>
      </c>
      <c r="G563" s="25">
        <f t="shared" si="9"/>
        <v>11751318.75</v>
      </c>
      <c r="H563" s="27" t="s">
        <v>58</v>
      </c>
      <c r="I563" s="27" t="s">
        <v>42</v>
      </c>
      <c r="J563" s="23" t="s">
        <v>24</v>
      </c>
      <c r="K563" s="23" t="s">
        <v>25</v>
      </c>
      <c r="L563" s="27" t="s">
        <v>43</v>
      </c>
    </row>
    <row r="564" spans="1:12" hidden="1" x14ac:dyDescent="0.25">
      <c r="A564" s="22">
        <v>42915</v>
      </c>
      <c r="B564" s="27" t="s">
        <v>518</v>
      </c>
      <c r="C564" s="27" t="s">
        <v>55</v>
      </c>
      <c r="D564" s="27" t="s">
        <v>514</v>
      </c>
      <c r="E564" s="29"/>
      <c r="F564" s="29">
        <v>50000</v>
      </c>
      <c r="G564" s="25">
        <f t="shared" si="9"/>
        <v>11701318.75</v>
      </c>
      <c r="H564" s="27" t="s">
        <v>58</v>
      </c>
      <c r="I564" s="27">
        <v>2</v>
      </c>
      <c r="J564" s="23" t="s">
        <v>33</v>
      </c>
      <c r="K564" s="23" t="s">
        <v>25</v>
      </c>
      <c r="L564" s="27" t="s">
        <v>26</v>
      </c>
    </row>
    <row r="565" spans="1:12" hidden="1" x14ac:dyDescent="0.25">
      <c r="A565" s="22">
        <v>42915</v>
      </c>
      <c r="B565" s="27" t="s">
        <v>421</v>
      </c>
      <c r="C565" s="27" t="s">
        <v>45</v>
      </c>
      <c r="D565" s="23" t="s">
        <v>21</v>
      </c>
      <c r="E565" s="29">
        <v>207000</v>
      </c>
      <c r="F565" s="29"/>
      <c r="G565" s="25">
        <f t="shared" si="9"/>
        <v>11908318.75</v>
      </c>
      <c r="H565" s="27" t="s">
        <v>58</v>
      </c>
      <c r="I565" s="27" t="s">
        <v>42</v>
      </c>
      <c r="J565" s="27"/>
      <c r="K565" s="23" t="s">
        <v>25</v>
      </c>
      <c r="L565" s="27" t="s">
        <v>43</v>
      </c>
    </row>
    <row r="566" spans="1:12" hidden="1" x14ac:dyDescent="0.25">
      <c r="A566" s="22">
        <v>42915</v>
      </c>
      <c r="B566" s="27" t="s">
        <v>519</v>
      </c>
      <c r="C566" s="27" t="s">
        <v>40</v>
      </c>
      <c r="D566" s="23" t="s">
        <v>21</v>
      </c>
      <c r="E566" s="29"/>
      <c r="F566" s="29">
        <v>500</v>
      </c>
      <c r="G566" s="25">
        <f t="shared" si="9"/>
        <v>11907818.75</v>
      </c>
      <c r="H566" s="27" t="s">
        <v>225</v>
      </c>
      <c r="I566" s="27" t="s">
        <v>42</v>
      </c>
      <c r="J566" s="23" t="s">
        <v>24</v>
      </c>
      <c r="K566" s="23" t="s">
        <v>25</v>
      </c>
      <c r="L566" s="27" t="s">
        <v>43</v>
      </c>
    </row>
    <row r="567" spans="1:12" hidden="1" x14ac:dyDescent="0.25">
      <c r="A567" s="22">
        <v>42915</v>
      </c>
      <c r="B567" s="27" t="s">
        <v>520</v>
      </c>
      <c r="C567" s="27" t="s">
        <v>40</v>
      </c>
      <c r="D567" s="23" t="s">
        <v>21</v>
      </c>
      <c r="E567" s="29"/>
      <c r="F567" s="29">
        <v>500</v>
      </c>
      <c r="G567" s="25">
        <f t="shared" si="9"/>
        <v>11907318.75</v>
      </c>
      <c r="H567" s="27" t="s">
        <v>225</v>
      </c>
      <c r="I567" s="27" t="s">
        <v>42</v>
      </c>
      <c r="J567" s="23" t="s">
        <v>24</v>
      </c>
      <c r="K567" s="23" t="s">
        <v>25</v>
      </c>
      <c r="L567" s="27" t="s">
        <v>43</v>
      </c>
    </row>
    <row r="568" spans="1:12" hidden="1" x14ac:dyDescent="0.25">
      <c r="A568" s="22">
        <v>42915</v>
      </c>
      <c r="B568" s="27" t="s">
        <v>521</v>
      </c>
      <c r="C568" s="27" t="s">
        <v>40</v>
      </c>
      <c r="D568" s="23" t="s">
        <v>21</v>
      </c>
      <c r="E568" s="29"/>
      <c r="F568" s="29">
        <v>500</v>
      </c>
      <c r="G568" s="25">
        <f t="shared" si="9"/>
        <v>11906818.75</v>
      </c>
      <c r="H568" s="27" t="s">
        <v>225</v>
      </c>
      <c r="I568" s="27" t="s">
        <v>42</v>
      </c>
      <c r="J568" s="23" t="s">
        <v>24</v>
      </c>
      <c r="K568" s="23" t="s">
        <v>25</v>
      </c>
      <c r="L568" s="27" t="s">
        <v>43</v>
      </c>
    </row>
    <row r="569" spans="1:12" hidden="1" x14ac:dyDescent="0.25">
      <c r="A569" s="22">
        <v>42915</v>
      </c>
      <c r="B569" s="27" t="s">
        <v>522</v>
      </c>
      <c r="C569" s="27" t="s">
        <v>40</v>
      </c>
      <c r="D569" s="23" t="s">
        <v>21</v>
      </c>
      <c r="E569" s="29"/>
      <c r="F569" s="29">
        <v>500</v>
      </c>
      <c r="G569" s="25">
        <f t="shared" si="9"/>
        <v>11906318.75</v>
      </c>
      <c r="H569" s="27" t="s">
        <v>225</v>
      </c>
      <c r="I569" s="27" t="s">
        <v>42</v>
      </c>
      <c r="J569" s="23" t="s">
        <v>24</v>
      </c>
      <c r="K569" s="23" t="s">
        <v>25</v>
      </c>
      <c r="L569" s="27" t="s">
        <v>43</v>
      </c>
    </row>
    <row r="570" spans="1:12" hidden="1" x14ac:dyDescent="0.25">
      <c r="A570" s="22">
        <v>42915</v>
      </c>
      <c r="B570" s="27" t="s">
        <v>523</v>
      </c>
      <c r="C570" s="27" t="s">
        <v>40</v>
      </c>
      <c r="D570" s="23" t="s">
        <v>21</v>
      </c>
      <c r="E570" s="29"/>
      <c r="F570" s="29">
        <v>500</v>
      </c>
      <c r="G570" s="25">
        <f t="shared" si="9"/>
        <v>11905818.75</v>
      </c>
      <c r="H570" s="27" t="s">
        <v>225</v>
      </c>
      <c r="I570" s="27" t="s">
        <v>42</v>
      </c>
      <c r="J570" s="23" t="s">
        <v>24</v>
      </c>
      <c r="K570" s="23" t="s">
        <v>25</v>
      </c>
      <c r="L570" s="27" t="s">
        <v>43</v>
      </c>
    </row>
    <row r="571" spans="1:12" hidden="1" x14ac:dyDescent="0.25">
      <c r="A571" s="22">
        <v>42915</v>
      </c>
      <c r="B571" s="27" t="s">
        <v>524</v>
      </c>
      <c r="C571" s="27" t="s">
        <v>40</v>
      </c>
      <c r="D571" s="23" t="s">
        <v>21</v>
      </c>
      <c r="E571" s="29"/>
      <c r="F571" s="29">
        <v>500</v>
      </c>
      <c r="G571" s="25">
        <f t="shared" si="9"/>
        <v>11905318.75</v>
      </c>
      <c r="H571" s="27" t="s">
        <v>225</v>
      </c>
      <c r="I571" s="27" t="s">
        <v>42</v>
      </c>
      <c r="J571" s="23" t="s">
        <v>24</v>
      </c>
      <c r="K571" s="23" t="s">
        <v>25</v>
      </c>
      <c r="L571" s="27" t="s">
        <v>43</v>
      </c>
    </row>
    <row r="572" spans="1:12" hidden="1" x14ac:dyDescent="0.25">
      <c r="A572" s="22">
        <v>42915</v>
      </c>
      <c r="B572" s="27" t="s">
        <v>525</v>
      </c>
      <c r="C572" s="27" t="s">
        <v>40</v>
      </c>
      <c r="D572" s="23" t="s">
        <v>21</v>
      </c>
      <c r="E572" s="29"/>
      <c r="F572" s="29">
        <v>500</v>
      </c>
      <c r="G572" s="25">
        <f t="shared" si="9"/>
        <v>11904818.75</v>
      </c>
      <c r="H572" s="27" t="s">
        <v>225</v>
      </c>
      <c r="I572" s="27" t="s">
        <v>42</v>
      </c>
      <c r="J572" s="23" t="s">
        <v>24</v>
      </c>
      <c r="K572" s="23" t="s">
        <v>25</v>
      </c>
      <c r="L572" s="27" t="s">
        <v>43</v>
      </c>
    </row>
    <row r="573" spans="1:12" hidden="1" x14ac:dyDescent="0.25">
      <c r="A573" s="22">
        <v>42915</v>
      </c>
      <c r="B573" s="27" t="s">
        <v>526</v>
      </c>
      <c r="C573" s="27" t="s">
        <v>40</v>
      </c>
      <c r="D573" s="23" t="s">
        <v>21</v>
      </c>
      <c r="E573" s="29"/>
      <c r="F573" s="29">
        <v>500</v>
      </c>
      <c r="G573" s="25">
        <f t="shared" si="9"/>
        <v>11904318.75</v>
      </c>
      <c r="H573" s="27" t="s">
        <v>225</v>
      </c>
      <c r="I573" s="27" t="s">
        <v>42</v>
      </c>
      <c r="J573" s="23" t="s">
        <v>24</v>
      </c>
      <c r="K573" s="23" t="s">
        <v>25</v>
      </c>
      <c r="L573" s="27" t="s">
        <v>43</v>
      </c>
    </row>
    <row r="574" spans="1:12" hidden="1" x14ac:dyDescent="0.25">
      <c r="A574" s="22">
        <v>42915</v>
      </c>
      <c r="B574" s="27" t="s">
        <v>41</v>
      </c>
      <c r="C574" s="27" t="s">
        <v>45</v>
      </c>
      <c r="D574" s="23" t="s">
        <v>21</v>
      </c>
      <c r="E574" s="29">
        <v>821000</v>
      </c>
      <c r="F574" s="29"/>
      <c r="G574" s="25">
        <f t="shared" si="9"/>
        <v>12725318.75</v>
      </c>
      <c r="H574" s="27" t="s">
        <v>225</v>
      </c>
      <c r="I574" s="23" t="s">
        <v>51</v>
      </c>
      <c r="J574" s="23"/>
      <c r="K574" s="23" t="s">
        <v>25</v>
      </c>
      <c r="L574" s="27" t="s">
        <v>26</v>
      </c>
    </row>
    <row r="575" spans="1:12" hidden="1" x14ac:dyDescent="0.25">
      <c r="A575" s="22">
        <v>42915</v>
      </c>
      <c r="B575" s="27" t="s">
        <v>527</v>
      </c>
      <c r="C575" s="27" t="s">
        <v>40</v>
      </c>
      <c r="D575" s="23" t="s">
        <v>21</v>
      </c>
      <c r="E575" s="29"/>
      <c r="F575" s="29">
        <v>500</v>
      </c>
      <c r="G575" s="25">
        <f t="shared" si="9"/>
        <v>12724818.75</v>
      </c>
      <c r="H575" s="27" t="s">
        <v>225</v>
      </c>
      <c r="I575" s="27" t="s">
        <v>42</v>
      </c>
      <c r="J575" s="23" t="s">
        <v>24</v>
      </c>
      <c r="K575" s="23" t="s">
        <v>25</v>
      </c>
      <c r="L575" s="27" t="s">
        <v>43</v>
      </c>
    </row>
    <row r="576" spans="1:12" hidden="1" x14ac:dyDescent="0.25">
      <c r="A576" s="22">
        <v>42915</v>
      </c>
      <c r="B576" s="27" t="s">
        <v>243</v>
      </c>
      <c r="C576" s="27" t="s">
        <v>45</v>
      </c>
      <c r="D576" s="23" t="s">
        <v>21</v>
      </c>
      <c r="E576" s="29"/>
      <c r="F576" s="29">
        <v>407000</v>
      </c>
      <c r="G576" s="25">
        <f t="shared" si="9"/>
        <v>12317818.75</v>
      </c>
      <c r="H576" s="27" t="s">
        <v>225</v>
      </c>
      <c r="I576" s="23" t="s">
        <v>51</v>
      </c>
      <c r="J576" s="23"/>
      <c r="K576" s="23" t="s">
        <v>25</v>
      </c>
      <c r="L576" s="27" t="s">
        <v>26</v>
      </c>
    </row>
    <row r="577" spans="1:12" hidden="1" x14ac:dyDescent="0.25">
      <c r="A577" s="22">
        <v>42915</v>
      </c>
      <c r="B577" s="27" t="s">
        <v>58</v>
      </c>
      <c r="C577" s="27" t="s">
        <v>45</v>
      </c>
      <c r="D577" s="23" t="s">
        <v>21</v>
      </c>
      <c r="E577" s="29"/>
      <c r="F577" s="29">
        <v>207000</v>
      </c>
      <c r="G577" s="25">
        <f t="shared" si="9"/>
        <v>12110818.75</v>
      </c>
      <c r="H577" s="27" t="s">
        <v>225</v>
      </c>
      <c r="I577" s="23" t="s">
        <v>42</v>
      </c>
      <c r="J577" s="23"/>
      <c r="K577" s="23" t="s">
        <v>25</v>
      </c>
      <c r="L577" s="27" t="s">
        <v>43</v>
      </c>
    </row>
    <row r="578" spans="1:12" hidden="1" x14ac:dyDescent="0.25">
      <c r="A578" s="22">
        <v>42915</v>
      </c>
      <c r="B578" s="27" t="s">
        <v>528</v>
      </c>
      <c r="C578" s="27" t="s">
        <v>40</v>
      </c>
      <c r="D578" s="23" t="s">
        <v>21</v>
      </c>
      <c r="E578" s="29"/>
      <c r="F578" s="29">
        <v>500</v>
      </c>
      <c r="G578" s="25">
        <f t="shared" si="9"/>
        <v>12110318.75</v>
      </c>
      <c r="H578" s="27" t="s">
        <v>225</v>
      </c>
      <c r="I578" s="27" t="s">
        <v>42</v>
      </c>
      <c r="J578" s="23" t="s">
        <v>24</v>
      </c>
      <c r="K578" s="23" t="s">
        <v>25</v>
      </c>
      <c r="L578" s="27" t="s">
        <v>43</v>
      </c>
    </row>
    <row r="579" spans="1:12" hidden="1" x14ac:dyDescent="0.25">
      <c r="A579" s="22">
        <v>42915</v>
      </c>
      <c r="B579" s="27" t="s">
        <v>529</v>
      </c>
      <c r="C579" s="27" t="s">
        <v>40</v>
      </c>
      <c r="D579" s="23" t="s">
        <v>21</v>
      </c>
      <c r="E579" s="29"/>
      <c r="F579" s="29">
        <v>500</v>
      </c>
      <c r="G579" s="25">
        <f t="shared" si="9"/>
        <v>12109818.75</v>
      </c>
      <c r="H579" s="27" t="s">
        <v>225</v>
      </c>
      <c r="I579" s="27" t="s">
        <v>42</v>
      </c>
      <c r="J579" s="23" t="s">
        <v>24</v>
      </c>
      <c r="K579" s="23" t="s">
        <v>25</v>
      </c>
      <c r="L579" s="27" t="s">
        <v>43</v>
      </c>
    </row>
    <row r="580" spans="1:12" hidden="1" x14ac:dyDescent="0.25">
      <c r="A580" s="22">
        <v>42915</v>
      </c>
      <c r="B580" s="27" t="s">
        <v>528</v>
      </c>
      <c r="C580" s="27" t="s">
        <v>40</v>
      </c>
      <c r="D580" s="23" t="s">
        <v>21</v>
      </c>
      <c r="E580" s="29"/>
      <c r="F580" s="29">
        <v>500</v>
      </c>
      <c r="G580" s="25">
        <f t="shared" si="9"/>
        <v>12109318.75</v>
      </c>
      <c r="H580" s="27" t="s">
        <v>225</v>
      </c>
      <c r="I580" s="27" t="s">
        <v>42</v>
      </c>
      <c r="J580" s="23" t="s">
        <v>24</v>
      </c>
      <c r="K580" s="23" t="s">
        <v>25</v>
      </c>
      <c r="L580" s="27" t="s">
        <v>43</v>
      </c>
    </row>
    <row r="581" spans="1:12" hidden="1" x14ac:dyDescent="0.25">
      <c r="A581" s="22">
        <v>42915</v>
      </c>
      <c r="B581" s="27" t="s">
        <v>530</v>
      </c>
      <c r="C581" s="27" t="s">
        <v>40</v>
      </c>
      <c r="D581" s="23" t="s">
        <v>21</v>
      </c>
      <c r="E581" s="29"/>
      <c r="F581" s="29">
        <v>500</v>
      </c>
      <c r="G581" s="25">
        <f t="shared" si="9"/>
        <v>12108818.75</v>
      </c>
      <c r="H581" s="27" t="s">
        <v>225</v>
      </c>
      <c r="I581" s="27" t="s">
        <v>42</v>
      </c>
      <c r="J581" s="23" t="s">
        <v>24</v>
      </c>
      <c r="K581" s="23" t="s">
        <v>25</v>
      </c>
      <c r="L581" s="27" t="s">
        <v>43</v>
      </c>
    </row>
    <row r="582" spans="1:12" hidden="1" x14ac:dyDescent="0.25">
      <c r="A582" s="22">
        <v>42915</v>
      </c>
      <c r="B582" s="27" t="s">
        <v>531</v>
      </c>
      <c r="C582" s="27" t="s">
        <v>40</v>
      </c>
      <c r="D582" s="23" t="s">
        <v>21</v>
      </c>
      <c r="E582" s="29"/>
      <c r="F582" s="29">
        <v>500</v>
      </c>
      <c r="G582" s="25">
        <f t="shared" si="9"/>
        <v>12108318.75</v>
      </c>
      <c r="H582" s="27" t="s">
        <v>225</v>
      </c>
      <c r="I582" s="27" t="s">
        <v>42</v>
      </c>
      <c r="J582" s="23" t="s">
        <v>24</v>
      </c>
      <c r="K582" s="23" t="s">
        <v>25</v>
      </c>
      <c r="L582" s="27" t="s">
        <v>43</v>
      </c>
    </row>
    <row r="583" spans="1:12" hidden="1" x14ac:dyDescent="0.25">
      <c r="A583" s="22">
        <v>42915</v>
      </c>
      <c r="B583" s="23" t="s">
        <v>532</v>
      </c>
      <c r="C583" s="23" t="s">
        <v>466</v>
      </c>
      <c r="D583" s="23" t="s">
        <v>32</v>
      </c>
      <c r="E583" s="24"/>
      <c r="F583" s="32">
        <v>3500</v>
      </c>
      <c r="G583" s="25">
        <f t="shared" si="9"/>
        <v>12104818.75</v>
      </c>
      <c r="H583" s="23" t="s">
        <v>139</v>
      </c>
      <c r="I583" s="23" t="s">
        <v>42</v>
      </c>
      <c r="J583" s="23" t="s">
        <v>33</v>
      </c>
      <c r="K583" s="23" t="s">
        <v>25</v>
      </c>
      <c r="L583" s="23" t="s">
        <v>143</v>
      </c>
    </row>
    <row r="584" spans="1:12" hidden="1" x14ac:dyDescent="0.25">
      <c r="A584" s="22">
        <v>42915</v>
      </c>
      <c r="B584" s="23" t="s">
        <v>533</v>
      </c>
      <c r="C584" s="23" t="s">
        <v>67</v>
      </c>
      <c r="D584" s="23" t="s">
        <v>32</v>
      </c>
      <c r="E584" s="24"/>
      <c r="F584" s="32">
        <v>30000</v>
      </c>
      <c r="G584" s="25">
        <f t="shared" si="9"/>
        <v>12074818.75</v>
      </c>
      <c r="H584" s="23" t="s">
        <v>139</v>
      </c>
      <c r="I584" s="23" t="s">
        <v>42</v>
      </c>
      <c r="J584" s="23" t="s">
        <v>33</v>
      </c>
      <c r="K584" s="23" t="s">
        <v>25</v>
      </c>
      <c r="L584" s="23" t="s">
        <v>143</v>
      </c>
    </row>
    <row r="585" spans="1:12" hidden="1" x14ac:dyDescent="0.25">
      <c r="A585" s="22">
        <v>42915</v>
      </c>
      <c r="B585" s="23" t="s">
        <v>534</v>
      </c>
      <c r="C585" s="23" t="s">
        <v>145</v>
      </c>
      <c r="D585" s="23" t="s">
        <v>32</v>
      </c>
      <c r="E585" s="24"/>
      <c r="F585" s="32">
        <v>55000</v>
      </c>
      <c r="G585" s="25">
        <f t="shared" si="9"/>
        <v>12019818.75</v>
      </c>
      <c r="H585" s="23" t="s">
        <v>139</v>
      </c>
      <c r="I585" s="23" t="s">
        <v>51</v>
      </c>
      <c r="J585" s="23" t="s">
        <v>33</v>
      </c>
      <c r="K585" s="23" t="s">
        <v>25</v>
      </c>
      <c r="L585" s="23" t="s">
        <v>26</v>
      </c>
    </row>
    <row r="586" spans="1:12" hidden="1" x14ac:dyDescent="0.25">
      <c r="A586" s="22">
        <v>42915</v>
      </c>
      <c r="B586" s="23" t="s">
        <v>535</v>
      </c>
      <c r="C586" s="23" t="s">
        <v>172</v>
      </c>
      <c r="D586" s="23" t="s">
        <v>32</v>
      </c>
      <c r="E586" s="24"/>
      <c r="F586" s="32">
        <v>1300</v>
      </c>
      <c r="G586" s="25">
        <f t="shared" si="9"/>
        <v>12018518.75</v>
      </c>
      <c r="H586" s="23" t="s">
        <v>139</v>
      </c>
      <c r="I586" s="23" t="s">
        <v>42</v>
      </c>
      <c r="J586" s="23" t="s">
        <v>33</v>
      </c>
      <c r="K586" s="23" t="s">
        <v>25</v>
      </c>
      <c r="L586" s="23" t="s">
        <v>143</v>
      </c>
    </row>
    <row r="587" spans="1:12" hidden="1" x14ac:dyDescent="0.25">
      <c r="A587" s="22">
        <v>42915</v>
      </c>
      <c r="B587" s="23" t="s">
        <v>536</v>
      </c>
      <c r="C587" s="23" t="s">
        <v>466</v>
      </c>
      <c r="D587" s="23" t="s">
        <v>32</v>
      </c>
      <c r="E587" s="24"/>
      <c r="F587" s="32">
        <v>1000</v>
      </c>
      <c r="G587" s="25">
        <f t="shared" si="9"/>
        <v>12017518.75</v>
      </c>
      <c r="H587" s="23" t="s">
        <v>139</v>
      </c>
      <c r="I587" s="23" t="s">
        <v>42</v>
      </c>
      <c r="J587" s="23" t="s">
        <v>33</v>
      </c>
      <c r="K587" s="23" t="s">
        <v>25</v>
      </c>
      <c r="L587" s="23" t="s">
        <v>143</v>
      </c>
    </row>
    <row r="588" spans="1:12" hidden="1" x14ac:dyDescent="0.25">
      <c r="A588" s="22">
        <v>42915</v>
      </c>
      <c r="B588" s="23" t="s">
        <v>537</v>
      </c>
      <c r="C588" s="23" t="s">
        <v>67</v>
      </c>
      <c r="D588" s="23" t="s">
        <v>21</v>
      </c>
      <c r="E588" s="24"/>
      <c r="F588" s="24">
        <v>40000</v>
      </c>
      <c r="G588" s="25">
        <f t="shared" si="9"/>
        <v>11977518.75</v>
      </c>
      <c r="H588" s="23" t="s">
        <v>62</v>
      </c>
      <c r="I588" s="23" t="s">
        <v>42</v>
      </c>
      <c r="J588" s="23" t="s">
        <v>24</v>
      </c>
      <c r="K588" s="23" t="s">
        <v>25</v>
      </c>
      <c r="L588" s="27" t="s">
        <v>43</v>
      </c>
    </row>
    <row r="589" spans="1:12" hidden="1" x14ac:dyDescent="0.25">
      <c r="A589" s="22">
        <v>42915</v>
      </c>
      <c r="B589" s="23" t="s">
        <v>538</v>
      </c>
      <c r="C589" s="23" t="s">
        <v>40</v>
      </c>
      <c r="D589" s="23" t="s">
        <v>21</v>
      </c>
      <c r="E589" s="24"/>
      <c r="F589" s="24">
        <v>1500</v>
      </c>
      <c r="G589" s="25">
        <f t="shared" si="9"/>
        <v>11976018.75</v>
      </c>
      <c r="H589" s="23" t="s">
        <v>62</v>
      </c>
      <c r="I589" s="23" t="s">
        <v>42</v>
      </c>
      <c r="J589" s="23" t="s">
        <v>24</v>
      </c>
      <c r="K589" s="23" t="s">
        <v>25</v>
      </c>
      <c r="L589" s="27" t="s">
        <v>43</v>
      </c>
    </row>
    <row r="590" spans="1:12" hidden="1" x14ac:dyDescent="0.25">
      <c r="A590" s="22">
        <v>42915</v>
      </c>
      <c r="B590" s="23" t="s">
        <v>98</v>
      </c>
      <c r="C590" s="23" t="s">
        <v>40</v>
      </c>
      <c r="D590" s="23" t="s">
        <v>21</v>
      </c>
      <c r="E590" s="24"/>
      <c r="F590" s="24">
        <v>1000</v>
      </c>
      <c r="G590" s="25">
        <f t="shared" ref="G590:G653" si="10">+G589+E590-F590</f>
        <v>11975018.75</v>
      </c>
      <c r="H590" s="23" t="s">
        <v>62</v>
      </c>
      <c r="I590" s="23" t="s">
        <v>42</v>
      </c>
      <c r="J590" s="23" t="s">
        <v>24</v>
      </c>
      <c r="K590" s="23" t="s">
        <v>25</v>
      </c>
      <c r="L590" s="27" t="s">
        <v>43</v>
      </c>
    </row>
    <row r="591" spans="1:12" hidden="1" x14ac:dyDescent="0.25">
      <c r="A591" s="22">
        <v>42915</v>
      </c>
      <c r="B591" s="23" t="s">
        <v>539</v>
      </c>
      <c r="C591" s="23" t="s">
        <v>40</v>
      </c>
      <c r="D591" s="23" t="s">
        <v>28</v>
      </c>
      <c r="E591" s="24"/>
      <c r="F591" s="24">
        <v>1000</v>
      </c>
      <c r="G591" s="25">
        <f t="shared" si="10"/>
        <v>11974018.75</v>
      </c>
      <c r="H591" s="23" t="s">
        <v>69</v>
      </c>
      <c r="I591" s="23" t="s">
        <v>42</v>
      </c>
      <c r="J591" s="23" t="s">
        <v>24</v>
      </c>
      <c r="K591" s="23" t="s">
        <v>25</v>
      </c>
      <c r="L591" s="27" t="s">
        <v>43</v>
      </c>
    </row>
    <row r="592" spans="1:12" hidden="1" x14ac:dyDescent="0.25">
      <c r="A592" s="22">
        <v>42915</v>
      </c>
      <c r="B592" s="23" t="s">
        <v>540</v>
      </c>
      <c r="C592" s="23" t="s">
        <v>40</v>
      </c>
      <c r="D592" s="23" t="s">
        <v>28</v>
      </c>
      <c r="E592" s="24"/>
      <c r="F592" s="24">
        <v>1000</v>
      </c>
      <c r="G592" s="25">
        <f t="shared" si="10"/>
        <v>11973018.75</v>
      </c>
      <c r="H592" s="23" t="s">
        <v>69</v>
      </c>
      <c r="I592" s="23" t="s">
        <v>42</v>
      </c>
      <c r="J592" s="23" t="s">
        <v>24</v>
      </c>
      <c r="K592" s="23" t="s">
        <v>25</v>
      </c>
      <c r="L592" s="27" t="s">
        <v>43</v>
      </c>
    </row>
    <row r="593" spans="1:12" hidden="1" x14ac:dyDescent="0.25">
      <c r="A593" s="22">
        <v>42915</v>
      </c>
      <c r="B593" s="23" t="s">
        <v>541</v>
      </c>
      <c r="C593" s="23" t="s">
        <v>40</v>
      </c>
      <c r="D593" s="23" t="s">
        <v>21</v>
      </c>
      <c r="E593" s="24"/>
      <c r="F593" s="24">
        <v>500</v>
      </c>
      <c r="G593" s="25">
        <f t="shared" si="10"/>
        <v>11972518.75</v>
      </c>
      <c r="H593" s="23" t="s">
        <v>243</v>
      </c>
      <c r="I593" s="23" t="s">
        <v>42</v>
      </c>
      <c r="J593" s="23" t="s">
        <v>24</v>
      </c>
      <c r="K593" s="23" t="s">
        <v>25</v>
      </c>
      <c r="L593" s="23" t="s">
        <v>43</v>
      </c>
    </row>
    <row r="594" spans="1:12" hidden="1" x14ac:dyDescent="0.25">
      <c r="A594" s="22">
        <v>42915</v>
      </c>
      <c r="B594" s="23" t="s">
        <v>542</v>
      </c>
      <c r="C594" s="23" t="s">
        <v>40</v>
      </c>
      <c r="D594" s="23" t="s">
        <v>514</v>
      </c>
      <c r="E594" s="24"/>
      <c r="F594" s="24">
        <v>17500</v>
      </c>
      <c r="G594" s="25">
        <f t="shared" si="10"/>
        <v>11955018.75</v>
      </c>
      <c r="H594" s="23" t="s">
        <v>243</v>
      </c>
      <c r="I594" s="23" t="s">
        <v>51</v>
      </c>
      <c r="J594" s="23" t="s">
        <v>33</v>
      </c>
      <c r="K594" s="23" t="s">
        <v>25</v>
      </c>
      <c r="L594" s="23" t="s">
        <v>26</v>
      </c>
    </row>
    <row r="595" spans="1:12" hidden="1" x14ac:dyDescent="0.25">
      <c r="A595" s="22">
        <v>42915</v>
      </c>
      <c r="B595" s="23" t="s">
        <v>543</v>
      </c>
      <c r="C595" s="23" t="s">
        <v>55</v>
      </c>
      <c r="D595" s="23" t="s">
        <v>514</v>
      </c>
      <c r="E595" s="24"/>
      <c r="F595" s="24">
        <v>120000</v>
      </c>
      <c r="G595" s="25">
        <f t="shared" si="10"/>
        <v>11835018.75</v>
      </c>
      <c r="H595" s="23" t="s">
        <v>243</v>
      </c>
      <c r="I595" s="23" t="s">
        <v>51</v>
      </c>
      <c r="J595" s="23" t="s">
        <v>33</v>
      </c>
      <c r="K595" s="23" t="s">
        <v>25</v>
      </c>
      <c r="L595" s="23" t="s">
        <v>26</v>
      </c>
    </row>
    <row r="596" spans="1:12" hidden="1" x14ac:dyDescent="0.25">
      <c r="A596" s="22">
        <v>42915</v>
      </c>
      <c r="B596" s="23" t="s">
        <v>544</v>
      </c>
      <c r="C596" s="23" t="s">
        <v>55</v>
      </c>
      <c r="D596" s="23" t="s">
        <v>514</v>
      </c>
      <c r="E596" s="24"/>
      <c r="F596" s="24">
        <v>15000</v>
      </c>
      <c r="G596" s="25">
        <f t="shared" si="10"/>
        <v>11820018.75</v>
      </c>
      <c r="H596" s="23" t="s">
        <v>243</v>
      </c>
      <c r="I596" s="23" t="s">
        <v>51</v>
      </c>
      <c r="J596" s="23" t="s">
        <v>33</v>
      </c>
      <c r="K596" s="23" t="s">
        <v>25</v>
      </c>
      <c r="L596" s="23" t="s">
        <v>26</v>
      </c>
    </row>
    <row r="597" spans="1:12" hidden="1" x14ac:dyDescent="0.25">
      <c r="A597" s="22">
        <v>42915</v>
      </c>
      <c r="B597" s="23" t="s">
        <v>545</v>
      </c>
      <c r="C597" s="23" t="s">
        <v>40</v>
      </c>
      <c r="D597" s="23" t="s">
        <v>21</v>
      </c>
      <c r="E597" s="24"/>
      <c r="F597" s="24">
        <v>500</v>
      </c>
      <c r="G597" s="25">
        <f t="shared" si="10"/>
        <v>11819518.75</v>
      </c>
      <c r="H597" s="23" t="s">
        <v>243</v>
      </c>
      <c r="I597" s="23" t="s">
        <v>42</v>
      </c>
      <c r="J597" s="23" t="s">
        <v>24</v>
      </c>
      <c r="K597" s="23" t="s">
        <v>25</v>
      </c>
      <c r="L597" s="23" t="s">
        <v>43</v>
      </c>
    </row>
    <row r="598" spans="1:12" hidden="1" x14ac:dyDescent="0.25">
      <c r="A598" s="22">
        <v>42915</v>
      </c>
      <c r="B598" s="23" t="s">
        <v>225</v>
      </c>
      <c r="C598" s="23" t="s">
        <v>45</v>
      </c>
      <c r="D598" s="23" t="s">
        <v>21</v>
      </c>
      <c r="E598" s="24">
        <v>407000</v>
      </c>
      <c r="F598" s="24"/>
      <c r="G598" s="25">
        <f t="shared" si="10"/>
        <v>12226518.75</v>
      </c>
      <c r="H598" s="23" t="s">
        <v>243</v>
      </c>
      <c r="I598" s="23"/>
      <c r="J598" s="23"/>
      <c r="K598" s="23" t="s">
        <v>25</v>
      </c>
      <c r="L598" s="23"/>
    </row>
    <row r="599" spans="1:12" hidden="1" x14ac:dyDescent="0.25">
      <c r="A599" s="22">
        <v>42915</v>
      </c>
      <c r="B599" s="23" t="s">
        <v>233</v>
      </c>
      <c r="C599" s="23" t="s">
        <v>40</v>
      </c>
      <c r="D599" s="23" t="s">
        <v>32</v>
      </c>
      <c r="E599" s="24"/>
      <c r="F599" s="24">
        <v>1000</v>
      </c>
      <c r="G599" s="25">
        <f t="shared" si="10"/>
        <v>12225518.75</v>
      </c>
      <c r="H599" s="27" t="s">
        <v>76</v>
      </c>
      <c r="I599" s="23" t="s">
        <v>42</v>
      </c>
      <c r="J599" s="23" t="s">
        <v>33</v>
      </c>
      <c r="K599" s="23" t="s">
        <v>25</v>
      </c>
      <c r="L599" s="23" t="s">
        <v>43</v>
      </c>
    </row>
    <row r="600" spans="1:12" hidden="1" x14ac:dyDescent="0.25">
      <c r="A600" s="22">
        <v>42915</v>
      </c>
      <c r="B600" s="23" t="s">
        <v>355</v>
      </c>
      <c r="C600" s="23" t="s">
        <v>20</v>
      </c>
      <c r="D600" s="23" t="s">
        <v>32</v>
      </c>
      <c r="E600" s="24"/>
      <c r="F600" s="24">
        <v>1000</v>
      </c>
      <c r="G600" s="25">
        <f t="shared" si="10"/>
        <v>12224518.75</v>
      </c>
      <c r="H600" s="27" t="s">
        <v>76</v>
      </c>
      <c r="I600" s="23" t="s">
        <v>42</v>
      </c>
      <c r="J600" s="23" t="s">
        <v>33</v>
      </c>
      <c r="K600" s="23" t="s">
        <v>25</v>
      </c>
      <c r="L600" s="23" t="s">
        <v>43</v>
      </c>
    </row>
    <row r="601" spans="1:12" hidden="1" x14ac:dyDescent="0.25">
      <c r="A601" s="22">
        <v>42915</v>
      </c>
      <c r="B601" s="23" t="s">
        <v>204</v>
      </c>
      <c r="C601" s="23" t="s">
        <v>40</v>
      </c>
      <c r="D601" s="23" t="s">
        <v>32</v>
      </c>
      <c r="E601" s="24"/>
      <c r="F601" s="24">
        <v>1000</v>
      </c>
      <c r="G601" s="25">
        <f t="shared" si="10"/>
        <v>12223518.75</v>
      </c>
      <c r="H601" s="27" t="s">
        <v>76</v>
      </c>
      <c r="I601" s="23" t="s">
        <v>42</v>
      </c>
      <c r="J601" s="23" t="s">
        <v>33</v>
      </c>
      <c r="K601" s="23" t="s">
        <v>25</v>
      </c>
      <c r="L601" s="23" t="s">
        <v>43</v>
      </c>
    </row>
    <row r="602" spans="1:12" hidden="1" x14ac:dyDescent="0.25">
      <c r="A602" s="22">
        <v>42916</v>
      </c>
      <c r="B602" s="23" t="s">
        <v>546</v>
      </c>
      <c r="C602" s="23" t="s">
        <v>36</v>
      </c>
      <c r="D602" s="23" t="s">
        <v>37</v>
      </c>
      <c r="E602" s="24"/>
      <c r="F602" s="24">
        <v>8347</v>
      </c>
      <c r="G602" s="25">
        <f t="shared" si="10"/>
        <v>12215171.75</v>
      </c>
      <c r="H602" s="24" t="s">
        <v>22</v>
      </c>
      <c r="I602" s="26" t="s">
        <v>38</v>
      </c>
      <c r="J602" s="23" t="s">
        <v>24</v>
      </c>
      <c r="K602" s="23" t="s">
        <v>25</v>
      </c>
      <c r="L602" s="27" t="s">
        <v>26</v>
      </c>
    </row>
    <row r="603" spans="1:12" hidden="1" x14ac:dyDescent="0.25">
      <c r="A603" s="22">
        <v>42916</v>
      </c>
      <c r="B603" s="23" t="s">
        <v>547</v>
      </c>
      <c r="C603" s="23" t="s">
        <v>36</v>
      </c>
      <c r="D603" s="23" t="s">
        <v>37</v>
      </c>
      <c r="E603" s="24"/>
      <c r="F603" s="24">
        <f>5000+945+14</f>
        <v>5959</v>
      </c>
      <c r="G603" s="25">
        <f t="shared" si="10"/>
        <v>12209212.75</v>
      </c>
      <c r="H603" s="24" t="s">
        <v>548</v>
      </c>
      <c r="I603" s="23" t="s">
        <v>38</v>
      </c>
      <c r="J603" s="23" t="s">
        <v>24</v>
      </c>
      <c r="K603" s="23" t="s">
        <v>25</v>
      </c>
      <c r="L603" s="27" t="s">
        <v>26</v>
      </c>
    </row>
    <row r="604" spans="1:12" hidden="1" x14ac:dyDescent="0.25">
      <c r="A604" s="22">
        <v>42916</v>
      </c>
      <c r="B604" s="23" t="s">
        <v>549</v>
      </c>
      <c r="C604" s="23" t="s">
        <v>20</v>
      </c>
      <c r="D604" s="23" t="s">
        <v>30</v>
      </c>
      <c r="E604" s="24"/>
      <c r="F604" s="24">
        <v>289600</v>
      </c>
      <c r="G604" s="25">
        <f t="shared" si="10"/>
        <v>11919612.75</v>
      </c>
      <c r="H604" s="23" t="s">
        <v>41</v>
      </c>
      <c r="I604" s="23">
        <v>39</v>
      </c>
      <c r="J604" s="23" t="s">
        <v>24</v>
      </c>
      <c r="K604" s="23" t="s">
        <v>25</v>
      </c>
      <c r="L604" s="27" t="s">
        <v>26</v>
      </c>
    </row>
    <row r="605" spans="1:12" hidden="1" x14ac:dyDescent="0.25">
      <c r="A605" s="22">
        <v>42916</v>
      </c>
      <c r="B605" s="23" t="s">
        <v>69</v>
      </c>
      <c r="C605" s="23" t="s">
        <v>45</v>
      </c>
      <c r="D605" s="23" t="s">
        <v>30</v>
      </c>
      <c r="E605" s="24"/>
      <c r="F605" s="24">
        <v>35000</v>
      </c>
      <c r="G605" s="25">
        <f t="shared" si="10"/>
        <v>11884612.75</v>
      </c>
      <c r="H605" s="23" t="s">
        <v>41</v>
      </c>
      <c r="I605" s="23" t="s">
        <v>550</v>
      </c>
      <c r="J605" s="23"/>
      <c r="K605" s="23" t="s">
        <v>25</v>
      </c>
      <c r="L605" s="27" t="s">
        <v>26</v>
      </c>
    </row>
    <row r="606" spans="1:12" hidden="1" x14ac:dyDescent="0.25">
      <c r="A606" s="22">
        <v>42916</v>
      </c>
      <c r="B606" s="23" t="s">
        <v>512</v>
      </c>
      <c r="C606" s="23" t="s">
        <v>48</v>
      </c>
      <c r="D606" s="23" t="s">
        <v>37</v>
      </c>
      <c r="E606" s="24"/>
      <c r="F606" s="24">
        <v>1400</v>
      </c>
      <c r="G606" s="25">
        <f t="shared" si="10"/>
        <v>11883212.75</v>
      </c>
      <c r="H606" s="23" t="s">
        <v>41</v>
      </c>
      <c r="I606" s="23" t="s">
        <v>550</v>
      </c>
      <c r="J606" s="23" t="s">
        <v>24</v>
      </c>
      <c r="K606" s="23" t="s">
        <v>25</v>
      </c>
      <c r="L606" s="27" t="s">
        <v>26</v>
      </c>
    </row>
    <row r="607" spans="1:12" hidden="1" x14ac:dyDescent="0.25">
      <c r="A607" s="22">
        <v>42916</v>
      </c>
      <c r="B607" s="23" t="s">
        <v>551</v>
      </c>
      <c r="C607" s="23" t="s">
        <v>53</v>
      </c>
      <c r="D607" s="23" t="s">
        <v>32</v>
      </c>
      <c r="E607" s="24"/>
      <c r="F607" s="24">
        <v>180000</v>
      </c>
      <c r="G607" s="25">
        <f t="shared" si="10"/>
        <v>11703212.75</v>
      </c>
      <c r="H607" s="23" t="s">
        <v>41</v>
      </c>
      <c r="I607" s="23" t="s">
        <v>552</v>
      </c>
      <c r="J607" s="23" t="s">
        <v>33</v>
      </c>
      <c r="K607" s="23" t="s">
        <v>25</v>
      </c>
      <c r="L607" s="27" t="s">
        <v>26</v>
      </c>
    </row>
    <row r="608" spans="1:12" hidden="1" x14ac:dyDescent="0.25">
      <c r="A608" s="22">
        <v>42916</v>
      </c>
      <c r="B608" s="23" t="s">
        <v>553</v>
      </c>
      <c r="C608" s="23" t="s">
        <v>53</v>
      </c>
      <c r="D608" s="23" t="s">
        <v>32</v>
      </c>
      <c r="E608" s="24"/>
      <c r="F608" s="24">
        <v>180000</v>
      </c>
      <c r="G608" s="25">
        <f t="shared" si="10"/>
        <v>11523212.75</v>
      </c>
      <c r="H608" s="23" t="s">
        <v>41</v>
      </c>
      <c r="I608" s="23" t="s">
        <v>552</v>
      </c>
      <c r="J608" s="23" t="s">
        <v>33</v>
      </c>
      <c r="K608" s="23" t="s">
        <v>25</v>
      </c>
      <c r="L608" s="27" t="s">
        <v>26</v>
      </c>
    </row>
    <row r="609" spans="1:12" hidden="1" x14ac:dyDescent="0.25">
      <c r="A609" s="22">
        <v>42916</v>
      </c>
      <c r="B609" s="23" t="s">
        <v>44</v>
      </c>
      <c r="C609" s="23" t="s">
        <v>45</v>
      </c>
      <c r="D609" s="23" t="s">
        <v>21</v>
      </c>
      <c r="E609" s="24"/>
      <c r="F609" s="24">
        <v>20000</v>
      </c>
      <c r="G609" s="25">
        <f t="shared" si="10"/>
        <v>11503212.75</v>
      </c>
      <c r="H609" s="23" t="s">
        <v>41</v>
      </c>
      <c r="I609" s="23">
        <v>40</v>
      </c>
      <c r="J609" s="23"/>
      <c r="K609" s="23" t="s">
        <v>25</v>
      </c>
      <c r="L609" s="27" t="s">
        <v>26</v>
      </c>
    </row>
    <row r="610" spans="1:12" hidden="1" x14ac:dyDescent="0.25">
      <c r="A610" s="22">
        <v>42916</v>
      </c>
      <c r="B610" s="23" t="s">
        <v>554</v>
      </c>
      <c r="C610" s="23" t="s">
        <v>40</v>
      </c>
      <c r="D610" s="23" t="s">
        <v>30</v>
      </c>
      <c r="E610" s="24"/>
      <c r="F610" s="24">
        <v>1000</v>
      </c>
      <c r="G610" s="25">
        <f t="shared" si="10"/>
        <v>11502212.75</v>
      </c>
      <c r="H610" s="23" t="s">
        <v>41</v>
      </c>
      <c r="I610" s="23" t="s">
        <v>42</v>
      </c>
      <c r="J610" s="23" t="s">
        <v>24</v>
      </c>
      <c r="K610" s="23" t="s">
        <v>25</v>
      </c>
      <c r="L610" s="27" t="s">
        <v>43</v>
      </c>
    </row>
    <row r="611" spans="1:12" hidden="1" x14ac:dyDescent="0.25">
      <c r="A611" s="22">
        <v>42916</v>
      </c>
      <c r="B611" s="23" t="s">
        <v>555</v>
      </c>
      <c r="C611" s="23" t="s">
        <v>40</v>
      </c>
      <c r="D611" s="23" t="s">
        <v>30</v>
      </c>
      <c r="E611" s="24"/>
      <c r="F611" s="24">
        <v>3500</v>
      </c>
      <c r="G611" s="25">
        <f t="shared" si="10"/>
        <v>11498712.75</v>
      </c>
      <c r="H611" s="23" t="s">
        <v>41</v>
      </c>
      <c r="I611" s="23" t="s">
        <v>42</v>
      </c>
      <c r="J611" s="23" t="s">
        <v>24</v>
      </c>
      <c r="K611" s="23" t="s">
        <v>25</v>
      </c>
      <c r="L611" s="27" t="s">
        <v>43</v>
      </c>
    </row>
    <row r="612" spans="1:12" x14ac:dyDescent="0.25">
      <c r="A612" s="22">
        <v>42916</v>
      </c>
      <c r="B612" s="23" t="s">
        <v>556</v>
      </c>
      <c r="C612" s="23" t="s">
        <v>40</v>
      </c>
      <c r="D612" s="23" t="s">
        <v>30</v>
      </c>
      <c r="E612" s="24"/>
      <c r="F612" s="24">
        <v>2000</v>
      </c>
      <c r="G612" s="25">
        <f t="shared" si="10"/>
        <v>11496712.75</v>
      </c>
      <c r="H612" s="26" t="s">
        <v>166</v>
      </c>
      <c r="I612" s="23" t="s">
        <v>42</v>
      </c>
      <c r="J612" s="23" t="s">
        <v>24</v>
      </c>
      <c r="K612" s="23" t="s">
        <v>25</v>
      </c>
      <c r="L612" s="27" t="s">
        <v>43</v>
      </c>
    </row>
    <row r="613" spans="1:12" hidden="1" x14ac:dyDescent="0.25">
      <c r="A613" s="22">
        <v>42916</v>
      </c>
      <c r="B613" s="27" t="s">
        <v>557</v>
      </c>
      <c r="C613" s="27" t="s">
        <v>40</v>
      </c>
      <c r="D613" s="23" t="s">
        <v>21</v>
      </c>
      <c r="E613" s="29"/>
      <c r="F613" s="29">
        <v>500</v>
      </c>
      <c r="G613" s="25">
        <f t="shared" si="10"/>
        <v>11496212.75</v>
      </c>
      <c r="H613" s="27" t="s">
        <v>58</v>
      </c>
      <c r="I613" s="27" t="s">
        <v>42</v>
      </c>
      <c r="J613" s="23" t="s">
        <v>24</v>
      </c>
      <c r="K613" s="23" t="s">
        <v>25</v>
      </c>
      <c r="L613" s="27" t="s">
        <v>43</v>
      </c>
    </row>
    <row r="614" spans="1:12" hidden="1" x14ac:dyDescent="0.25">
      <c r="A614" s="22">
        <v>42916</v>
      </c>
      <c r="B614" s="27" t="s">
        <v>558</v>
      </c>
      <c r="C614" s="27" t="s">
        <v>40</v>
      </c>
      <c r="D614" s="23" t="s">
        <v>21</v>
      </c>
      <c r="E614" s="29"/>
      <c r="F614" s="29">
        <v>1000</v>
      </c>
      <c r="G614" s="25">
        <f t="shared" si="10"/>
        <v>11495212.75</v>
      </c>
      <c r="H614" s="27" t="s">
        <v>58</v>
      </c>
      <c r="I614" s="27" t="s">
        <v>42</v>
      </c>
      <c r="J614" s="23" t="s">
        <v>24</v>
      </c>
      <c r="K614" s="23" t="s">
        <v>25</v>
      </c>
      <c r="L614" s="27" t="s">
        <v>43</v>
      </c>
    </row>
    <row r="615" spans="1:12" hidden="1" x14ac:dyDescent="0.25">
      <c r="A615" s="22">
        <v>42916</v>
      </c>
      <c r="B615" s="27" t="s">
        <v>559</v>
      </c>
      <c r="C615" s="27" t="s">
        <v>50</v>
      </c>
      <c r="D615" s="27" t="s">
        <v>37</v>
      </c>
      <c r="E615" s="29"/>
      <c r="F615" s="29">
        <v>10000</v>
      </c>
      <c r="G615" s="25">
        <f t="shared" si="10"/>
        <v>11485212.75</v>
      </c>
      <c r="H615" s="27" t="s">
        <v>58</v>
      </c>
      <c r="I615" s="27">
        <v>75</v>
      </c>
      <c r="J615" s="23" t="s">
        <v>24</v>
      </c>
      <c r="K615" s="23" t="s">
        <v>25</v>
      </c>
      <c r="L615" s="27" t="s">
        <v>26</v>
      </c>
    </row>
    <row r="616" spans="1:12" hidden="1" x14ac:dyDescent="0.25">
      <c r="A616" s="22">
        <v>42916</v>
      </c>
      <c r="B616" s="27" t="s">
        <v>560</v>
      </c>
      <c r="C616" s="27" t="s">
        <v>40</v>
      </c>
      <c r="D616" s="23" t="s">
        <v>21</v>
      </c>
      <c r="E616" s="29"/>
      <c r="F616" s="29">
        <v>1000</v>
      </c>
      <c r="G616" s="25">
        <f t="shared" si="10"/>
        <v>11484212.75</v>
      </c>
      <c r="H616" s="27" t="s">
        <v>58</v>
      </c>
      <c r="I616" s="27" t="s">
        <v>42</v>
      </c>
      <c r="J616" s="23" t="s">
        <v>24</v>
      </c>
      <c r="K616" s="23" t="s">
        <v>25</v>
      </c>
      <c r="L616" s="27" t="s">
        <v>43</v>
      </c>
    </row>
    <row r="617" spans="1:12" hidden="1" x14ac:dyDescent="0.25">
      <c r="A617" s="22">
        <v>42916</v>
      </c>
      <c r="B617" s="27" t="s">
        <v>561</v>
      </c>
      <c r="C617" s="27" t="s">
        <v>40</v>
      </c>
      <c r="D617" s="23" t="s">
        <v>21</v>
      </c>
      <c r="E617" s="29"/>
      <c r="F617" s="29">
        <v>500</v>
      </c>
      <c r="G617" s="25">
        <f t="shared" si="10"/>
        <v>11483712.75</v>
      </c>
      <c r="H617" s="27" t="s">
        <v>225</v>
      </c>
      <c r="I617" s="27" t="s">
        <v>42</v>
      </c>
      <c r="J617" s="23" t="s">
        <v>24</v>
      </c>
      <c r="K617" s="23" t="s">
        <v>25</v>
      </c>
      <c r="L617" s="27" t="s">
        <v>43</v>
      </c>
    </row>
    <row r="618" spans="1:12" hidden="1" x14ac:dyDescent="0.25">
      <c r="A618" s="22">
        <v>42916</v>
      </c>
      <c r="B618" s="27" t="s">
        <v>531</v>
      </c>
      <c r="C618" s="27" t="s">
        <v>40</v>
      </c>
      <c r="D618" s="23" t="s">
        <v>21</v>
      </c>
      <c r="E618" s="29"/>
      <c r="F618" s="29">
        <v>500</v>
      </c>
      <c r="G618" s="25">
        <f t="shared" si="10"/>
        <v>11483212.75</v>
      </c>
      <c r="H618" s="27" t="s">
        <v>225</v>
      </c>
      <c r="I618" s="27" t="s">
        <v>42</v>
      </c>
      <c r="J618" s="23" t="s">
        <v>24</v>
      </c>
      <c r="K618" s="23" t="s">
        <v>25</v>
      </c>
      <c r="L618" s="27" t="s">
        <v>43</v>
      </c>
    </row>
    <row r="619" spans="1:12" hidden="1" x14ac:dyDescent="0.25">
      <c r="A619" s="22">
        <v>42916</v>
      </c>
      <c r="B619" s="27" t="s">
        <v>529</v>
      </c>
      <c r="C619" s="27" t="s">
        <v>40</v>
      </c>
      <c r="D619" s="23" t="s">
        <v>21</v>
      </c>
      <c r="E619" s="29"/>
      <c r="F619" s="29">
        <v>500</v>
      </c>
      <c r="G619" s="25">
        <f t="shared" si="10"/>
        <v>11482712.75</v>
      </c>
      <c r="H619" s="27" t="s">
        <v>225</v>
      </c>
      <c r="I619" s="27" t="s">
        <v>42</v>
      </c>
      <c r="J619" s="23" t="s">
        <v>24</v>
      </c>
      <c r="K619" s="23" t="s">
        <v>25</v>
      </c>
      <c r="L619" s="27" t="s">
        <v>43</v>
      </c>
    </row>
    <row r="620" spans="1:12" hidden="1" x14ac:dyDescent="0.25">
      <c r="A620" s="22">
        <v>42916</v>
      </c>
      <c r="B620" s="27" t="s">
        <v>562</v>
      </c>
      <c r="C620" s="27" t="s">
        <v>40</v>
      </c>
      <c r="D620" s="23" t="s">
        <v>21</v>
      </c>
      <c r="E620" s="29"/>
      <c r="F620" s="29">
        <v>500</v>
      </c>
      <c r="G620" s="25">
        <f t="shared" si="10"/>
        <v>11482212.75</v>
      </c>
      <c r="H620" s="27" t="s">
        <v>225</v>
      </c>
      <c r="I620" s="27" t="s">
        <v>42</v>
      </c>
      <c r="J620" s="23" t="s">
        <v>24</v>
      </c>
      <c r="K620" s="23" t="s">
        <v>25</v>
      </c>
      <c r="L620" s="27" t="s">
        <v>43</v>
      </c>
    </row>
    <row r="621" spans="1:12" hidden="1" x14ac:dyDescent="0.25">
      <c r="A621" s="22">
        <v>42916</v>
      </c>
      <c r="B621" s="27" t="s">
        <v>563</v>
      </c>
      <c r="C621" s="27" t="s">
        <v>40</v>
      </c>
      <c r="D621" s="23" t="s">
        <v>21</v>
      </c>
      <c r="E621" s="29"/>
      <c r="F621" s="29">
        <v>500</v>
      </c>
      <c r="G621" s="25">
        <f t="shared" si="10"/>
        <v>11481712.75</v>
      </c>
      <c r="H621" s="27" t="s">
        <v>225</v>
      </c>
      <c r="I621" s="27" t="s">
        <v>42</v>
      </c>
      <c r="J621" s="23" t="s">
        <v>24</v>
      </c>
      <c r="K621" s="23" t="s">
        <v>25</v>
      </c>
      <c r="L621" s="27" t="s">
        <v>43</v>
      </c>
    </row>
    <row r="622" spans="1:12" hidden="1" x14ac:dyDescent="0.25">
      <c r="A622" s="22">
        <v>42916</v>
      </c>
      <c r="B622" s="27" t="s">
        <v>528</v>
      </c>
      <c r="C622" s="27" t="s">
        <v>40</v>
      </c>
      <c r="D622" s="23" t="s">
        <v>21</v>
      </c>
      <c r="E622" s="29"/>
      <c r="F622" s="29">
        <v>500</v>
      </c>
      <c r="G622" s="25">
        <f t="shared" si="10"/>
        <v>11481212.75</v>
      </c>
      <c r="H622" s="27" t="s">
        <v>225</v>
      </c>
      <c r="I622" s="27" t="s">
        <v>42</v>
      </c>
      <c r="J622" s="23" t="s">
        <v>24</v>
      </c>
      <c r="K622" s="23" t="s">
        <v>25</v>
      </c>
      <c r="L622" s="27" t="s">
        <v>43</v>
      </c>
    </row>
    <row r="623" spans="1:12" hidden="1" x14ac:dyDescent="0.25">
      <c r="A623" s="22">
        <v>42916</v>
      </c>
      <c r="B623" s="27" t="s">
        <v>529</v>
      </c>
      <c r="C623" s="27" t="s">
        <v>40</v>
      </c>
      <c r="D623" s="23" t="s">
        <v>21</v>
      </c>
      <c r="E623" s="29"/>
      <c r="F623" s="29">
        <v>500</v>
      </c>
      <c r="G623" s="25">
        <f t="shared" si="10"/>
        <v>11480712.75</v>
      </c>
      <c r="H623" s="27" t="s">
        <v>225</v>
      </c>
      <c r="I623" s="27" t="s">
        <v>42</v>
      </c>
      <c r="J623" s="23" t="s">
        <v>24</v>
      </c>
      <c r="K623" s="23" t="s">
        <v>25</v>
      </c>
      <c r="L623" s="27" t="s">
        <v>43</v>
      </c>
    </row>
    <row r="624" spans="1:12" hidden="1" x14ac:dyDescent="0.25">
      <c r="A624" s="22">
        <v>42916</v>
      </c>
      <c r="B624" s="27" t="s">
        <v>563</v>
      </c>
      <c r="C624" s="27" t="s">
        <v>40</v>
      </c>
      <c r="D624" s="23" t="s">
        <v>21</v>
      </c>
      <c r="E624" s="29"/>
      <c r="F624" s="29">
        <v>500</v>
      </c>
      <c r="G624" s="25">
        <f t="shared" si="10"/>
        <v>11480212.75</v>
      </c>
      <c r="H624" s="27" t="s">
        <v>225</v>
      </c>
      <c r="I624" s="27" t="s">
        <v>42</v>
      </c>
      <c r="J624" s="23" t="s">
        <v>24</v>
      </c>
      <c r="K624" s="23" t="s">
        <v>25</v>
      </c>
      <c r="L624" s="27" t="s">
        <v>43</v>
      </c>
    </row>
    <row r="625" spans="1:12" hidden="1" x14ac:dyDescent="0.25">
      <c r="A625" s="22">
        <v>42916</v>
      </c>
      <c r="B625" s="27" t="s">
        <v>564</v>
      </c>
      <c r="C625" s="27" t="s">
        <v>40</v>
      </c>
      <c r="D625" s="23" t="s">
        <v>21</v>
      </c>
      <c r="E625" s="29"/>
      <c r="F625" s="29">
        <v>500</v>
      </c>
      <c r="G625" s="25">
        <f t="shared" si="10"/>
        <v>11479712.75</v>
      </c>
      <c r="H625" s="27" t="s">
        <v>225</v>
      </c>
      <c r="I625" s="27" t="s">
        <v>42</v>
      </c>
      <c r="J625" s="23" t="s">
        <v>24</v>
      </c>
      <c r="K625" s="23" t="s">
        <v>25</v>
      </c>
      <c r="L625" s="27" t="s">
        <v>43</v>
      </c>
    </row>
    <row r="626" spans="1:12" hidden="1" x14ac:dyDescent="0.25">
      <c r="A626" s="22">
        <v>42916</v>
      </c>
      <c r="B626" s="27" t="s">
        <v>565</v>
      </c>
      <c r="C626" s="23" t="s">
        <v>60</v>
      </c>
      <c r="D626" s="23" t="s">
        <v>21</v>
      </c>
      <c r="E626" s="29"/>
      <c r="F626" s="29">
        <v>4200</v>
      </c>
      <c r="G626" s="25">
        <f t="shared" si="10"/>
        <v>11475512.75</v>
      </c>
      <c r="H626" s="27" t="s">
        <v>225</v>
      </c>
      <c r="I626" s="27" t="s">
        <v>42</v>
      </c>
      <c r="J626" s="23" t="s">
        <v>24</v>
      </c>
      <c r="K626" s="23" t="s">
        <v>25</v>
      </c>
      <c r="L626" s="27" t="s">
        <v>43</v>
      </c>
    </row>
    <row r="627" spans="1:12" hidden="1" x14ac:dyDescent="0.25">
      <c r="A627" s="22">
        <v>42916</v>
      </c>
      <c r="B627" s="27" t="s">
        <v>566</v>
      </c>
      <c r="C627" s="27" t="s">
        <v>40</v>
      </c>
      <c r="D627" s="23" t="s">
        <v>21</v>
      </c>
      <c r="E627" s="29"/>
      <c r="F627" s="29">
        <v>500</v>
      </c>
      <c r="G627" s="25">
        <f t="shared" si="10"/>
        <v>11475012.75</v>
      </c>
      <c r="H627" s="27" t="s">
        <v>225</v>
      </c>
      <c r="I627" s="27" t="s">
        <v>42</v>
      </c>
      <c r="J627" s="23" t="s">
        <v>24</v>
      </c>
      <c r="K627" s="23" t="s">
        <v>25</v>
      </c>
      <c r="L627" s="27" t="s">
        <v>43</v>
      </c>
    </row>
    <row r="628" spans="1:12" hidden="1" x14ac:dyDescent="0.25">
      <c r="A628" s="22">
        <v>42916</v>
      </c>
      <c r="B628" s="27" t="s">
        <v>531</v>
      </c>
      <c r="C628" s="27" t="s">
        <v>40</v>
      </c>
      <c r="D628" s="23" t="s">
        <v>21</v>
      </c>
      <c r="E628" s="29"/>
      <c r="F628" s="29">
        <v>500</v>
      </c>
      <c r="G628" s="25">
        <f t="shared" si="10"/>
        <v>11474512.75</v>
      </c>
      <c r="H628" s="27" t="s">
        <v>225</v>
      </c>
      <c r="I628" s="27" t="s">
        <v>42</v>
      </c>
      <c r="J628" s="23" t="s">
        <v>24</v>
      </c>
      <c r="K628" s="23" t="s">
        <v>25</v>
      </c>
      <c r="L628" s="27" t="s">
        <v>43</v>
      </c>
    </row>
    <row r="629" spans="1:12" hidden="1" x14ac:dyDescent="0.25">
      <c r="A629" s="22">
        <v>42916</v>
      </c>
      <c r="B629" s="23" t="s">
        <v>146</v>
      </c>
      <c r="C629" s="23" t="s">
        <v>40</v>
      </c>
      <c r="D629" s="23" t="s">
        <v>21</v>
      </c>
      <c r="E629" s="24"/>
      <c r="F629" s="24">
        <v>2000</v>
      </c>
      <c r="G629" s="25">
        <f t="shared" si="10"/>
        <v>11472512.75</v>
      </c>
      <c r="H629" s="23" t="s">
        <v>62</v>
      </c>
      <c r="I629" s="23" t="s">
        <v>42</v>
      </c>
      <c r="J629" s="23" t="s">
        <v>24</v>
      </c>
      <c r="K629" s="23" t="s">
        <v>25</v>
      </c>
      <c r="L629" s="27" t="s">
        <v>43</v>
      </c>
    </row>
    <row r="630" spans="1:12" hidden="1" x14ac:dyDescent="0.25">
      <c r="A630" s="22">
        <v>42916</v>
      </c>
      <c r="B630" s="23" t="s">
        <v>567</v>
      </c>
      <c r="C630" s="23" t="s">
        <v>20</v>
      </c>
      <c r="D630" s="23" t="s">
        <v>21</v>
      </c>
      <c r="E630" s="24"/>
      <c r="F630" s="24">
        <v>1000</v>
      </c>
      <c r="G630" s="25">
        <f t="shared" si="10"/>
        <v>11471512.75</v>
      </c>
      <c r="H630" s="23" t="s">
        <v>62</v>
      </c>
      <c r="I630" s="23" t="s">
        <v>42</v>
      </c>
      <c r="J630" s="23" t="s">
        <v>24</v>
      </c>
      <c r="K630" s="23" t="s">
        <v>25</v>
      </c>
      <c r="L630" s="27" t="s">
        <v>43</v>
      </c>
    </row>
    <row r="631" spans="1:12" hidden="1" x14ac:dyDescent="0.25">
      <c r="A631" s="22">
        <v>42916</v>
      </c>
      <c r="B631" s="23" t="s">
        <v>41</v>
      </c>
      <c r="C631" s="23" t="s">
        <v>45</v>
      </c>
      <c r="D631" s="23" t="s">
        <v>21</v>
      </c>
      <c r="E631" s="24">
        <v>20000</v>
      </c>
      <c r="F631" s="24"/>
      <c r="G631" s="25">
        <f t="shared" si="10"/>
        <v>11491512.75</v>
      </c>
      <c r="H631" s="23" t="s">
        <v>62</v>
      </c>
      <c r="I631" s="23">
        <v>40</v>
      </c>
      <c r="J631" s="23"/>
      <c r="K631" s="23" t="s">
        <v>25</v>
      </c>
      <c r="L631" s="27" t="s">
        <v>26</v>
      </c>
    </row>
    <row r="632" spans="1:12" hidden="1" x14ac:dyDescent="0.25">
      <c r="A632" s="22">
        <v>42916</v>
      </c>
      <c r="B632" s="23" t="s">
        <v>568</v>
      </c>
      <c r="C632" s="23" t="s">
        <v>40</v>
      </c>
      <c r="D632" s="23" t="s">
        <v>28</v>
      </c>
      <c r="E632" s="24"/>
      <c r="F632" s="24">
        <v>1000</v>
      </c>
      <c r="G632" s="25">
        <f t="shared" si="10"/>
        <v>11490512.75</v>
      </c>
      <c r="H632" s="23" t="s">
        <v>69</v>
      </c>
      <c r="I632" s="23" t="s">
        <v>42</v>
      </c>
      <c r="J632" s="23" t="s">
        <v>24</v>
      </c>
      <c r="K632" s="23" t="s">
        <v>25</v>
      </c>
      <c r="L632" s="27" t="s">
        <v>43</v>
      </c>
    </row>
    <row r="633" spans="1:12" hidden="1" x14ac:dyDescent="0.25">
      <c r="A633" s="22">
        <v>42916</v>
      </c>
      <c r="B633" s="23" t="s">
        <v>569</v>
      </c>
      <c r="C633" s="23" t="s">
        <v>40</v>
      </c>
      <c r="D633" s="23" t="s">
        <v>28</v>
      </c>
      <c r="E633" s="24"/>
      <c r="F633" s="24">
        <v>1000</v>
      </c>
      <c r="G633" s="25">
        <f t="shared" si="10"/>
        <v>11489512.75</v>
      </c>
      <c r="H633" s="23" t="s">
        <v>69</v>
      </c>
      <c r="I633" s="23" t="s">
        <v>42</v>
      </c>
      <c r="J633" s="23" t="s">
        <v>24</v>
      </c>
      <c r="K633" s="23" t="s">
        <v>25</v>
      </c>
      <c r="L633" s="27" t="s">
        <v>43</v>
      </c>
    </row>
    <row r="634" spans="1:12" hidden="1" x14ac:dyDescent="0.25">
      <c r="A634" s="22">
        <v>42916</v>
      </c>
      <c r="B634" s="23" t="s">
        <v>41</v>
      </c>
      <c r="C634" s="23" t="s">
        <v>45</v>
      </c>
      <c r="D634" s="23" t="s">
        <v>28</v>
      </c>
      <c r="E634" s="24">
        <v>46000</v>
      </c>
      <c r="F634" s="24"/>
      <c r="G634" s="25">
        <f t="shared" si="10"/>
        <v>11535512.75</v>
      </c>
      <c r="H634" s="23" t="s">
        <v>69</v>
      </c>
      <c r="I634" s="23" t="s">
        <v>51</v>
      </c>
      <c r="J634" s="23"/>
      <c r="K634" s="23" t="s">
        <v>25</v>
      </c>
      <c r="L634" s="27" t="s">
        <v>26</v>
      </c>
    </row>
    <row r="635" spans="1:12" hidden="1" x14ac:dyDescent="0.25">
      <c r="A635" s="22">
        <v>42916</v>
      </c>
      <c r="B635" s="23" t="s">
        <v>570</v>
      </c>
      <c r="C635" s="23" t="s">
        <v>40</v>
      </c>
      <c r="D635" s="23" t="s">
        <v>28</v>
      </c>
      <c r="E635" s="24"/>
      <c r="F635" s="24">
        <v>1000</v>
      </c>
      <c r="G635" s="25">
        <f t="shared" si="10"/>
        <v>11534512.75</v>
      </c>
      <c r="H635" s="23" t="s">
        <v>69</v>
      </c>
      <c r="I635" s="23" t="s">
        <v>42</v>
      </c>
      <c r="J635" s="23" t="s">
        <v>24</v>
      </c>
      <c r="K635" s="23" t="s">
        <v>25</v>
      </c>
      <c r="L635" s="27" t="s">
        <v>43</v>
      </c>
    </row>
    <row r="636" spans="1:12" hidden="1" x14ac:dyDescent="0.25">
      <c r="A636" s="22">
        <v>42916</v>
      </c>
      <c r="B636" s="23" t="s">
        <v>571</v>
      </c>
      <c r="C636" s="23" t="s">
        <v>40</v>
      </c>
      <c r="D636" s="23" t="s">
        <v>28</v>
      </c>
      <c r="E636" s="24"/>
      <c r="F636" s="24">
        <v>1000</v>
      </c>
      <c r="G636" s="25">
        <f t="shared" si="10"/>
        <v>11533512.75</v>
      </c>
      <c r="H636" s="23" t="s">
        <v>69</v>
      </c>
      <c r="I636" s="23" t="s">
        <v>42</v>
      </c>
      <c r="J636" s="23" t="s">
        <v>24</v>
      </c>
      <c r="K636" s="23" t="s">
        <v>25</v>
      </c>
      <c r="L636" s="27" t="s">
        <v>43</v>
      </c>
    </row>
    <row r="637" spans="1:12" hidden="1" x14ac:dyDescent="0.25">
      <c r="A637" s="22">
        <v>42916</v>
      </c>
      <c r="B637" s="23" t="s">
        <v>572</v>
      </c>
      <c r="C637" s="23" t="s">
        <v>145</v>
      </c>
      <c r="D637" s="23" t="s">
        <v>28</v>
      </c>
      <c r="E637" s="24"/>
      <c r="F637" s="24">
        <v>37000</v>
      </c>
      <c r="G637" s="25">
        <f t="shared" si="10"/>
        <v>11496512.75</v>
      </c>
      <c r="H637" s="23" t="s">
        <v>69</v>
      </c>
      <c r="I637" s="23">
        <v>53954</v>
      </c>
      <c r="J637" s="23" t="s">
        <v>24</v>
      </c>
      <c r="K637" s="23" t="s">
        <v>25</v>
      </c>
      <c r="L637" s="27" t="s">
        <v>26</v>
      </c>
    </row>
    <row r="638" spans="1:12" hidden="1" x14ac:dyDescent="0.25">
      <c r="A638" s="22">
        <v>42916</v>
      </c>
      <c r="B638" s="23" t="s">
        <v>41</v>
      </c>
      <c r="C638" s="23" t="s">
        <v>45</v>
      </c>
      <c r="D638" s="23" t="s">
        <v>28</v>
      </c>
      <c r="E638" s="24">
        <v>35000</v>
      </c>
      <c r="F638" s="24"/>
      <c r="G638" s="25">
        <f t="shared" si="10"/>
        <v>11531512.75</v>
      </c>
      <c r="H638" s="23" t="s">
        <v>69</v>
      </c>
      <c r="I638" s="23" t="s">
        <v>126</v>
      </c>
      <c r="J638" s="23"/>
      <c r="K638" s="23" t="s">
        <v>25</v>
      </c>
      <c r="L638" s="27" t="s">
        <v>26</v>
      </c>
    </row>
    <row r="639" spans="1:12" hidden="1" x14ac:dyDescent="0.25">
      <c r="A639" s="22">
        <v>42916</v>
      </c>
      <c r="B639" s="23" t="s">
        <v>573</v>
      </c>
      <c r="C639" s="23" t="s">
        <v>40</v>
      </c>
      <c r="D639" s="23" t="s">
        <v>28</v>
      </c>
      <c r="E639" s="24"/>
      <c r="F639" s="24">
        <v>1000</v>
      </c>
      <c r="G639" s="25">
        <f t="shared" si="10"/>
        <v>11530512.75</v>
      </c>
      <c r="H639" s="23" t="s">
        <v>69</v>
      </c>
      <c r="I639" s="23" t="s">
        <v>42</v>
      </c>
      <c r="J639" s="23" t="s">
        <v>24</v>
      </c>
      <c r="K639" s="23" t="s">
        <v>25</v>
      </c>
      <c r="L639" s="27" t="s">
        <v>43</v>
      </c>
    </row>
    <row r="640" spans="1:12" hidden="1" x14ac:dyDescent="0.25">
      <c r="A640" s="22">
        <v>42916</v>
      </c>
      <c r="B640" s="23" t="s">
        <v>574</v>
      </c>
      <c r="C640" s="23" t="s">
        <v>607</v>
      </c>
      <c r="D640" s="23" t="s">
        <v>21</v>
      </c>
      <c r="E640" s="24"/>
      <c r="F640" s="24">
        <v>35000</v>
      </c>
      <c r="G640" s="25">
        <f t="shared" si="10"/>
        <v>11495512.75</v>
      </c>
      <c r="H640" s="23" t="s">
        <v>69</v>
      </c>
      <c r="I640" s="23">
        <v>17</v>
      </c>
      <c r="J640" s="23" t="s">
        <v>24</v>
      </c>
      <c r="K640" s="23" t="s">
        <v>25</v>
      </c>
      <c r="L640" s="27" t="s">
        <v>26</v>
      </c>
    </row>
    <row r="641" spans="1:12" hidden="1" x14ac:dyDescent="0.25">
      <c r="A641" s="22">
        <v>42916</v>
      </c>
      <c r="B641" s="23" t="s">
        <v>575</v>
      </c>
      <c r="C641" s="23" t="s">
        <v>40</v>
      </c>
      <c r="D641" s="23" t="s">
        <v>28</v>
      </c>
      <c r="E641" s="24"/>
      <c r="F641" s="24">
        <v>1000</v>
      </c>
      <c r="G641" s="25">
        <f t="shared" si="10"/>
        <v>11494512.75</v>
      </c>
      <c r="H641" s="23" t="s">
        <v>69</v>
      </c>
      <c r="I641" s="23" t="s">
        <v>42</v>
      </c>
      <c r="J641" s="23" t="s">
        <v>24</v>
      </c>
      <c r="K641" s="23" t="s">
        <v>25</v>
      </c>
      <c r="L641" s="27" t="s">
        <v>43</v>
      </c>
    </row>
    <row r="642" spans="1:12" hidden="1" x14ac:dyDescent="0.25">
      <c r="A642" s="22">
        <v>42916</v>
      </c>
      <c r="B642" s="23" t="s">
        <v>576</v>
      </c>
      <c r="C642" s="23" t="s">
        <v>40</v>
      </c>
      <c r="D642" s="23" t="s">
        <v>28</v>
      </c>
      <c r="E642" s="24"/>
      <c r="F642" s="24">
        <v>1000</v>
      </c>
      <c r="G642" s="25">
        <f t="shared" si="10"/>
        <v>11493512.75</v>
      </c>
      <c r="H642" s="23" t="s">
        <v>69</v>
      </c>
      <c r="I642" s="23" t="s">
        <v>42</v>
      </c>
      <c r="J642" s="23" t="s">
        <v>24</v>
      </c>
      <c r="K642" s="23" t="s">
        <v>25</v>
      </c>
      <c r="L642" s="27" t="s">
        <v>43</v>
      </c>
    </row>
    <row r="643" spans="1:12" hidden="1" x14ac:dyDescent="0.25">
      <c r="A643" s="22">
        <v>42916</v>
      </c>
      <c r="B643" s="23" t="s">
        <v>577</v>
      </c>
      <c r="C643" s="23" t="s">
        <v>40</v>
      </c>
      <c r="D643" s="23" t="s">
        <v>28</v>
      </c>
      <c r="E643" s="24"/>
      <c r="F643" s="24">
        <v>1000</v>
      </c>
      <c r="G643" s="25">
        <f t="shared" si="10"/>
        <v>11492512.75</v>
      </c>
      <c r="H643" s="23" t="s">
        <v>69</v>
      </c>
      <c r="I643" s="23" t="s">
        <v>42</v>
      </c>
      <c r="J643" s="23" t="s">
        <v>24</v>
      </c>
      <c r="K643" s="23" t="s">
        <v>25</v>
      </c>
      <c r="L643" s="27" t="s">
        <v>43</v>
      </c>
    </row>
    <row r="644" spans="1:12" hidden="1" x14ac:dyDescent="0.25">
      <c r="A644" s="22">
        <v>42916</v>
      </c>
      <c r="B644" s="23" t="s">
        <v>578</v>
      </c>
      <c r="C644" s="23" t="s">
        <v>40</v>
      </c>
      <c r="D644" s="23" t="s">
        <v>21</v>
      </c>
      <c r="E644" s="24"/>
      <c r="F644" s="24">
        <v>1000</v>
      </c>
      <c r="G644" s="25">
        <f t="shared" si="10"/>
        <v>11491512.75</v>
      </c>
      <c r="H644" s="23" t="s">
        <v>243</v>
      </c>
      <c r="I644" s="23" t="s">
        <v>42</v>
      </c>
      <c r="J644" s="23" t="s">
        <v>24</v>
      </c>
      <c r="K644" s="23" t="s">
        <v>25</v>
      </c>
      <c r="L644" s="23" t="s">
        <v>43</v>
      </c>
    </row>
    <row r="645" spans="1:12" hidden="1" x14ac:dyDescent="0.25">
      <c r="A645" s="22">
        <v>42916</v>
      </c>
      <c r="B645" s="23" t="s">
        <v>579</v>
      </c>
      <c r="C645" s="23" t="s">
        <v>40</v>
      </c>
      <c r="D645" s="23" t="s">
        <v>21</v>
      </c>
      <c r="E645" s="24"/>
      <c r="F645" s="24">
        <v>1500</v>
      </c>
      <c r="G645" s="25">
        <f t="shared" si="10"/>
        <v>11490012.75</v>
      </c>
      <c r="H645" s="23" t="s">
        <v>243</v>
      </c>
      <c r="I645" s="23" t="s">
        <v>42</v>
      </c>
      <c r="J645" s="23" t="s">
        <v>24</v>
      </c>
      <c r="K645" s="23" t="s">
        <v>25</v>
      </c>
      <c r="L645" s="23" t="s">
        <v>43</v>
      </c>
    </row>
    <row r="646" spans="1:12" hidden="1" x14ac:dyDescent="0.25">
      <c r="A646" s="22">
        <v>42916</v>
      </c>
      <c r="B646" s="23" t="s">
        <v>580</v>
      </c>
      <c r="C646" s="23" t="s">
        <v>40</v>
      </c>
      <c r="D646" s="23" t="s">
        <v>21</v>
      </c>
      <c r="E646" s="24"/>
      <c r="F646" s="24">
        <v>500</v>
      </c>
      <c r="G646" s="25">
        <f t="shared" si="10"/>
        <v>11489512.75</v>
      </c>
      <c r="H646" s="23" t="s">
        <v>243</v>
      </c>
      <c r="I646" s="23" t="s">
        <v>42</v>
      </c>
      <c r="J646" s="23" t="s">
        <v>24</v>
      </c>
      <c r="K646" s="23" t="s">
        <v>25</v>
      </c>
      <c r="L646" s="23" t="s">
        <v>43</v>
      </c>
    </row>
    <row r="647" spans="1:12" hidden="1" x14ac:dyDescent="0.25">
      <c r="A647" s="22">
        <v>42916</v>
      </c>
      <c r="B647" s="23" t="s">
        <v>581</v>
      </c>
      <c r="C647" s="23" t="s">
        <v>40</v>
      </c>
      <c r="D647" s="23" t="s">
        <v>21</v>
      </c>
      <c r="E647" s="24"/>
      <c r="F647" s="24">
        <v>500</v>
      </c>
      <c r="G647" s="25">
        <f t="shared" si="10"/>
        <v>11489012.75</v>
      </c>
      <c r="H647" s="23" t="s">
        <v>243</v>
      </c>
      <c r="I647" s="23" t="s">
        <v>42</v>
      </c>
      <c r="J647" s="23" t="s">
        <v>24</v>
      </c>
      <c r="K647" s="23" t="s">
        <v>25</v>
      </c>
      <c r="L647" s="23" t="s">
        <v>43</v>
      </c>
    </row>
    <row r="648" spans="1:12" hidden="1" x14ac:dyDescent="0.25">
      <c r="A648" s="22">
        <v>42916</v>
      </c>
      <c r="B648" s="23" t="s">
        <v>582</v>
      </c>
      <c r="C648" s="23" t="s">
        <v>40</v>
      </c>
      <c r="D648" s="23" t="s">
        <v>21</v>
      </c>
      <c r="E648" s="24"/>
      <c r="F648" s="24">
        <v>1500</v>
      </c>
      <c r="G648" s="25">
        <f t="shared" si="10"/>
        <v>11487512.75</v>
      </c>
      <c r="H648" s="23" t="s">
        <v>243</v>
      </c>
      <c r="I648" s="23" t="s">
        <v>42</v>
      </c>
      <c r="J648" s="23" t="s">
        <v>24</v>
      </c>
      <c r="K648" s="23" t="s">
        <v>25</v>
      </c>
      <c r="L648" s="23" t="s">
        <v>43</v>
      </c>
    </row>
    <row r="649" spans="1:12" hidden="1" x14ac:dyDescent="0.25">
      <c r="A649" s="22">
        <v>42916</v>
      </c>
      <c r="B649" s="23" t="s">
        <v>583</v>
      </c>
      <c r="C649" s="23" t="s">
        <v>145</v>
      </c>
      <c r="D649" s="23" t="s">
        <v>21</v>
      </c>
      <c r="E649" s="24"/>
      <c r="F649" s="24">
        <v>56300</v>
      </c>
      <c r="G649" s="25">
        <f t="shared" si="10"/>
        <v>11431212.75</v>
      </c>
      <c r="H649" s="23" t="s">
        <v>243</v>
      </c>
      <c r="I649" s="23">
        <v>32</v>
      </c>
      <c r="J649" s="23" t="s">
        <v>24</v>
      </c>
      <c r="K649" s="23" t="s">
        <v>25</v>
      </c>
      <c r="L649" s="23" t="s">
        <v>26</v>
      </c>
    </row>
    <row r="650" spans="1:12" hidden="1" x14ac:dyDescent="0.25">
      <c r="A650" s="22">
        <v>42916</v>
      </c>
      <c r="B650" s="23" t="s">
        <v>233</v>
      </c>
      <c r="C650" s="23" t="s">
        <v>40</v>
      </c>
      <c r="D650" s="23" t="s">
        <v>32</v>
      </c>
      <c r="E650" s="24"/>
      <c r="F650" s="24">
        <v>1000</v>
      </c>
      <c r="G650" s="25">
        <f t="shared" si="10"/>
        <v>11430212.75</v>
      </c>
      <c r="H650" s="27" t="s">
        <v>76</v>
      </c>
      <c r="I650" s="23" t="s">
        <v>42</v>
      </c>
      <c r="J650" s="23" t="s">
        <v>33</v>
      </c>
      <c r="K650" s="23" t="s">
        <v>25</v>
      </c>
      <c r="L650" s="23" t="s">
        <v>43</v>
      </c>
    </row>
    <row r="651" spans="1:12" hidden="1" x14ac:dyDescent="0.25">
      <c r="A651" s="22">
        <v>42916</v>
      </c>
      <c r="B651" s="23" t="s">
        <v>355</v>
      </c>
      <c r="C651" s="23" t="s">
        <v>20</v>
      </c>
      <c r="D651" s="23" t="s">
        <v>32</v>
      </c>
      <c r="E651" s="24"/>
      <c r="F651" s="24">
        <v>1000</v>
      </c>
      <c r="G651" s="25">
        <f t="shared" si="10"/>
        <v>11429212.75</v>
      </c>
      <c r="H651" s="27" t="s">
        <v>76</v>
      </c>
      <c r="I651" s="23" t="s">
        <v>42</v>
      </c>
      <c r="J651" s="23" t="s">
        <v>33</v>
      </c>
      <c r="K651" s="23" t="s">
        <v>25</v>
      </c>
      <c r="L651" s="23" t="s">
        <v>43</v>
      </c>
    </row>
    <row r="652" spans="1:12" hidden="1" x14ac:dyDescent="0.25">
      <c r="A652" s="22">
        <v>42916</v>
      </c>
      <c r="B652" s="23" t="s">
        <v>204</v>
      </c>
      <c r="C652" s="23" t="s">
        <v>40</v>
      </c>
      <c r="D652" s="23" t="s">
        <v>32</v>
      </c>
      <c r="E652" s="24"/>
      <c r="F652" s="24">
        <v>1000</v>
      </c>
      <c r="G652" s="25">
        <f t="shared" si="10"/>
        <v>11428212.75</v>
      </c>
      <c r="H652" s="27" t="s">
        <v>76</v>
      </c>
      <c r="I652" s="23" t="s">
        <v>42</v>
      </c>
      <c r="J652" s="23" t="s">
        <v>33</v>
      </c>
      <c r="K652" s="23" t="s">
        <v>25</v>
      </c>
      <c r="L652" s="23" t="s">
        <v>43</v>
      </c>
    </row>
    <row r="653" spans="1:12" ht="15.75" x14ac:dyDescent="0.25">
      <c r="A653" s="22">
        <v>42916</v>
      </c>
      <c r="B653" s="42" t="s">
        <v>615</v>
      </c>
      <c r="C653" s="42" t="s">
        <v>40</v>
      </c>
      <c r="D653" s="42" t="s">
        <v>28</v>
      </c>
      <c r="E653" s="57"/>
      <c r="F653" s="57">
        <v>4000</v>
      </c>
      <c r="G653" s="25">
        <f t="shared" si="10"/>
        <v>11424212.75</v>
      </c>
      <c r="H653" s="76" t="s">
        <v>166</v>
      </c>
      <c r="I653" s="42" t="s">
        <v>42</v>
      </c>
      <c r="J653" s="23" t="s">
        <v>24</v>
      </c>
      <c r="K653" s="42" t="s">
        <v>25</v>
      </c>
      <c r="L653" s="27" t="s">
        <v>43</v>
      </c>
    </row>
    <row r="654" spans="1:12" x14ac:dyDescent="0.25">
      <c r="A654" s="96"/>
      <c r="B654" s="96"/>
      <c r="C654" s="96"/>
      <c r="D654" s="96"/>
      <c r="E654" s="96"/>
      <c r="F654" s="96"/>
      <c r="G654" s="96"/>
      <c r="H654" s="96"/>
      <c r="I654" s="96"/>
      <c r="J654" s="96"/>
      <c r="K654" s="96"/>
      <c r="L654" s="96"/>
    </row>
  </sheetData>
  <autoFilter ref="A10:L653">
    <filterColumn colId="7">
      <filters>
        <filter val="Stirve"/>
      </filters>
    </filterColumn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9"/>
  <sheetViews>
    <sheetView tabSelected="1" workbookViewId="0">
      <selection activeCell="I29" sqref="I29"/>
    </sheetView>
  </sheetViews>
  <sheetFormatPr baseColWidth="10" defaultRowHeight="15" x14ac:dyDescent="0.25"/>
  <cols>
    <col min="1" max="1" width="22.42578125" style="77" bestFit="1" customWidth="1"/>
    <col min="2" max="2" width="25.28515625" style="77" bestFit="1" customWidth="1"/>
    <col min="3" max="3" width="11.7109375" style="77" bestFit="1" customWidth="1"/>
    <col min="4" max="4" width="11.5703125" style="77" bestFit="1" customWidth="1"/>
    <col min="5" max="5" width="12.5703125" style="77" bestFit="1" customWidth="1"/>
    <col min="6" max="6" width="10.28515625" style="77" bestFit="1" customWidth="1"/>
    <col min="7" max="7" width="9.42578125" style="77" bestFit="1" customWidth="1"/>
    <col min="8" max="8" width="13" style="77" bestFit="1" customWidth="1"/>
    <col min="9" max="9" width="16.7109375" style="77" bestFit="1" customWidth="1"/>
    <col min="10" max="10" width="11.7109375" style="77" bestFit="1" customWidth="1"/>
    <col min="11" max="11" width="16.28515625" style="77" bestFit="1" customWidth="1"/>
    <col min="12" max="12" width="10.28515625" style="77" bestFit="1" customWidth="1"/>
    <col min="13" max="13" width="12" style="77" bestFit="1" customWidth="1"/>
    <col min="14" max="14" width="14" style="77" bestFit="1" customWidth="1"/>
    <col min="15" max="15" width="10.85546875" style="77" bestFit="1" customWidth="1"/>
    <col min="16" max="16" width="17.28515625" style="77" bestFit="1" customWidth="1"/>
    <col min="17" max="17" width="18.85546875" style="77" bestFit="1" customWidth="1"/>
    <col min="18" max="18" width="14.5703125" style="77" bestFit="1" customWidth="1"/>
    <col min="19" max="19" width="7.7109375" style="77" hidden="1" customWidth="1"/>
    <col min="20" max="20" width="14" style="77" bestFit="1" customWidth="1"/>
    <col min="21" max="16384" width="11.42578125" style="77"/>
  </cols>
  <sheetData>
    <row r="3" spans="1:20" x14ac:dyDescent="0.25">
      <c r="A3" s="134" t="s">
        <v>623</v>
      </c>
      <c r="B3" s="134" t="s">
        <v>638</v>
      </c>
    </row>
    <row r="4" spans="1:20" x14ac:dyDescent="0.25">
      <c r="A4" s="134" t="s">
        <v>637</v>
      </c>
      <c r="B4" s="77" t="s">
        <v>36</v>
      </c>
      <c r="C4" s="77" t="s">
        <v>55</v>
      </c>
      <c r="D4" s="77" t="s">
        <v>607</v>
      </c>
      <c r="E4" s="77" t="s">
        <v>636</v>
      </c>
      <c r="F4" s="77" t="s">
        <v>145</v>
      </c>
      <c r="G4" s="77" t="s">
        <v>632</v>
      </c>
      <c r="H4" s="77" t="s">
        <v>359</v>
      </c>
      <c r="I4" s="77" t="s">
        <v>90</v>
      </c>
      <c r="J4" s="77" t="s">
        <v>20</v>
      </c>
      <c r="K4" s="77" t="s">
        <v>141</v>
      </c>
      <c r="L4" s="77" t="s">
        <v>53</v>
      </c>
      <c r="M4" s="77" t="s">
        <v>50</v>
      </c>
      <c r="N4" s="77" t="s">
        <v>48</v>
      </c>
      <c r="O4" s="77" t="s">
        <v>40</v>
      </c>
      <c r="P4" s="77" t="s">
        <v>633</v>
      </c>
      <c r="Q4" s="77" t="s">
        <v>67</v>
      </c>
      <c r="R4" s="77" t="s">
        <v>269</v>
      </c>
      <c r="S4" s="77" t="s">
        <v>621</v>
      </c>
      <c r="T4" s="77" t="s">
        <v>622</v>
      </c>
    </row>
    <row r="5" spans="1:20" x14ac:dyDescent="0.25">
      <c r="A5" s="135" t="s">
        <v>631</v>
      </c>
      <c r="C5" s="77">
        <v>366000</v>
      </c>
      <c r="F5" s="77">
        <v>385500</v>
      </c>
      <c r="I5" s="77">
        <v>1000</v>
      </c>
      <c r="J5" s="77">
        <v>691000</v>
      </c>
      <c r="O5" s="77">
        <v>320700</v>
      </c>
      <c r="P5" s="77">
        <v>4300</v>
      </c>
      <c r="Q5" s="77">
        <v>794000</v>
      </c>
      <c r="R5" s="77">
        <v>61500</v>
      </c>
      <c r="T5" s="77">
        <v>2624000</v>
      </c>
    </row>
    <row r="6" spans="1:20" x14ac:dyDescent="0.25">
      <c r="A6" s="136" t="s">
        <v>32</v>
      </c>
      <c r="C6" s="77">
        <v>81000</v>
      </c>
      <c r="F6" s="77">
        <v>385500</v>
      </c>
      <c r="J6" s="77">
        <v>691000</v>
      </c>
      <c r="O6" s="77">
        <v>303200</v>
      </c>
      <c r="P6" s="77">
        <v>4300</v>
      </c>
      <c r="Q6" s="77">
        <v>794000</v>
      </c>
      <c r="R6" s="77">
        <v>61500</v>
      </c>
      <c r="T6" s="77">
        <v>2320500</v>
      </c>
    </row>
    <row r="7" spans="1:20" x14ac:dyDescent="0.25">
      <c r="A7" s="136" t="s">
        <v>37</v>
      </c>
      <c r="I7" s="77">
        <v>1000</v>
      </c>
      <c r="T7" s="77">
        <v>1000</v>
      </c>
    </row>
    <row r="8" spans="1:20" x14ac:dyDescent="0.25">
      <c r="A8" s="136" t="s">
        <v>514</v>
      </c>
      <c r="C8" s="77">
        <v>285000</v>
      </c>
      <c r="O8" s="77">
        <v>17500</v>
      </c>
      <c r="T8" s="77">
        <v>302500</v>
      </c>
    </row>
    <row r="9" spans="1:20" x14ac:dyDescent="0.25">
      <c r="A9" s="135" t="s">
        <v>24</v>
      </c>
      <c r="B9" s="77">
        <v>47825</v>
      </c>
      <c r="C9" s="77">
        <v>728000</v>
      </c>
      <c r="D9" s="77">
        <v>35000</v>
      </c>
      <c r="E9" s="77">
        <v>10000</v>
      </c>
      <c r="F9" s="77">
        <v>372300</v>
      </c>
      <c r="G9" s="77">
        <v>37850</v>
      </c>
      <c r="H9" s="77">
        <v>407500</v>
      </c>
      <c r="I9" s="77">
        <v>138500</v>
      </c>
      <c r="J9" s="77">
        <v>2664327.25</v>
      </c>
      <c r="K9" s="77">
        <v>458500</v>
      </c>
      <c r="L9" s="77">
        <v>171650</v>
      </c>
      <c r="M9" s="77">
        <v>337500</v>
      </c>
      <c r="N9" s="77">
        <v>82360</v>
      </c>
      <c r="O9" s="77">
        <v>307800</v>
      </c>
      <c r="P9" s="77">
        <v>30000</v>
      </c>
      <c r="Q9" s="77">
        <v>705000</v>
      </c>
      <c r="T9" s="77">
        <v>6534112.25</v>
      </c>
    </row>
    <row r="10" spans="1:20" x14ac:dyDescent="0.25">
      <c r="A10" s="136" t="s">
        <v>21</v>
      </c>
      <c r="C10" s="77">
        <v>104000</v>
      </c>
      <c r="D10" s="77">
        <v>35000</v>
      </c>
      <c r="F10" s="77">
        <v>298300</v>
      </c>
      <c r="G10" s="77">
        <v>37850</v>
      </c>
      <c r="H10" s="77">
        <v>407500</v>
      </c>
      <c r="J10" s="77">
        <v>1178671</v>
      </c>
      <c r="O10" s="77">
        <v>189300</v>
      </c>
      <c r="Q10" s="77">
        <v>665000</v>
      </c>
      <c r="T10" s="77">
        <v>2915621</v>
      </c>
    </row>
    <row r="11" spans="1:20" x14ac:dyDescent="0.25">
      <c r="A11" s="136" t="s">
        <v>30</v>
      </c>
      <c r="C11" s="77">
        <v>20000</v>
      </c>
      <c r="J11" s="77">
        <v>1189600</v>
      </c>
      <c r="O11" s="77">
        <v>55500</v>
      </c>
      <c r="T11" s="77">
        <v>1265100</v>
      </c>
    </row>
    <row r="12" spans="1:20" x14ac:dyDescent="0.25">
      <c r="A12" s="136" t="s">
        <v>28</v>
      </c>
      <c r="C12" s="77">
        <v>604000</v>
      </c>
      <c r="F12" s="77">
        <v>74000</v>
      </c>
      <c r="J12" s="77">
        <v>280000</v>
      </c>
      <c r="O12" s="77">
        <v>60000</v>
      </c>
      <c r="Q12" s="77">
        <v>40000</v>
      </c>
      <c r="T12" s="77">
        <v>1058000</v>
      </c>
    </row>
    <row r="13" spans="1:20" x14ac:dyDescent="0.25">
      <c r="A13" s="136" t="s">
        <v>37</v>
      </c>
      <c r="B13" s="77">
        <v>47825</v>
      </c>
      <c r="E13" s="77">
        <v>10000</v>
      </c>
      <c r="I13" s="77">
        <v>138500</v>
      </c>
      <c r="K13" s="77">
        <v>458500</v>
      </c>
      <c r="L13" s="77">
        <v>171650</v>
      </c>
      <c r="M13" s="77">
        <v>337500</v>
      </c>
      <c r="N13" s="77">
        <v>82360</v>
      </c>
      <c r="O13" s="77">
        <v>3000</v>
      </c>
      <c r="P13" s="77">
        <v>30000</v>
      </c>
      <c r="T13" s="77">
        <v>1279335</v>
      </c>
    </row>
    <row r="14" spans="1:20" x14ac:dyDescent="0.25">
      <c r="A14" s="136" t="s">
        <v>206</v>
      </c>
      <c r="J14" s="77">
        <v>16056.25</v>
      </c>
      <c r="T14" s="77">
        <v>16056.25</v>
      </c>
    </row>
    <row r="15" spans="1:20" hidden="1" x14ac:dyDescent="0.25">
      <c r="A15" s="135" t="s">
        <v>137</v>
      </c>
    </row>
    <row r="16" spans="1:20" hidden="1" x14ac:dyDescent="0.25">
      <c r="A16" s="136" t="s">
        <v>37</v>
      </c>
    </row>
    <row r="17" spans="1:20" hidden="1" x14ac:dyDescent="0.25">
      <c r="A17" s="135" t="s">
        <v>620</v>
      </c>
    </row>
    <row r="18" spans="1:20" hidden="1" x14ac:dyDescent="0.25">
      <c r="A18" s="136" t="s">
        <v>621</v>
      </c>
    </row>
    <row r="19" spans="1:20" x14ac:dyDescent="0.25">
      <c r="A19" s="135" t="s">
        <v>622</v>
      </c>
      <c r="B19" s="77">
        <v>47825</v>
      </c>
      <c r="C19" s="77">
        <v>1094000</v>
      </c>
      <c r="D19" s="77">
        <v>35000</v>
      </c>
      <c r="E19" s="77">
        <v>10000</v>
      </c>
      <c r="F19" s="77">
        <v>757800</v>
      </c>
      <c r="G19" s="77">
        <v>37850</v>
      </c>
      <c r="H19" s="77">
        <v>407500</v>
      </c>
      <c r="I19" s="77">
        <v>139500</v>
      </c>
      <c r="J19" s="77">
        <v>3355327.25</v>
      </c>
      <c r="K19" s="77">
        <v>458500</v>
      </c>
      <c r="L19" s="77">
        <v>171650</v>
      </c>
      <c r="M19" s="77">
        <v>337500</v>
      </c>
      <c r="N19" s="77">
        <v>82360</v>
      </c>
      <c r="O19" s="77">
        <v>628500</v>
      </c>
      <c r="P19" s="77">
        <v>34300</v>
      </c>
      <c r="Q19" s="77">
        <v>1499000</v>
      </c>
      <c r="R19" s="77">
        <v>61500</v>
      </c>
      <c r="T19" s="77">
        <v>9158112.25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29" sqref="D29"/>
    </sheetView>
  </sheetViews>
  <sheetFormatPr baseColWidth="10" defaultColWidth="11.5703125" defaultRowHeight="15" x14ac:dyDescent="0.25"/>
  <cols>
    <col min="1" max="1" width="14.7109375" style="77" customWidth="1"/>
    <col min="2" max="2" width="20.5703125" style="77" customWidth="1"/>
    <col min="3" max="3" width="17.5703125" style="77" customWidth="1"/>
    <col min="4" max="16384" width="11.5703125" style="77"/>
  </cols>
  <sheetData>
    <row r="1" spans="1:3" ht="15.75" x14ac:dyDescent="0.25">
      <c r="A1" s="95" t="s">
        <v>626</v>
      </c>
    </row>
    <row r="3" spans="1:3" ht="14.45" x14ac:dyDescent="0.3">
      <c r="A3" s="78" t="s">
        <v>13</v>
      </c>
      <c r="B3" s="79" t="s">
        <v>625</v>
      </c>
      <c r="C3" s="79" t="s">
        <v>623</v>
      </c>
    </row>
    <row r="4" spans="1:3" ht="14.45" x14ac:dyDescent="0.3">
      <c r="A4" s="80" t="s">
        <v>22</v>
      </c>
      <c r="B4" s="79">
        <v>2852495</v>
      </c>
      <c r="C4" s="79">
        <v>2766782</v>
      </c>
    </row>
    <row r="5" spans="1:3" ht="14.45" x14ac:dyDescent="0.3">
      <c r="A5" s="80" t="s">
        <v>62</v>
      </c>
      <c r="B5" s="79"/>
      <c r="C5" s="79">
        <v>360950</v>
      </c>
    </row>
    <row r="6" spans="1:3" ht="14.45" x14ac:dyDescent="0.3">
      <c r="A6" s="80" t="s">
        <v>69</v>
      </c>
      <c r="B6" s="79">
        <v>0</v>
      </c>
      <c r="C6" s="79">
        <v>191000</v>
      </c>
    </row>
    <row r="7" spans="1:3" ht="14.45" x14ac:dyDescent="0.3">
      <c r="A7" s="80" t="s">
        <v>161</v>
      </c>
      <c r="B7" s="79"/>
      <c r="C7" s="79">
        <v>421500</v>
      </c>
    </row>
    <row r="8" spans="1:3" ht="14.45" x14ac:dyDescent="0.3">
      <c r="A8" s="80" t="s">
        <v>139</v>
      </c>
      <c r="B8" s="79"/>
      <c r="C8" s="79">
        <v>703300</v>
      </c>
    </row>
    <row r="9" spans="1:3" ht="14.45" x14ac:dyDescent="0.3">
      <c r="A9" s="80" t="s">
        <v>76</v>
      </c>
      <c r="B9" s="79"/>
      <c r="C9" s="79">
        <v>448200</v>
      </c>
    </row>
    <row r="10" spans="1:3" ht="14.45" x14ac:dyDescent="0.3">
      <c r="A10" s="80" t="s">
        <v>225</v>
      </c>
      <c r="B10" s="79"/>
      <c r="C10" s="79">
        <v>295270</v>
      </c>
    </row>
    <row r="11" spans="1:3" x14ac:dyDescent="0.25">
      <c r="A11" s="80" t="s">
        <v>41</v>
      </c>
      <c r="B11" s="79">
        <v>61000</v>
      </c>
      <c r="C11" s="79">
        <v>2211565</v>
      </c>
    </row>
    <row r="12" spans="1:3" ht="14.45" x14ac:dyDescent="0.3">
      <c r="A12" s="80" t="s">
        <v>243</v>
      </c>
      <c r="B12" s="79"/>
      <c r="C12" s="79">
        <v>466300</v>
      </c>
    </row>
    <row r="13" spans="1:3" x14ac:dyDescent="0.25">
      <c r="A13" s="80" t="s">
        <v>128</v>
      </c>
      <c r="B13" s="79"/>
      <c r="C13" s="79">
        <v>6000</v>
      </c>
    </row>
    <row r="14" spans="1:3" ht="14.45" x14ac:dyDescent="0.3">
      <c r="A14" s="80" t="s">
        <v>166</v>
      </c>
      <c r="B14" s="79"/>
      <c r="C14" s="79">
        <v>947586.25</v>
      </c>
    </row>
    <row r="15" spans="1:3" ht="14.45" x14ac:dyDescent="0.3">
      <c r="A15" s="80" t="s">
        <v>548</v>
      </c>
      <c r="B15" s="79"/>
      <c r="C15" s="79">
        <v>5959</v>
      </c>
    </row>
    <row r="16" spans="1:3" ht="14.45" x14ac:dyDescent="0.3">
      <c r="A16" s="80" t="s">
        <v>422</v>
      </c>
      <c r="B16" s="79"/>
      <c r="C16" s="79">
        <v>333700</v>
      </c>
    </row>
    <row r="17" spans="1:3" hidden="1" x14ac:dyDescent="0.25">
      <c r="A17" s="80" t="s">
        <v>621</v>
      </c>
      <c r="B17" s="79"/>
      <c r="C17" s="79"/>
    </row>
    <row r="18" spans="1:3" x14ac:dyDescent="0.25">
      <c r="A18" s="80" t="s">
        <v>622</v>
      </c>
      <c r="B18" s="79">
        <v>2913495</v>
      </c>
      <c r="C18" s="79">
        <v>9158112.25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9"/>
  <sheetViews>
    <sheetView topLeftCell="A4" zoomScaleNormal="100" workbookViewId="0">
      <selection activeCell="J28" sqref="J28"/>
    </sheetView>
  </sheetViews>
  <sheetFormatPr baseColWidth="10" defaultColWidth="8.85546875" defaultRowHeight="15" x14ac:dyDescent="0.25"/>
  <cols>
    <col min="1" max="1" width="8.85546875" style="42"/>
    <col min="2" max="2" width="17.42578125" style="42" customWidth="1"/>
    <col min="3" max="3" width="12.7109375" style="42" bestFit="1" customWidth="1"/>
    <col min="4" max="4" width="12.140625" style="42" customWidth="1"/>
    <col min="5" max="5" width="12.85546875" style="42" customWidth="1"/>
    <col min="6" max="6" width="13" style="42" customWidth="1"/>
    <col min="7" max="7" width="13.5703125" style="42" customWidth="1"/>
    <col min="8" max="8" width="12.140625" style="42" customWidth="1"/>
    <col min="9" max="9" width="11.28515625" style="42" bestFit="1" customWidth="1"/>
    <col min="10" max="10" width="11.7109375" style="42" bestFit="1" customWidth="1"/>
    <col min="11" max="11" width="14.5703125" style="42" customWidth="1"/>
    <col min="12" max="12" width="8.85546875" style="42"/>
    <col min="13" max="13" width="13.28515625" style="42" customWidth="1"/>
    <col min="14" max="14" width="10.140625" style="42" customWidth="1"/>
    <col min="15" max="15" width="11.7109375" style="42" bestFit="1" customWidth="1"/>
    <col min="16" max="16384" width="8.85546875" style="42"/>
  </cols>
  <sheetData>
    <row r="4" spans="1:15" ht="18" x14ac:dyDescent="0.35">
      <c r="A4" s="121" t="s">
        <v>609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73"/>
      <c r="M4" s="73"/>
      <c r="N4" s="43"/>
      <c r="O4" s="43"/>
    </row>
    <row r="5" spans="1:15" ht="14.45" x14ac:dyDescent="0.3">
      <c r="A5" s="44"/>
      <c r="B5" s="45"/>
      <c r="C5" s="46"/>
      <c r="D5" s="46"/>
      <c r="E5" s="46"/>
      <c r="F5" s="46"/>
      <c r="G5" s="45"/>
      <c r="H5" s="45"/>
      <c r="I5" s="45"/>
      <c r="J5" s="45"/>
      <c r="K5" s="45"/>
      <c r="L5" s="45"/>
      <c r="M5" s="45"/>
      <c r="N5" s="43"/>
      <c r="O5" s="43"/>
    </row>
    <row r="6" spans="1:15" ht="33" x14ac:dyDescent="0.25">
      <c r="A6" s="122" t="s">
        <v>586</v>
      </c>
      <c r="B6" s="124" t="s">
        <v>587</v>
      </c>
      <c r="C6" s="126" t="s">
        <v>610</v>
      </c>
      <c r="D6" s="128" t="s">
        <v>588</v>
      </c>
      <c r="E6" s="129"/>
      <c r="F6" s="129"/>
      <c r="G6" s="129"/>
      <c r="H6" s="75"/>
      <c r="I6" s="71" t="s">
        <v>589</v>
      </c>
      <c r="J6" s="72" t="s">
        <v>590</v>
      </c>
      <c r="K6" s="47" t="s">
        <v>611</v>
      </c>
      <c r="L6" s="48"/>
      <c r="M6" s="118" t="s">
        <v>591</v>
      </c>
      <c r="N6" s="118"/>
      <c r="O6" s="118"/>
    </row>
    <row r="7" spans="1:15" ht="16.5" x14ac:dyDescent="0.25">
      <c r="A7" s="123"/>
      <c r="B7" s="125"/>
      <c r="C7" s="127"/>
      <c r="D7" s="49" t="s">
        <v>618</v>
      </c>
      <c r="E7" s="49" t="s">
        <v>22</v>
      </c>
      <c r="F7" s="49" t="s">
        <v>132</v>
      </c>
      <c r="G7" s="49" t="s">
        <v>41</v>
      </c>
      <c r="H7" s="50" t="s">
        <v>225</v>
      </c>
      <c r="I7" s="74"/>
      <c r="J7" s="51"/>
      <c r="K7" s="52"/>
      <c r="L7" s="48"/>
      <c r="M7" s="53" t="s">
        <v>592</v>
      </c>
      <c r="N7" s="82" t="s">
        <v>593</v>
      </c>
      <c r="O7" s="53" t="s">
        <v>594</v>
      </c>
    </row>
    <row r="8" spans="1:15" ht="14.45" x14ac:dyDescent="0.3">
      <c r="A8" s="108"/>
      <c r="B8" s="113" t="s">
        <v>628</v>
      </c>
      <c r="C8" s="109"/>
      <c r="D8" s="110"/>
      <c r="E8" s="110"/>
      <c r="F8" s="110"/>
      <c r="G8" s="110"/>
      <c r="H8" s="110"/>
      <c r="I8" s="110"/>
      <c r="J8" s="111"/>
      <c r="K8" s="112"/>
      <c r="L8" s="56"/>
      <c r="M8" s="57"/>
      <c r="N8" s="60"/>
      <c r="O8" s="6"/>
    </row>
    <row r="9" spans="1:15" ht="15.6" x14ac:dyDescent="0.3">
      <c r="A9" s="54" t="s">
        <v>606</v>
      </c>
      <c r="B9" s="87" t="s">
        <v>62</v>
      </c>
      <c r="C9" s="88">
        <v>42905</v>
      </c>
      <c r="D9" s="54"/>
      <c r="E9" s="89"/>
      <c r="F9" s="54">
        <v>50000</v>
      </c>
      <c r="G9" s="90">
        <v>284000</v>
      </c>
      <c r="H9" s="90"/>
      <c r="I9" s="91"/>
      <c r="J9" s="92">
        <v>360950</v>
      </c>
      <c r="K9" s="55">
        <f t="shared" ref="K9:K23" si="0">SUM(C9:H9)-SUM(I9:J9)</f>
        <v>15955</v>
      </c>
      <c r="L9" s="56"/>
      <c r="M9" s="57">
        <v>15955</v>
      </c>
      <c r="N9" s="57">
        <f t="shared" ref="N9:N23" si="1">+K9-M9</f>
        <v>0</v>
      </c>
      <c r="O9" s="6" t="s">
        <v>595</v>
      </c>
    </row>
    <row r="10" spans="1:15" ht="14.45" x14ac:dyDescent="0.3">
      <c r="A10" s="54" t="s">
        <v>606</v>
      </c>
      <c r="B10" s="93" t="s">
        <v>596</v>
      </c>
      <c r="C10" s="88">
        <v>8855</v>
      </c>
      <c r="D10" s="58"/>
      <c r="E10" s="58"/>
      <c r="F10" s="58">
        <v>10000</v>
      </c>
      <c r="G10" s="59">
        <v>179000</v>
      </c>
      <c r="H10" s="59"/>
      <c r="I10" s="58"/>
      <c r="J10" s="58">
        <v>191000</v>
      </c>
      <c r="K10" s="55">
        <f t="shared" si="0"/>
        <v>6855</v>
      </c>
      <c r="L10" s="56"/>
      <c r="M10" s="57">
        <v>6855</v>
      </c>
      <c r="N10" s="60">
        <f t="shared" si="1"/>
        <v>0</v>
      </c>
      <c r="O10" s="6" t="s">
        <v>595</v>
      </c>
    </row>
    <row r="11" spans="1:15" ht="16.5" x14ac:dyDescent="0.3">
      <c r="A11" s="54" t="s">
        <v>606</v>
      </c>
      <c r="B11" s="93" t="s">
        <v>597</v>
      </c>
      <c r="C11" s="88">
        <v>177978</v>
      </c>
      <c r="D11" s="58"/>
      <c r="E11" s="58"/>
      <c r="F11" s="58"/>
      <c r="G11" s="59">
        <v>160000</v>
      </c>
      <c r="H11" s="59">
        <v>207000</v>
      </c>
      <c r="I11" s="58"/>
      <c r="J11" s="94">
        <v>333700</v>
      </c>
      <c r="K11" s="55">
        <f t="shared" si="0"/>
        <v>211278</v>
      </c>
      <c r="L11" s="56"/>
      <c r="M11" s="57">
        <v>211278</v>
      </c>
      <c r="N11" s="60">
        <f t="shared" si="1"/>
        <v>0</v>
      </c>
      <c r="O11" s="6" t="s">
        <v>595</v>
      </c>
    </row>
    <row r="12" spans="1:15" ht="14.45" x14ac:dyDescent="0.3">
      <c r="A12" s="54" t="s">
        <v>606</v>
      </c>
      <c r="B12" s="93" t="s">
        <v>161</v>
      </c>
      <c r="C12" s="88">
        <v>79350</v>
      </c>
      <c r="D12" s="58"/>
      <c r="F12" s="58">
        <v>179000</v>
      </c>
      <c r="G12" s="59">
        <v>345000</v>
      </c>
      <c r="H12" s="59"/>
      <c r="I12" s="58"/>
      <c r="J12" s="94">
        <v>421500</v>
      </c>
      <c r="K12" s="55">
        <f t="shared" si="0"/>
        <v>181850</v>
      </c>
      <c r="L12" s="56"/>
      <c r="M12" s="57">
        <v>181850</v>
      </c>
      <c r="N12" s="60">
        <f t="shared" si="1"/>
        <v>0</v>
      </c>
      <c r="O12" s="6" t="s">
        <v>595</v>
      </c>
    </row>
    <row r="13" spans="1:15" ht="14.45" x14ac:dyDescent="0.3">
      <c r="A13" s="54" t="s">
        <v>606</v>
      </c>
      <c r="B13" s="93" t="s">
        <v>598</v>
      </c>
      <c r="C13" s="88">
        <v>-776</v>
      </c>
      <c r="D13" s="58"/>
      <c r="E13" s="58"/>
      <c r="F13" s="58"/>
      <c r="G13" s="59"/>
      <c r="H13" s="59"/>
      <c r="I13" s="58"/>
      <c r="J13" s="94"/>
      <c r="K13" s="55">
        <f t="shared" si="0"/>
        <v>-776</v>
      </c>
      <c r="L13" s="56"/>
      <c r="M13" s="57">
        <v>-776</v>
      </c>
      <c r="N13" s="60">
        <f t="shared" si="1"/>
        <v>0</v>
      </c>
      <c r="O13" s="6" t="s">
        <v>595</v>
      </c>
    </row>
    <row r="14" spans="1:15" ht="14.45" x14ac:dyDescent="0.3">
      <c r="A14" s="54" t="s">
        <v>606</v>
      </c>
      <c r="B14" s="93" t="s">
        <v>139</v>
      </c>
      <c r="C14" s="88">
        <v>38650</v>
      </c>
      <c r="D14" s="58"/>
      <c r="E14" s="58"/>
      <c r="F14" s="58">
        <v>352000</v>
      </c>
      <c r="G14" s="59">
        <v>431000</v>
      </c>
      <c r="H14" s="59"/>
      <c r="I14" s="58"/>
      <c r="J14" s="94">
        <v>703300</v>
      </c>
      <c r="K14" s="55">
        <f t="shared" si="0"/>
        <v>118350</v>
      </c>
      <c r="L14" s="56"/>
      <c r="M14" s="57">
        <v>118350</v>
      </c>
      <c r="N14" s="60">
        <f t="shared" si="1"/>
        <v>0</v>
      </c>
      <c r="O14" s="6" t="s">
        <v>595</v>
      </c>
    </row>
    <row r="15" spans="1:15" ht="14.45" x14ac:dyDescent="0.3">
      <c r="A15" s="54" t="s">
        <v>606</v>
      </c>
      <c r="B15" s="93" t="s">
        <v>287</v>
      </c>
      <c r="C15" s="88">
        <v>102000</v>
      </c>
      <c r="D15" s="58"/>
      <c r="E15" s="58"/>
      <c r="F15" s="58">
        <v>139000</v>
      </c>
      <c r="G15" s="59">
        <v>238000</v>
      </c>
      <c r="H15" s="59"/>
      <c r="I15" s="58"/>
      <c r="J15" s="94">
        <v>448200</v>
      </c>
      <c r="K15" s="55">
        <f t="shared" si="0"/>
        <v>30800</v>
      </c>
      <c r="L15" s="56"/>
      <c r="M15" s="57">
        <v>30800</v>
      </c>
      <c r="N15" s="60">
        <f t="shared" si="1"/>
        <v>0</v>
      </c>
      <c r="O15" s="6" t="s">
        <v>595</v>
      </c>
    </row>
    <row r="16" spans="1:15" ht="16.5" x14ac:dyDescent="0.3">
      <c r="A16" s="54" t="s">
        <v>606</v>
      </c>
      <c r="B16" s="93" t="s">
        <v>421</v>
      </c>
      <c r="C16" s="88">
        <v>11975</v>
      </c>
      <c r="D16" s="58"/>
      <c r="E16" s="58"/>
      <c r="F16" s="58">
        <v>20000</v>
      </c>
      <c r="G16" s="59">
        <v>981000</v>
      </c>
      <c r="H16" s="59"/>
      <c r="I16" s="58">
        <v>614000</v>
      </c>
      <c r="J16" s="94">
        <v>295270</v>
      </c>
      <c r="K16" s="55">
        <f t="shared" si="0"/>
        <v>103705</v>
      </c>
      <c r="L16" s="56"/>
      <c r="M16" s="57">
        <v>103705</v>
      </c>
      <c r="N16" s="60">
        <f t="shared" si="1"/>
        <v>0</v>
      </c>
      <c r="O16" s="6" t="s">
        <v>595</v>
      </c>
    </row>
    <row r="17" spans="1:15" ht="16.5" x14ac:dyDescent="0.3">
      <c r="A17" s="54" t="s">
        <v>606</v>
      </c>
      <c r="B17" s="93" t="s">
        <v>599</v>
      </c>
      <c r="C17" s="88">
        <v>30612</v>
      </c>
      <c r="D17" s="58"/>
      <c r="E17" s="58"/>
      <c r="F17" s="58"/>
      <c r="G17" s="59">
        <v>325000</v>
      </c>
      <c r="H17" s="59">
        <v>407000</v>
      </c>
      <c r="I17" s="58"/>
      <c r="J17" s="94">
        <v>466300</v>
      </c>
      <c r="K17" s="55">
        <f t="shared" si="0"/>
        <v>296312</v>
      </c>
      <c r="L17" s="56"/>
      <c r="M17" s="57">
        <v>296312</v>
      </c>
      <c r="N17" s="60">
        <f t="shared" si="1"/>
        <v>0</v>
      </c>
      <c r="O17" s="6" t="s">
        <v>595</v>
      </c>
    </row>
    <row r="18" spans="1:15" ht="14.45" x14ac:dyDescent="0.3">
      <c r="A18" s="54" t="s">
        <v>606</v>
      </c>
      <c r="B18" s="93" t="s">
        <v>600</v>
      </c>
      <c r="C18" s="88">
        <v>161238</v>
      </c>
      <c r="D18" s="58"/>
      <c r="E18" s="58"/>
      <c r="F18" s="58"/>
      <c r="G18" s="59">
        <v>45000</v>
      </c>
      <c r="H18" s="59"/>
      <c r="I18" s="58"/>
      <c r="J18" s="94">
        <v>6000</v>
      </c>
      <c r="K18" s="55">
        <f t="shared" si="0"/>
        <v>200238</v>
      </c>
      <c r="L18" s="56"/>
      <c r="M18" s="57">
        <v>200238</v>
      </c>
      <c r="N18" s="60">
        <f t="shared" si="1"/>
        <v>0</v>
      </c>
      <c r="O18" s="6" t="s">
        <v>595</v>
      </c>
    </row>
    <row r="19" spans="1:15" ht="14.45" x14ac:dyDescent="0.3">
      <c r="A19" s="54" t="s">
        <v>606</v>
      </c>
      <c r="B19" s="93" t="s">
        <v>601</v>
      </c>
      <c r="C19" s="88">
        <v>1572994</v>
      </c>
      <c r="D19" s="58"/>
      <c r="E19" s="58">
        <v>2225000</v>
      </c>
      <c r="F19" s="58"/>
      <c r="G19" s="59"/>
      <c r="H19" s="59"/>
      <c r="I19" s="58">
        <v>1011000</v>
      </c>
      <c r="J19" s="94">
        <v>947586</v>
      </c>
      <c r="K19" s="55">
        <f t="shared" si="0"/>
        <v>1839408</v>
      </c>
      <c r="L19" s="56"/>
      <c r="M19" s="57">
        <v>1839408</v>
      </c>
      <c r="N19" s="60">
        <f t="shared" si="1"/>
        <v>0</v>
      </c>
      <c r="O19" s="6" t="s">
        <v>595</v>
      </c>
    </row>
    <row r="20" spans="1:15" ht="14.45" x14ac:dyDescent="0.3">
      <c r="A20" s="97" t="s">
        <v>606</v>
      </c>
      <c r="B20" s="98" t="s">
        <v>602</v>
      </c>
      <c r="C20" s="99">
        <v>2368860</v>
      </c>
      <c r="D20" s="100"/>
      <c r="E20" s="100">
        <v>3000000</v>
      </c>
      <c r="F20" s="100">
        <v>261000</v>
      </c>
      <c r="G20" s="101"/>
      <c r="H20" s="101"/>
      <c r="I20" s="100">
        <v>2988000</v>
      </c>
      <c r="J20" s="102">
        <v>2211565</v>
      </c>
      <c r="K20" s="103">
        <f t="shared" si="0"/>
        <v>430295</v>
      </c>
      <c r="L20" s="56"/>
      <c r="M20" s="57">
        <v>430295</v>
      </c>
      <c r="N20" s="60">
        <f t="shared" si="1"/>
        <v>0</v>
      </c>
      <c r="O20" s="6" t="s">
        <v>595</v>
      </c>
    </row>
    <row r="21" spans="1:15" ht="14.45" x14ac:dyDescent="0.3">
      <c r="A21" s="108"/>
      <c r="B21" s="113" t="s">
        <v>627</v>
      </c>
      <c r="C21" s="109"/>
      <c r="D21" s="110"/>
      <c r="E21" s="110"/>
      <c r="F21" s="110"/>
      <c r="G21" s="110"/>
      <c r="H21" s="110"/>
      <c r="I21" s="110"/>
      <c r="J21" s="111"/>
      <c r="K21" s="112"/>
      <c r="L21" s="56"/>
      <c r="M21" s="57"/>
      <c r="N21" s="60"/>
      <c r="O21" s="6"/>
    </row>
    <row r="22" spans="1:15" ht="14.45" x14ac:dyDescent="0.3">
      <c r="A22" s="54" t="s">
        <v>606</v>
      </c>
      <c r="B22" s="104" t="s">
        <v>603</v>
      </c>
      <c r="C22" s="105">
        <v>-694</v>
      </c>
      <c r="D22" s="106"/>
      <c r="E22" s="106"/>
      <c r="F22" s="106"/>
      <c r="G22" s="107"/>
      <c r="H22" s="107"/>
      <c r="I22" s="106"/>
      <c r="J22" s="107">
        <v>5959</v>
      </c>
      <c r="K22" s="55">
        <f t="shared" si="0"/>
        <v>-6653</v>
      </c>
      <c r="L22" s="56"/>
      <c r="M22" s="57">
        <v>-6653</v>
      </c>
      <c r="N22" s="60">
        <f t="shared" si="1"/>
        <v>0</v>
      </c>
      <c r="O22" s="6" t="s">
        <v>595</v>
      </c>
    </row>
    <row r="23" spans="1:15" ht="14.45" x14ac:dyDescent="0.3">
      <c r="A23" s="54" t="s">
        <v>606</v>
      </c>
      <c r="B23" s="61" t="s">
        <v>604</v>
      </c>
      <c r="C23" s="88">
        <v>13025883</v>
      </c>
      <c r="D23" s="58">
        <v>2852495</v>
      </c>
      <c r="E23" s="58"/>
      <c r="F23" s="58"/>
      <c r="G23" s="59"/>
      <c r="H23" s="59"/>
      <c r="I23" s="58">
        <v>5225000</v>
      </c>
      <c r="J23" s="60">
        <v>2766782</v>
      </c>
      <c r="K23" s="55">
        <f t="shared" si="0"/>
        <v>7886596</v>
      </c>
      <c r="L23" s="56"/>
      <c r="M23" s="57">
        <v>7886596</v>
      </c>
      <c r="N23" s="60">
        <f t="shared" si="1"/>
        <v>0</v>
      </c>
      <c r="O23" s="6" t="s">
        <v>595</v>
      </c>
    </row>
    <row r="24" spans="1:15" ht="14.45" x14ac:dyDescent="0.3">
      <c r="A24" s="119" t="s">
        <v>605</v>
      </c>
      <c r="B24" s="120"/>
      <c r="C24" s="10">
        <f>SUM(C9:C23)</f>
        <v>17619830</v>
      </c>
      <c r="D24" s="10">
        <f>SUM(D9:D23)</f>
        <v>2852495</v>
      </c>
      <c r="E24" s="10">
        <f t="shared" ref="E24:K24" si="2">SUM(E9:E23)</f>
        <v>5225000</v>
      </c>
      <c r="F24" s="10">
        <f t="shared" si="2"/>
        <v>1011000</v>
      </c>
      <c r="G24" s="10">
        <f t="shared" si="2"/>
        <v>2988000</v>
      </c>
      <c r="H24" s="10">
        <f t="shared" si="2"/>
        <v>614000</v>
      </c>
      <c r="I24" s="10">
        <f t="shared" si="2"/>
        <v>9838000</v>
      </c>
      <c r="J24" s="10">
        <f t="shared" si="2"/>
        <v>9158112</v>
      </c>
      <c r="K24" s="10">
        <f t="shared" si="2"/>
        <v>11314213</v>
      </c>
      <c r="L24" s="62"/>
      <c r="M24" s="10">
        <f>SUM(M9:M23)</f>
        <v>11314213</v>
      </c>
      <c r="N24" s="63"/>
      <c r="O24" s="63"/>
    </row>
    <row r="25" spans="1:15" ht="16.5" x14ac:dyDescent="0.3">
      <c r="A25" s="45"/>
      <c r="B25" s="45"/>
      <c r="C25" s="46"/>
      <c r="D25" s="46"/>
      <c r="E25" s="46"/>
      <c r="F25" s="46"/>
      <c r="G25" s="45"/>
      <c r="H25" s="64"/>
      <c r="I25" s="45"/>
      <c r="J25" s="45"/>
      <c r="K25" s="64"/>
      <c r="L25" s="64"/>
      <c r="M25" s="64"/>
    </row>
    <row r="26" spans="1:15" ht="17.25" thickBot="1" x14ac:dyDescent="0.35">
      <c r="A26" s="65"/>
      <c r="B26" s="45" t="s">
        <v>619</v>
      </c>
      <c r="C26" s="46"/>
      <c r="D26" s="46"/>
      <c r="E26" s="46"/>
      <c r="F26" s="46"/>
      <c r="G26" s="45"/>
      <c r="H26" s="45"/>
      <c r="I26" s="64"/>
      <c r="J26" s="45"/>
      <c r="K26" s="45"/>
      <c r="L26" s="45"/>
      <c r="M26" s="45"/>
    </row>
    <row r="27" spans="1:15" ht="17.25" thickBot="1" x14ac:dyDescent="0.35">
      <c r="A27" s="45"/>
      <c r="B27" s="66">
        <f>+C24</f>
        <v>17619830</v>
      </c>
      <c r="C27" s="67">
        <f>D24</f>
        <v>2852495</v>
      </c>
      <c r="D27" s="68">
        <f>+J24</f>
        <v>9158112</v>
      </c>
      <c r="E27" s="69">
        <f>0</f>
        <v>0</v>
      </c>
      <c r="F27" s="70">
        <f>+B27+C27-D27-E27</f>
        <v>11314213</v>
      </c>
      <c r="G27" s="60"/>
      <c r="I27" s="64"/>
      <c r="J27" s="64"/>
      <c r="K27" s="45"/>
      <c r="L27" s="45"/>
      <c r="M27" s="45"/>
    </row>
    <row r="29" spans="1:15" x14ac:dyDescent="0.25">
      <c r="O29" s="60"/>
    </row>
  </sheetData>
  <mergeCells count="7">
    <mergeCell ref="M6:O6"/>
    <mergeCell ref="A24:B24"/>
    <mergeCell ref="A4:K4"/>
    <mergeCell ref="A6:A7"/>
    <mergeCell ref="B6:B7"/>
    <mergeCell ref="C6:C7"/>
    <mergeCell ref="D6:G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4"/>
  <sheetViews>
    <sheetView topLeftCell="A10" workbookViewId="0">
      <selection activeCell="A11" sqref="A11"/>
    </sheetView>
  </sheetViews>
  <sheetFormatPr baseColWidth="10" defaultColWidth="8.85546875" defaultRowHeight="15" x14ac:dyDescent="0.25"/>
  <cols>
    <col min="1" max="1" width="8.85546875" style="42"/>
    <col min="2" max="2" width="39.28515625" style="42" customWidth="1"/>
    <col min="3" max="3" width="15.7109375" style="42" customWidth="1"/>
    <col min="4" max="4" width="13.7109375" style="42" customWidth="1"/>
    <col min="5" max="5" width="14.140625" style="42" customWidth="1"/>
    <col min="6" max="6" width="8.85546875" style="42"/>
    <col min="7" max="7" width="11.28515625" style="42" customWidth="1"/>
    <col min="8" max="8" width="11.7109375" style="42" customWidth="1"/>
    <col min="9" max="9" width="16.28515625" style="42" customWidth="1"/>
    <col min="10" max="13" width="8.85546875" style="42"/>
    <col min="14" max="14" width="9.28515625" style="42" bestFit="1" customWidth="1"/>
    <col min="15" max="16384" width="8.85546875" style="42"/>
  </cols>
  <sheetData>
    <row r="1" spans="1:12" s="5" customFormat="1" ht="27" x14ac:dyDescent="0.35">
      <c r="A1" s="1" t="s">
        <v>18</v>
      </c>
      <c r="B1" s="2"/>
      <c r="C1" s="2"/>
      <c r="D1" s="2"/>
      <c r="E1" s="3"/>
      <c r="F1" s="3"/>
      <c r="G1" s="2"/>
      <c r="H1" s="2"/>
      <c r="I1" s="2"/>
      <c r="J1" s="2"/>
      <c r="K1" s="2"/>
      <c r="L1" s="2"/>
    </row>
    <row r="2" spans="1:12" s="5" customFormat="1" ht="13.9" x14ac:dyDescent="0.25">
      <c r="A2" s="4"/>
      <c r="B2" s="4"/>
      <c r="C2" s="4"/>
      <c r="D2" s="4"/>
      <c r="E2" s="6"/>
      <c r="F2" s="6"/>
      <c r="G2" s="4"/>
      <c r="H2" s="4"/>
      <c r="I2" s="4"/>
      <c r="J2" s="4"/>
      <c r="K2" s="4"/>
      <c r="L2" s="4"/>
    </row>
    <row r="3" spans="1:12" s="5" customFormat="1" ht="19.899999999999999" customHeight="1" x14ac:dyDescent="0.3">
      <c r="A3" s="4"/>
      <c r="B3" s="7" t="s">
        <v>0</v>
      </c>
      <c r="C3" s="8" t="s">
        <v>1</v>
      </c>
      <c r="D3" s="9"/>
      <c r="E3" s="6"/>
      <c r="F3" s="6"/>
      <c r="G3" s="6"/>
      <c r="H3" s="4"/>
      <c r="I3" s="4"/>
      <c r="J3" s="4"/>
      <c r="K3" s="4"/>
      <c r="L3" s="4"/>
    </row>
    <row r="4" spans="1:12" s="5" customFormat="1" ht="16.5" x14ac:dyDescent="0.3">
      <c r="A4" s="4"/>
      <c r="B4" s="7" t="s">
        <v>2</v>
      </c>
      <c r="C4" s="10">
        <f>SUM(E11:E573)</f>
        <v>2913495</v>
      </c>
      <c r="D4" s="11"/>
      <c r="E4" s="6"/>
      <c r="F4" s="12"/>
      <c r="G4" s="11"/>
      <c r="H4" s="4"/>
      <c r="I4" s="4"/>
      <c r="J4" s="4"/>
      <c r="K4" s="4"/>
      <c r="L4" s="4"/>
    </row>
    <row r="5" spans="1:12" s="5" customFormat="1" ht="16.5" x14ac:dyDescent="0.3">
      <c r="A5" s="4"/>
      <c r="B5" s="7" t="s">
        <v>3</v>
      </c>
      <c r="C5" s="10">
        <f>SUM(F11:F574)</f>
        <v>9158112.25</v>
      </c>
      <c r="D5" s="11"/>
      <c r="E5" s="6"/>
      <c r="F5" s="13"/>
      <c r="G5" s="14"/>
      <c r="H5" s="4"/>
      <c r="I5" s="4"/>
      <c r="J5" s="4"/>
      <c r="K5" s="4"/>
      <c r="L5" s="4"/>
    </row>
    <row r="6" spans="1:12" s="5" customFormat="1" ht="16.5" x14ac:dyDescent="0.3">
      <c r="A6" s="4"/>
      <c r="B6" s="7" t="s">
        <v>4</v>
      </c>
      <c r="C6" s="10">
        <f>+C4-C5</f>
        <v>-6244617.25</v>
      </c>
      <c r="D6" s="11"/>
      <c r="E6" s="6"/>
      <c r="F6" s="6"/>
      <c r="G6" s="6"/>
      <c r="H6" s="4"/>
      <c r="I6" s="4"/>
      <c r="J6" s="4"/>
      <c r="K6" s="4"/>
      <c r="L6" s="4"/>
    </row>
    <row r="7" spans="1:12" s="5" customFormat="1" ht="13.9" x14ac:dyDescent="0.25">
      <c r="A7" s="4"/>
      <c r="B7" s="4"/>
      <c r="C7" s="4"/>
      <c r="D7" s="4"/>
      <c r="E7" s="6"/>
      <c r="F7" s="6"/>
      <c r="G7" s="4"/>
      <c r="H7" s="4"/>
      <c r="I7" s="4"/>
      <c r="J7" s="4"/>
      <c r="K7" s="4"/>
      <c r="L7" s="4"/>
    </row>
    <row r="8" spans="1:12" s="5" customFormat="1" ht="13.9" x14ac:dyDescent="0.25">
      <c r="A8" s="4"/>
      <c r="B8" s="15"/>
      <c r="C8" s="4"/>
      <c r="D8" s="4"/>
      <c r="E8" s="6"/>
      <c r="F8" s="6"/>
      <c r="G8" s="4"/>
      <c r="H8" s="4"/>
      <c r="I8" s="4"/>
      <c r="J8" s="4"/>
      <c r="K8" s="4"/>
      <c r="L8" s="4"/>
    </row>
    <row r="9" spans="1:12" s="5" customFormat="1" ht="16.5" x14ac:dyDescent="0.3">
      <c r="A9" s="16" t="s">
        <v>5</v>
      </c>
      <c r="B9" s="15"/>
      <c r="C9" s="15"/>
      <c r="E9" s="17"/>
      <c r="F9" s="17"/>
      <c r="G9" s="15"/>
      <c r="H9" s="15"/>
      <c r="I9" s="15"/>
      <c r="J9" s="15"/>
      <c r="K9" s="15"/>
      <c r="L9" s="15"/>
    </row>
    <row r="10" spans="1:12" s="5" customFormat="1" ht="16.5" x14ac:dyDescent="0.3">
      <c r="A10" s="18" t="s">
        <v>6</v>
      </c>
      <c r="B10" s="19" t="s">
        <v>7</v>
      </c>
      <c r="C10" s="19" t="s">
        <v>8</v>
      </c>
      <c r="D10" s="20" t="s">
        <v>9</v>
      </c>
      <c r="E10" s="21" t="s">
        <v>10</v>
      </c>
      <c r="F10" s="21" t="s">
        <v>11</v>
      </c>
      <c r="G10" s="21" t="s">
        <v>12</v>
      </c>
      <c r="H10" s="19" t="s">
        <v>13</v>
      </c>
      <c r="I10" s="19" t="s">
        <v>14</v>
      </c>
      <c r="J10" s="19" t="s">
        <v>15</v>
      </c>
      <c r="K10" s="19" t="s">
        <v>16</v>
      </c>
      <c r="L10" s="19" t="s">
        <v>17</v>
      </c>
    </row>
    <row r="11" spans="1:12" s="115" customFormat="1" x14ac:dyDescent="0.25">
      <c r="A11" s="22">
        <v>42887</v>
      </c>
      <c r="B11" s="23" t="s">
        <v>19</v>
      </c>
      <c r="C11" s="23" t="s">
        <v>20</v>
      </c>
      <c r="D11" s="26" t="s">
        <v>21</v>
      </c>
      <c r="E11" s="24"/>
      <c r="F11" s="24">
        <v>306358</v>
      </c>
      <c r="G11" s="31">
        <f>+E11-F11</f>
        <v>-306358</v>
      </c>
      <c r="H11" s="24" t="s">
        <v>22</v>
      </c>
      <c r="I11" s="26" t="s">
        <v>23</v>
      </c>
      <c r="J11" s="23" t="s">
        <v>24</v>
      </c>
      <c r="K11" s="23" t="s">
        <v>25</v>
      </c>
      <c r="L11" s="27" t="s">
        <v>26</v>
      </c>
    </row>
    <row r="12" spans="1:12" s="115" customFormat="1" x14ac:dyDescent="0.25">
      <c r="A12" s="22">
        <v>42887</v>
      </c>
      <c r="B12" s="23" t="s">
        <v>27</v>
      </c>
      <c r="C12" s="23" t="s">
        <v>20</v>
      </c>
      <c r="D12" s="23" t="s">
        <v>28</v>
      </c>
      <c r="E12" s="24"/>
      <c r="F12" s="24">
        <v>140000</v>
      </c>
      <c r="G12" s="31">
        <f t="shared" ref="G11:G74" si="0">+G11+E12-F12</f>
        <v>-446358</v>
      </c>
      <c r="H12" s="24" t="s">
        <v>22</v>
      </c>
      <c r="I12" s="26" t="s">
        <v>23</v>
      </c>
      <c r="J12" s="23" t="s">
        <v>24</v>
      </c>
      <c r="K12" s="23" t="s">
        <v>25</v>
      </c>
      <c r="L12" s="27" t="s">
        <v>26</v>
      </c>
    </row>
    <row r="13" spans="1:12" s="115" customFormat="1" x14ac:dyDescent="0.25">
      <c r="A13" s="22">
        <v>42887</v>
      </c>
      <c r="B13" s="23" t="s">
        <v>29</v>
      </c>
      <c r="C13" s="23" t="s">
        <v>20</v>
      </c>
      <c r="D13" s="23" t="s">
        <v>30</v>
      </c>
      <c r="E13" s="24"/>
      <c r="F13" s="24">
        <v>450000</v>
      </c>
      <c r="G13" s="31">
        <f t="shared" si="0"/>
        <v>-896358</v>
      </c>
      <c r="H13" s="24" t="s">
        <v>22</v>
      </c>
      <c r="I13" s="26" t="s">
        <v>23</v>
      </c>
      <c r="J13" s="23" t="s">
        <v>24</v>
      </c>
      <c r="K13" s="23" t="s">
        <v>25</v>
      </c>
      <c r="L13" s="27" t="s">
        <v>26</v>
      </c>
    </row>
    <row r="14" spans="1:12" s="115" customFormat="1" x14ac:dyDescent="0.25">
      <c r="A14" s="22">
        <v>42887</v>
      </c>
      <c r="B14" s="23" t="s">
        <v>31</v>
      </c>
      <c r="C14" s="23" t="s">
        <v>20</v>
      </c>
      <c r="D14" s="23" t="s">
        <v>32</v>
      </c>
      <c r="E14" s="24"/>
      <c r="F14" s="24">
        <v>160000</v>
      </c>
      <c r="G14" s="31">
        <f t="shared" si="0"/>
        <v>-1056358</v>
      </c>
      <c r="H14" s="24" t="s">
        <v>22</v>
      </c>
      <c r="I14" s="26" t="s">
        <v>23</v>
      </c>
      <c r="J14" s="23" t="s">
        <v>631</v>
      </c>
      <c r="K14" s="23" t="s">
        <v>25</v>
      </c>
      <c r="L14" s="27" t="s">
        <v>26</v>
      </c>
    </row>
    <row r="15" spans="1:12" s="115" customFormat="1" x14ac:dyDescent="0.25">
      <c r="A15" s="22">
        <v>42887</v>
      </c>
      <c r="B15" s="23" t="s">
        <v>34</v>
      </c>
      <c r="C15" s="23" t="s">
        <v>20</v>
      </c>
      <c r="D15" s="26" t="s">
        <v>21</v>
      </c>
      <c r="E15" s="24"/>
      <c r="F15" s="24">
        <v>193600</v>
      </c>
      <c r="G15" s="31">
        <f t="shared" si="0"/>
        <v>-1249958</v>
      </c>
      <c r="H15" s="24" t="s">
        <v>22</v>
      </c>
      <c r="I15" s="26" t="s">
        <v>23</v>
      </c>
      <c r="J15" s="23" t="s">
        <v>24</v>
      </c>
      <c r="K15" s="23" t="s">
        <v>25</v>
      </c>
      <c r="L15" s="27" t="s">
        <v>26</v>
      </c>
    </row>
    <row r="16" spans="1:12" s="115" customFormat="1" x14ac:dyDescent="0.25">
      <c r="A16" s="22">
        <v>42887</v>
      </c>
      <c r="B16" s="23" t="s">
        <v>35</v>
      </c>
      <c r="C16" s="23" t="s">
        <v>36</v>
      </c>
      <c r="D16" s="23" t="s">
        <v>37</v>
      </c>
      <c r="E16" s="28"/>
      <c r="F16" s="24">
        <v>3555</v>
      </c>
      <c r="G16" s="31">
        <f t="shared" si="0"/>
        <v>-1253513</v>
      </c>
      <c r="H16" s="24" t="s">
        <v>22</v>
      </c>
      <c r="I16" s="26" t="s">
        <v>38</v>
      </c>
      <c r="J16" s="23" t="s">
        <v>24</v>
      </c>
      <c r="K16" s="23" t="s">
        <v>25</v>
      </c>
      <c r="L16" s="27" t="s">
        <v>26</v>
      </c>
    </row>
    <row r="17" spans="1:12" x14ac:dyDescent="0.25">
      <c r="A17" s="22">
        <v>42887</v>
      </c>
      <c r="B17" s="23" t="s">
        <v>39</v>
      </c>
      <c r="C17" s="40" t="s">
        <v>40</v>
      </c>
      <c r="D17" s="23" t="s">
        <v>30</v>
      </c>
      <c r="E17" s="24"/>
      <c r="F17" s="24">
        <v>4000</v>
      </c>
      <c r="G17" s="31">
        <f t="shared" si="0"/>
        <v>-1257513</v>
      </c>
      <c r="H17" s="23" t="s">
        <v>41</v>
      </c>
      <c r="I17" s="23" t="s">
        <v>42</v>
      </c>
      <c r="J17" s="23" t="s">
        <v>24</v>
      </c>
      <c r="K17" s="23" t="s">
        <v>25</v>
      </c>
      <c r="L17" s="27" t="s">
        <v>43</v>
      </c>
    </row>
    <row r="18" spans="1:12" s="115" customFormat="1" x14ac:dyDescent="0.25">
      <c r="A18" s="22">
        <v>42887</v>
      </c>
      <c r="B18" s="23" t="s">
        <v>47</v>
      </c>
      <c r="C18" s="23" t="s">
        <v>48</v>
      </c>
      <c r="D18" s="23" t="s">
        <v>37</v>
      </c>
      <c r="E18" s="24"/>
      <c r="F18" s="24">
        <v>1200</v>
      </c>
      <c r="G18" s="31">
        <f t="shared" si="0"/>
        <v>-1258713</v>
      </c>
      <c r="H18" s="23" t="s">
        <v>41</v>
      </c>
      <c r="I18" s="23" t="s">
        <v>46</v>
      </c>
      <c r="J18" s="23" t="s">
        <v>24</v>
      </c>
      <c r="K18" s="23" t="s">
        <v>25</v>
      </c>
      <c r="L18" s="27" t="s">
        <v>26</v>
      </c>
    </row>
    <row r="19" spans="1:12" s="115" customFormat="1" x14ac:dyDescent="0.25">
      <c r="A19" s="22">
        <v>42887</v>
      </c>
      <c r="B19" s="23" t="s">
        <v>49</v>
      </c>
      <c r="C19" s="23" t="s">
        <v>50</v>
      </c>
      <c r="D19" s="23" t="s">
        <v>37</v>
      </c>
      <c r="E19" s="24"/>
      <c r="F19" s="24">
        <v>100000</v>
      </c>
      <c r="G19" s="31">
        <f t="shared" si="0"/>
        <v>-1358713</v>
      </c>
      <c r="H19" s="23" t="s">
        <v>41</v>
      </c>
      <c r="I19" s="23" t="s">
        <v>51</v>
      </c>
      <c r="J19" s="23" t="s">
        <v>24</v>
      </c>
      <c r="K19" s="23" t="s">
        <v>25</v>
      </c>
      <c r="L19" s="27" t="s">
        <v>26</v>
      </c>
    </row>
    <row r="20" spans="1:12" s="115" customFormat="1" x14ac:dyDescent="0.25">
      <c r="A20" s="22">
        <v>42887</v>
      </c>
      <c r="B20" s="23" t="s">
        <v>52</v>
      </c>
      <c r="C20" s="23" t="s">
        <v>53</v>
      </c>
      <c r="D20" s="23" t="s">
        <v>37</v>
      </c>
      <c r="E20" s="24"/>
      <c r="F20" s="24">
        <v>35650</v>
      </c>
      <c r="G20" s="31">
        <f t="shared" si="0"/>
        <v>-1394363</v>
      </c>
      <c r="H20" s="23" t="s">
        <v>41</v>
      </c>
      <c r="I20" s="23">
        <v>12466</v>
      </c>
      <c r="J20" s="23" t="s">
        <v>24</v>
      </c>
      <c r="K20" s="23" t="s">
        <v>25</v>
      </c>
      <c r="L20" s="27" t="s">
        <v>26</v>
      </c>
    </row>
    <row r="21" spans="1:12" s="115" customFormat="1" x14ac:dyDescent="0.25">
      <c r="A21" s="22">
        <v>42887</v>
      </c>
      <c r="B21" s="23" t="s">
        <v>54</v>
      </c>
      <c r="C21" s="23" t="s">
        <v>55</v>
      </c>
      <c r="D21" s="26" t="s">
        <v>21</v>
      </c>
      <c r="E21" s="24"/>
      <c r="F21" s="24">
        <v>20000</v>
      </c>
      <c r="G21" s="31">
        <f t="shared" si="0"/>
        <v>-1414363</v>
      </c>
      <c r="H21" s="23" t="s">
        <v>41</v>
      </c>
      <c r="I21" s="23">
        <v>50</v>
      </c>
      <c r="J21" s="23" t="s">
        <v>24</v>
      </c>
      <c r="K21" s="23" t="s">
        <v>25</v>
      </c>
      <c r="L21" s="27" t="s">
        <v>26</v>
      </c>
    </row>
    <row r="22" spans="1:12" s="115" customFormat="1" x14ac:dyDescent="0.25">
      <c r="A22" s="22">
        <v>42887</v>
      </c>
      <c r="B22" s="23" t="s">
        <v>56</v>
      </c>
      <c r="C22" s="23" t="s">
        <v>20</v>
      </c>
      <c r="D22" s="26" t="s">
        <v>21</v>
      </c>
      <c r="E22" s="24"/>
      <c r="F22" s="24">
        <v>166755</v>
      </c>
      <c r="G22" s="31">
        <f t="shared" si="0"/>
        <v>-1581118</v>
      </c>
      <c r="H22" s="23" t="s">
        <v>41</v>
      </c>
      <c r="I22" s="23">
        <v>1</v>
      </c>
      <c r="J22" s="23" t="s">
        <v>24</v>
      </c>
      <c r="K22" s="23" t="s">
        <v>25</v>
      </c>
      <c r="L22" s="27" t="s">
        <v>26</v>
      </c>
    </row>
    <row r="23" spans="1:12" x14ac:dyDescent="0.25">
      <c r="A23" s="30">
        <v>42887</v>
      </c>
      <c r="B23" s="27" t="s">
        <v>57</v>
      </c>
      <c r="C23" s="40" t="s">
        <v>40</v>
      </c>
      <c r="D23" s="26" t="s">
        <v>21</v>
      </c>
      <c r="E23" s="29"/>
      <c r="F23" s="29">
        <v>1500</v>
      </c>
      <c r="G23" s="31">
        <f t="shared" si="0"/>
        <v>-1582618</v>
      </c>
      <c r="H23" s="23" t="s">
        <v>422</v>
      </c>
      <c r="I23" s="27" t="s">
        <v>42</v>
      </c>
      <c r="J23" s="23" t="s">
        <v>24</v>
      </c>
      <c r="K23" s="23" t="s">
        <v>25</v>
      </c>
      <c r="L23" s="27" t="s">
        <v>43</v>
      </c>
    </row>
    <row r="24" spans="1:12" x14ac:dyDescent="0.25">
      <c r="A24" s="30">
        <v>42887</v>
      </c>
      <c r="B24" s="27" t="s">
        <v>59</v>
      </c>
      <c r="C24" s="23" t="s">
        <v>632</v>
      </c>
      <c r="D24" s="26" t="s">
        <v>21</v>
      </c>
      <c r="E24" s="29"/>
      <c r="F24" s="29">
        <v>1000</v>
      </c>
      <c r="G24" s="31">
        <f t="shared" si="0"/>
        <v>-1583618</v>
      </c>
      <c r="H24" s="23" t="s">
        <v>422</v>
      </c>
      <c r="I24" s="27" t="s">
        <v>42</v>
      </c>
      <c r="J24" s="23" t="s">
        <v>24</v>
      </c>
      <c r="K24" s="23" t="s">
        <v>25</v>
      </c>
      <c r="L24" s="27" t="s">
        <v>43</v>
      </c>
    </row>
    <row r="25" spans="1:12" x14ac:dyDescent="0.25">
      <c r="A25" s="30">
        <v>42887</v>
      </c>
      <c r="B25" s="23" t="s">
        <v>61</v>
      </c>
      <c r="C25" s="23" t="s">
        <v>632</v>
      </c>
      <c r="D25" s="26" t="s">
        <v>21</v>
      </c>
      <c r="E25" s="24"/>
      <c r="F25" s="24">
        <v>3700</v>
      </c>
      <c r="G25" s="31">
        <f t="shared" si="0"/>
        <v>-1587318</v>
      </c>
      <c r="H25" s="23" t="s">
        <v>62</v>
      </c>
      <c r="I25" s="23" t="s">
        <v>42</v>
      </c>
      <c r="J25" s="23" t="s">
        <v>24</v>
      </c>
      <c r="K25" s="23" t="s">
        <v>25</v>
      </c>
      <c r="L25" s="27" t="s">
        <v>43</v>
      </c>
    </row>
    <row r="26" spans="1:12" x14ac:dyDescent="0.25">
      <c r="A26" s="30">
        <v>42887</v>
      </c>
      <c r="B26" s="23" t="s">
        <v>63</v>
      </c>
      <c r="C26" s="40" t="s">
        <v>40</v>
      </c>
      <c r="D26" s="26" t="s">
        <v>21</v>
      </c>
      <c r="E26" s="24"/>
      <c r="F26" s="24">
        <v>300</v>
      </c>
      <c r="G26" s="31">
        <f t="shared" si="0"/>
        <v>-1587618</v>
      </c>
      <c r="H26" s="23" t="s">
        <v>62</v>
      </c>
      <c r="I26" s="23" t="s">
        <v>42</v>
      </c>
      <c r="J26" s="23" t="s">
        <v>24</v>
      </c>
      <c r="K26" s="23" t="s">
        <v>25</v>
      </c>
      <c r="L26" s="27" t="s">
        <v>43</v>
      </c>
    </row>
    <row r="27" spans="1:12" x14ac:dyDescent="0.25">
      <c r="A27" s="30">
        <v>42887</v>
      </c>
      <c r="B27" s="23" t="s">
        <v>64</v>
      </c>
      <c r="C27" s="40" t="s">
        <v>40</v>
      </c>
      <c r="D27" s="26" t="s">
        <v>21</v>
      </c>
      <c r="E27" s="24"/>
      <c r="F27" s="24">
        <v>300</v>
      </c>
      <c r="G27" s="31">
        <f t="shared" si="0"/>
        <v>-1587918</v>
      </c>
      <c r="H27" s="23" t="s">
        <v>62</v>
      </c>
      <c r="I27" s="23" t="s">
        <v>42</v>
      </c>
      <c r="J27" s="23" t="s">
        <v>24</v>
      </c>
      <c r="K27" s="23" t="s">
        <v>25</v>
      </c>
      <c r="L27" s="27" t="s">
        <v>43</v>
      </c>
    </row>
    <row r="28" spans="1:12" x14ac:dyDescent="0.25">
      <c r="A28" s="30">
        <v>42887</v>
      </c>
      <c r="B28" s="23" t="s">
        <v>65</v>
      </c>
      <c r="C28" s="40" t="s">
        <v>40</v>
      </c>
      <c r="D28" s="26" t="s">
        <v>21</v>
      </c>
      <c r="E28" s="24"/>
      <c r="F28" s="24">
        <v>600</v>
      </c>
      <c r="G28" s="31">
        <f t="shared" si="0"/>
        <v>-1588518</v>
      </c>
      <c r="H28" s="23" t="s">
        <v>62</v>
      </c>
      <c r="I28" s="23" t="s">
        <v>42</v>
      </c>
      <c r="J28" s="23" t="s">
        <v>24</v>
      </c>
      <c r="K28" s="23" t="s">
        <v>25</v>
      </c>
      <c r="L28" s="27" t="s">
        <v>43</v>
      </c>
    </row>
    <row r="29" spans="1:12" s="115" customFormat="1" x14ac:dyDescent="0.25">
      <c r="A29" s="30">
        <v>42887</v>
      </c>
      <c r="B29" s="23" t="s">
        <v>66</v>
      </c>
      <c r="C29" s="130" t="s">
        <v>67</v>
      </c>
      <c r="D29" s="26" t="s">
        <v>21</v>
      </c>
      <c r="E29" s="24"/>
      <c r="F29" s="24">
        <v>45000</v>
      </c>
      <c r="G29" s="31">
        <f t="shared" si="0"/>
        <v>-1633518</v>
      </c>
      <c r="H29" s="23" t="s">
        <v>62</v>
      </c>
      <c r="I29" s="23">
        <v>18</v>
      </c>
      <c r="J29" s="23" t="s">
        <v>24</v>
      </c>
      <c r="K29" s="23" t="s">
        <v>25</v>
      </c>
      <c r="L29" s="27" t="s">
        <v>26</v>
      </c>
    </row>
    <row r="30" spans="1:12" x14ac:dyDescent="0.25">
      <c r="A30" s="22">
        <v>42887</v>
      </c>
      <c r="B30" s="23" t="s">
        <v>68</v>
      </c>
      <c r="C30" s="40" t="s">
        <v>40</v>
      </c>
      <c r="D30" s="23" t="s">
        <v>28</v>
      </c>
      <c r="E30" s="24"/>
      <c r="F30" s="24">
        <v>1000</v>
      </c>
      <c r="G30" s="31">
        <f t="shared" si="0"/>
        <v>-1634518</v>
      </c>
      <c r="H30" s="23" t="s">
        <v>69</v>
      </c>
      <c r="I30" s="23" t="s">
        <v>42</v>
      </c>
      <c r="J30" s="23" t="s">
        <v>24</v>
      </c>
      <c r="K30" s="23" t="s">
        <v>25</v>
      </c>
      <c r="L30" s="27" t="s">
        <v>43</v>
      </c>
    </row>
    <row r="31" spans="1:12" x14ac:dyDescent="0.25">
      <c r="A31" s="22">
        <v>42887</v>
      </c>
      <c r="B31" s="23" t="s">
        <v>70</v>
      </c>
      <c r="C31" s="40" t="s">
        <v>40</v>
      </c>
      <c r="D31" s="23" t="s">
        <v>28</v>
      </c>
      <c r="E31" s="24"/>
      <c r="F31" s="24">
        <v>1000</v>
      </c>
      <c r="G31" s="31">
        <f t="shared" si="0"/>
        <v>-1635518</v>
      </c>
      <c r="H31" s="23" t="s">
        <v>69</v>
      </c>
      <c r="I31" s="23" t="s">
        <v>42</v>
      </c>
      <c r="J31" s="23" t="s">
        <v>24</v>
      </c>
      <c r="K31" s="23" t="s">
        <v>25</v>
      </c>
      <c r="L31" s="27" t="s">
        <v>43</v>
      </c>
    </row>
    <row r="32" spans="1:12" x14ac:dyDescent="0.25">
      <c r="A32" s="22">
        <v>42887</v>
      </c>
      <c r="B32" s="23" t="s">
        <v>71</v>
      </c>
      <c r="C32" s="40" t="s">
        <v>40</v>
      </c>
      <c r="D32" s="23" t="s">
        <v>28</v>
      </c>
      <c r="E32" s="24"/>
      <c r="F32" s="24">
        <v>1000</v>
      </c>
      <c r="G32" s="31">
        <f t="shared" si="0"/>
        <v>-1636518</v>
      </c>
      <c r="H32" s="23" t="s">
        <v>69</v>
      </c>
      <c r="I32" s="23" t="s">
        <v>42</v>
      </c>
      <c r="J32" s="23" t="s">
        <v>24</v>
      </c>
      <c r="K32" s="23" t="s">
        <v>25</v>
      </c>
      <c r="L32" s="27" t="s">
        <v>43</v>
      </c>
    </row>
    <row r="33" spans="1:12" x14ac:dyDescent="0.25">
      <c r="A33" s="22">
        <v>42887</v>
      </c>
      <c r="B33" s="23" t="s">
        <v>72</v>
      </c>
      <c r="C33" s="40" t="s">
        <v>40</v>
      </c>
      <c r="D33" s="23" t="s">
        <v>28</v>
      </c>
      <c r="E33" s="24"/>
      <c r="F33" s="24">
        <v>1000</v>
      </c>
      <c r="G33" s="31">
        <f t="shared" si="0"/>
        <v>-1637518</v>
      </c>
      <c r="H33" s="23" t="s">
        <v>69</v>
      </c>
      <c r="I33" s="23" t="s">
        <v>42</v>
      </c>
      <c r="J33" s="23" t="s">
        <v>24</v>
      </c>
      <c r="K33" s="23" t="s">
        <v>25</v>
      </c>
      <c r="L33" s="27" t="s">
        <v>43</v>
      </c>
    </row>
    <row r="34" spans="1:12" x14ac:dyDescent="0.25">
      <c r="A34" s="22">
        <v>42887</v>
      </c>
      <c r="B34" s="23" t="s">
        <v>73</v>
      </c>
      <c r="C34" s="40" t="s">
        <v>40</v>
      </c>
      <c r="D34" s="23" t="s">
        <v>28</v>
      </c>
      <c r="E34" s="24"/>
      <c r="F34" s="24">
        <v>1000</v>
      </c>
      <c r="G34" s="31">
        <f t="shared" si="0"/>
        <v>-1638518</v>
      </c>
      <c r="H34" s="23" t="s">
        <v>69</v>
      </c>
      <c r="I34" s="23" t="s">
        <v>42</v>
      </c>
      <c r="J34" s="23" t="s">
        <v>24</v>
      </c>
      <c r="K34" s="23" t="s">
        <v>25</v>
      </c>
      <c r="L34" s="27" t="s">
        <v>43</v>
      </c>
    </row>
    <row r="35" spans="1:12" x14ac:dyDescent="0.25">
      <c r="A35" s="22">
        <v>42887</v>
      </c>
      <c r="B35" s="23" t="s">
        <v>74</v>
      </c>
      <c r="C35" s="40" t="s">
        <v>40</v>
      </c>
      <c r="D35" s="23" t="s">
        <v>28</v>
      </c>
      <c r="E35" s="24"/>
      <c r="F35" s="24">
        <v>1000</v>
      </c>
      <c r="G35" s="31">
        <f t="shared" si="0"/>
        <v>-1639518</v>
      </c>
      <c r="H35" s="23" t="s">
        <v>69</v>
      </c>
      <c r="I35" s="23" t="s">
        <v>42</v>
      </c>
      <c r="J35" s="23" t="s">
        <v>24</v>
      </c>
      <c r="K35" s="23" t="s">
        <v>25</v>
      </c>
      <c r="L35" s="27" t="s">
        <v>43</v>
      </c>
    </row>
    <row r="36" spans="1:12" s="115" customFormat="1" x14ac:dyDescent="0.25">
      <c r="A36" s="22">
        <v>42887</v>
      </c>
      <c r="B36" s="27" t="s">
        <v>629</v>
      </c>
      <c r="C36" s="40" t="s">
        <v>40</v>
      </c>
      <c r="D36" s="23" t="s">
        <v>32</v>
      </c>
      <c r="E36" s="24"/>
      <c r="F36" s="24">
        <v>6000</v>
      </c>
      <c r="G36" s="31">
        <f t="shared" si="0"/>
        <v>-1645518</v>
      </c>
      <c r="H36" s="23" t="s">
        <v>76</v>
      </c>
      <c r="I36" s="27" t="s">
        <v>630</v>
      </c>
      <c r="J36" s="23" t="s">
        <v>631</v>
      </c>
      <c r="K36" s="23" t="s">
        <v>25</v>
      </c>
      <c r="L36" s="23" t="s">
        <v>26</v>
      </c>
    </row>
    <row r="37" spans="1:12" x14ac:dyDescent="0.25">
      <c r="A37" s="22">
        <v>42887</v>
      </c>
      <c r="B37" s="27" t="s">
        <v>75</v>
      </c>
      <c r="C37" s="40" t="s">
        <v>40</v>
      </c>
      <c r="D37" s="23" t="s">
        <v>32</v>
      </c>
      <c r="E37" s="24"/>
      <c r="F37" s="24">
        <v>1000</v>
      </c>
      <c r="G37" s="31">
        <f t="shared" si="0"/>
        <v>-1646518</v>
      </c>
      <c r="H37" s="23" t="s">
        <v>76</v>
      </c>
      <c r="I37" s="23" t="s">
        <v>42</v>
      </c>
      <c r="J37" s="23" t="s">
        <v>631</v>
      </c>
      <c r="K37" s="23" t="s">
        <v>25</v>
      </c>
      <c r="L37" s="23" t="s">
        <v>43</v>
      </c>
    </row>
    <row r="38" spans="1:12" x14ac:dyDescent="0.25">
      <c r="A38" s="22">
        <v>42887</v>
      </c>
      <c r="B38" s="27" t="s">
        <v>77</v>
      </c>
      <c r="C38" s="40" t="s">
        <v>40</v>
      </c>
      <c r="D38" s="23" t="s">
        <v>32</v>
      </c>
      <c r="E38" s="24"/>
      <c r="F38" s="24">
        <v>1000</v>
      </c>
      <c r="G38" s="31">
        <f t="shared" si="0"/>
        <v>-1647518</v>
      </c>
      <c r="H38" s="23" t="s">
        <v>76</v>
      </c>
      <c r="I38" s="23" t="s">
        <v>42</v>
      </c>
      <c r="J38" s="23" t="s">
        <v>631</v>
      </c>
      <c r="K38" s="23" t="s">
        <v>25</v>
      </c>
      <c r="L38" s="23" t="s">
        <v>43</v>
      </c>
    </row>
    <row r="39" spans="1:12" s="115" customFormat="1" x14ac:dyDescent="0.25">
      <c r="A39" s="22">
        <v>42888</v>
      </c>
      <c r="B39" s="23" t="s">
        <v>78</v>
      </c>
      <c r="C39" s="23" t="s">
        <v>55</v>
      </c>
      <c r="D39" s="26" t="s">
        <v>21</v>
      </c>
      <c r="E39" s="24"/>
      <c r="F39" s="24">
        <v>11000</v>
      </c>
      <c r="G39" s="31">
        <f t="shared" si="0"/>
        <v>-1658518</v>
      </c>
      <c r="H39" s="23" t="s">
        <v>41</v>
      </c>
      <c r="I39" s="23">
        <v>3</v>
      </c>
      <c r="J39" s="23" t="s">
        <v>24</v>
      </c>
      <c r="K39" s="23" t="s">
        <v>25</v>
      </c>
      <c r="L39" s="27" t="s">
        <v>26</v>
      </c>
    </row>
    <row r="40" spans="1:12" s="115" customFormat="1" x14ac:dyDescent="0.25">
      <c r="A40" s="22">
        <v>42888</v>
      </c>
      <c r="B40" s="23" t="s">
        <v>79</v>
      </c>
      <c r="C40" s="23" t="s">
        <v>55</v>
      </c>
      <c r="D40" s="26" t="s">
        <v>21</v>
      </c>
      <c r="E40" s="24"/>
      <c r="F40" s="24">
        <v>30000</v>
      </c>
      <c r="G40" s="31">
        <f t="shared" si="0"/>
        <v>-1688518</v>
      </c>
      <c r="H40" s="23" t="s">
        <v>41</v>
      </c>
      <c r="I40" s="23">
        <v>4</v>
      </c>
      <c r="J40" s="23" t="s">
        <v>24</v>
      </c>
      <c r="K40" s="23" t="s">
        <v>25</v>
      </c>
      <c r="L40" s="27" t="s">
        <v>26</v>
      </c>
    </row>
    <row r="41" spans="1:12" s="115" customFormat="1" x14ac:dyDescent="0.25">
      <c r="A41" s="22">
        <v>42888</v>
      </c>
      <c r="B41" s="23" t="s">
        <v>80</v>
      </c>
      <c r="C41" s="23" t="s">
        <v>55</v>
      </c>
      <c r="D41" s="23" t="s">
        <v>32</v>
      </c>
      <c r="E41" s="24"/>
      <c r="F41" s="24">
        <v>15000</v>
      </c>
      <c r="G41" s="31">
        <f t="shared" si="0"/>
        <v>-1703518</v>
      </c>
      <c r="H41" s="23" t="s">
        <v>41</v>
      </c>
      <c r="I41" s="23">
        <v>5</v>
      </c>
      <c r="J41" s="23" t="s">
        <v>631</v>
      </c>
      <c r="K41" s="23" t="s">
        <v>25</v>
      </c>
      <c r="L41" s="27" t="s">
        <v>26</v>
      </c>
    </row>
    <row r="42" spans="1:12" s="115" customFormat="1" x14ac:dyDescent="0.25">
      <c r="A42" s="22">
        <v>42888</v>
      </c>
      <c r="B42" s="23" t="s">
        <v>81</v>
      </c>
      <c r="C42" s="23" t="s">
        <v>55</v>
      </c>
      <c r="D42" s="23" t="s">
        <v>32</v>
      </c>
      <c r="E42" s="24"/>
      <c r="F42" s="24">
        <v>23000</v>
      </c>
      <c r="G42" s="31">
        <f t="shared" si="0"/>
        <v>-1726518</v>
      </c>
      <c r="H42" s="23" t="s">
        <v>41</v>
      </c>
      <c r="I42" s="23">
        <v>6</v>
      </c>
      <c r="J42" s="23" t="s">
        <v>631</v>
      </c>
      <c r="K42" s="23" t="s">
        <v>25</v>
      </c>
      <c r="L42" s="27" t="s">
        <v>26</v>
      </c>
    </row>
    <row r="43" spans="1:12" s="115" customFormat="1" x14ac:dyDescent="0.25">
      <c r="A43" s="22">
        <v>42888</v>
      </c>
      <c r="B43" s="23" t="s">
        <v>82</v>
      </c>
      <c r="C43" s="23" t="s">
        <v>55</v>
      </c>
      <c r="D43" s="23" t="s">
        <v>28</v>
      </c>
      <c r="E43" s="24"/>
      <c r="F43" s="24">
        <v>14000</v>
      </c>
      <c r="G43" s="31">
        <f t="shared" si="0"/>
        <v>-1740518</v>
      </c>
      <c r="H43" s="23" t="s">
        <v>41</v>
      </c>
      <c r="I43" s="23">
        <v>7</v>
      </c>
      <c r="J43" s="23" t="s">
        <v>24</v>
      </c>
      <c r="K43" s="23" t="s">
        <v>25</v>
      </c>
      <c r="L43" s="27" t="s">
        <v>26</v>
      </c>
    </row>
    <row r="44" spans="1:12" s="115" customFormat="1" x14ac:dyDescent="0.25">
      <c r="A44" s="22">
        <v>42888</v>
      </c>
      <c r="B44" s="23" t="s">
        <v>83</v>
      </c>
      <c r="C44" s="23" t="s">
        <v>55</v>
      </c>
      <c r="D44" s="23" t="s">
        <v>32</v>
      </c>
      <c r="E44" s="24"/>
      <c r="F44" s="24">
        <v>16000</v>
      </c>
      <c r="G44" s="31">
        <f t="shared" si="0"/>
        <v>-1756518</v>
      </c>
      <c r="H44" s="23" t="s">
        <v>41</v>
      </c>
      <c r="I44" s="23">
        <v>8</v>
      </c>
      <c r="J44" s="23" t="s">
        <v>631</v>
      </c>
      <c r="K44" s="23" t="s">
        <v>25</v>
      </c>
      <c r="L44" s="27" t="s">
        <v>26</v>
      </c>
    </row>
    <row r="45" spans="1:12" s="115" customFormat="1" x14ac:dyDescent="0.25">
      <c r="A45" s="22">
        <v>42888</v>
      </c>
      <c r="B45" s="23" t="s">
        <v>84</v>
      </c>
      <c r="C45" s="23" t="s">
        <v>55</v>
      </c>
      <c r="D45" s="23" t="s">
        <v>30</v>
      </c>
      <c r="E45" s="24"/>
      <c r="F45" s="24">
        <v>14000</v>
      </c>
      <c r="G45" s="31">
        <f t="shared" si="0"/>
        <v>-1770518</v>
      </c>
      <c r="H45" s="23" t="s">
        <v>41</v>
      </c>
      <c r="I45" s="23">
        <v>9</v>
      </c>
      <c r="J45" s="23" t="s">
        <v>24</v>
      </c>
      <c r="K45" s="23" t="s">
        <v>25</v>
      </c>
      <c r="L45" s="27" t="s">
        <v>26</v>
      </c>
    </row>
    <row r="46" spans="1:12" s="115" customFormat="1" x14ac:dyDescent="0.25">
      <c r="A46" s="22">
        <v>42888</v>
      </c>
      <c r="B46" s="23" t="s">
        <v>85</v>
      </c>
      <c r="C46" s="23" t="s">
        <v>55</v>
      </c>
      <c r="D46" s="26" t="s">
        <v>21</v>
      </c>
      <c r="E46" s="24"/>
      <c r="F46" s="24">
        <v>8000</v>
      </c>
      <c r="G46" s="31">
        <f t="shared" si="0"/>
        <v>-1778518</v>
      </c>
      <c r="H46" s="23" t="s">
        <v>41</v>
      </c>
      <c r="I46" s="23">
        <v>10</v>
      </c>
      <c r="J46" s="23" t="s">
        <v>24</v>
      </c>
      <c r="K46" s="23" t="s">
        <v>25</v>
      </c>
      <c r="L46" s="27" t="s">
        <v>26</v>
      </c>
    </row>
    <row r="47" spans="1:12" s="115" customFormat="1" x14ac:dyDescent="0.25">
      <c r="A47" s="22">
        <v>42888</v>
      </c>
      <c r="B47" s="23" t="s">
        <v>86</v>
      </c>
      <c r="C47" s="23" t="s">
        <v>55</v>
      </c>
      <c r="D47" s="23" t="s">
        <v>32</v>
      </c>
      <c r="E47" s="24"/>
      <c r="F47" s="24">
        <v>12000</v>
      </c>
      <c r="G47" s="31">
        <f t="shared" si="0"/>
        <v>-1790518</v>
      </c>
      <c r="H47" s="23" t="s">
        <v>41</v>
      </c>
      <c r="I47" s="23">
        <v>11</v>
      </c>
      <c r="J47" s="23" t="s">
        <v>631</v>
      </c>
      <c r="K47" s="23" t="s">
        <v>25</v>
      </c>
      <c r="L47" s="27" t="s">
        <v>26</v>
      </c>
    </row>
    <row r="48" spans="1:12" x14ac:dyDescent="0.25">
      <c r="A48" s="30">
        <v>42888</v>
      </c>
      <c r="B48" s="27" t="s">
        <v>87</v>
      </c>
      <c r="C48" s="40" t="s">
        <v>40</v>
      </c>
      <c r="D48" s="26" t="s">
        <v>21</v>
      </c>
      <c r="E48" s="29"/>
      <c r="F48" s="29">
        <v>2500</v>
      </c>
      <c r="G48" s="31">
        <f t="shared" si="0"/>
        <v>-1793018</v>
      </c>
      <c r="H48" s="23" t="s">
        <v>422</v>
      </c>
      <c r="I48" s="27" t="s">
        <v>42</v>
      </c>
      <c r="J48" s="23" t="s">
        <v>24</v>
      </c>
      <c r="K48" s="23" t="s">
        <v>25</v>
      </c>
      <c r="L48" s="27" t="s">
        <v>43</v>
      </c>
    </row>
    <row r="49" spans="1:12" x14ac:dyDescent="0.25">
      <c r="A49" s="30">
        <v>42888</v>
      </c>
      <c r="B49" s="27" t="s">
        <v>59</v>
      </c>
      <c r="C49" s="23" t="s">
        <v>632</v>
      </c>
      <c r="D49" s="26" t="s">
        <v>21</v>
      </c>
      <c r="E49" s="29"/>
      <c r="F49" s="29">
        <v>1000</v>
      </c>
      <c r="G49" s="31">
        <f t="shared" si="0"/>
        <v>-1794018</v>
      </c>
      <c r="H49" s="23" t="s">
        <v>422</v>
      </c>
      <c r="I49" s="27" t="s">
        <v>42</v>
      </c>
      <c r="J49" s="23" t="s">
        <v>24</v>
      </c>
      <c r="K49" s="23" t="s">
        <v>25</v>
      </c>
      <c r="L49" s="27" t="s">
        <v>43</v>
      </c>
    </row>
    <row r="50" spans="1:12" x14ac:dyDescent="0.25">
      <c r="A50" s="30">
        <v>42888</v>
      </c>
      <c r="B50" s="27" t="s">
        <v>88</v>
      </c>
      <c r="C50" s="130" t="s">
        <v>67</v>
      </c>
      <c r="D50" s="26" t="s">
        <v>21</v>
      </c>
      <c r="E50" s="29"/>
      <c r="F50" s="29">
        <v>40000</v>
      </c>
      <c r="G50" s="31">
        <f t="shared" si="0"/>
        <v>-1834018</v>
      </c>
      <c r="H50" s="23" t="s">
        <v>422</v>
      </c>
      <c r="I50" s="27" t="s">
        <v>42</v>
      </c>
      <c r="J50" s="23" t="s">
        <v>24</v>
      </c>
      <c r="K50" s="23" t="s">
        <v>25</v>
      </c>
      <c r="L50" s="27" t="s">
        <v>43</v>
      </c>
    </row>
    <row r="51" spans="1:12" s="115" customFormat="1" x14ac:dyDescent="0.25">
      <c r="A51" s="30">
        <v>42888</v>
      </c>
      <c r="B51" s="27" t="s">
        <v>89</v>
      </c>
      <c r="C51" s="27" t="s">
        <v>90</v>
      </c>
      <c r="D51" s="27" t="s">
        <v>37</v>
      </c>
      <c r="E51" s="29"/>
      <c r="F51" s="29">
        <v>1200</v>
      </c>
      <c r="G51" s="31">
        <f t="shared" si="0"/>
        <v>-1835218</v>
      </c>
      <c r="H51" s="23" t="s">
        <v>422</v>
      </c>
      <c r="I51" s="27" t="s">
        <v>51</v>
      </c>
      <c r="J51" s="23" t="s">
        <v>24</v>
      </c>
      <c r="K51" s="23" t="s">
        <v>25</v>
      </c>
      <c r="L51" s="27" t="s">
        <v>26</v>
      </c>
    </row>
    <row r="52" spans="1:12" x14ac:dyDescent="0.25">
      <c r="A52" s="30">
        <v>42888</v>
      </c>
      <c r="B52" s="27" t="s">
        <v>91</v>
      </c>
      <c r="C52" s="40" t="s">
        <v>40</v>
      </c>
      <c r="D52" s="26" t="s">
        <v>21</v>
      </c>
      <c r="E52" s="29"/>
      <c r="F52" s="29">
        <v>1000</v>
      </c>
      <c r="G52" s="31">
        <f t="shared" si="0"/>
        <v>-1836218</v>
      </c>
      <c r="H52" s="23" t="s">
        <v>422</v>
      </c>
      <c r="I52" s="27" t="s">
        <v>42</v>
      </c>
      <c r="J52" s="23" t="s">
        <v>24</v>
      </c>
      <c r="K52" s="23" t="s">
        <v>25</v>
      </c>
      <c r="L52" s="27" t="s">
        <v>43</v>
      </c>
    </row>
    <row r="53" spans="1:12" s="115" customFormat="1" x14ac:dyDescent="0.25">
      <c r="A53" s="30">
        <v>42888</v>
      </c>
      <c r="B53" s="27" t="s">
        <v>92</v>
      </c>
      <c r="C53" s="130" t="s">
        <v>67</v>
      </c>
      <c r="D53" s="26" t="s">
        <v>21</v>
      </c>
      <c r="E53" s="29"/>
      <c r="F53" s="29">
        <v>45000</v>
      </c>
      <c r="G53" s="31">
        <f t="shared" si="0"/>
        <v>-1881218</v>
      </c>
      <c r="H53" s="23" t="s">
        <v>422</v>
      </c>
      <c r="I53" s="27">
        <v>279</v>
      </c>
      <c r="J53" s="23" t="s">
        <v>24</v>
      </c>
      <c r="K53" s="23" t="s">
        <v>25</v>
      </c>
      <c r="L53" s="27" t="s">
        <v>26</v>
      </c>
    </row>
    <row r="54" spans="1:12" x14ac:dyDescent="0.25">
      <c r="A54" s="30">
        <v>42888</v>
      </c>
      <c r="B54" s="27" t="s">
        <v>93</v>
      </c>
      <c r="C54" s="40" t="s">
        <v>40</v>
      </c>
      <c r="D54" s="26" t="s">
        <v>21</v>
      </c>
      <c r="E54" s="29"/>
      <c r="F54" s="29">
        <v>500</v>
      </c>
      <c r="G54" s="31">
        <f t="shared" si="0"/>
        <v>-1881718</v>
      </c>
      <c r="H54" s="23" t="s">
        <v>422</v>
      </c>
      <c r="I54" s="27" t="s">
        <v>42</v>
      </c>
      <c r="J54" s="23" t="s">
        <v>24</v>
      </c>
      <c r="K54" s="23" t="s">
        <v>25</v>
      </c>
      <c r="L54" s="27" t="s">
        <v>43</v>
      </c>
    </row>
    <row r="55" spans="1:12" x14ac:dyDescent="0.25">
      <c r="A55" s="30">
        <v>42888</v>
      </c>
      <c r="B55" s="27" t="s">
        <v>94</v>
      </c>
      <c r="C55" s="40" t="s">
        <v>40</v>
      </c>
      <c r="D55" s="26" t="s">
        <v>21</v>
      </c>
      <c r="E55" s="29"/>
      <c r="F55" s="29">
        <v>1000</v>
      </c>
      <c r="G55" s="31">
        <f t="shared" si="0"/>
        <v>-1882718</v>
      </c>
      <c r="H55" s="23" t="s">
        <v>422</v>
      </c>
      <c r="I55" s="27" t="s">
        <v>42</v>
      </c>
      <c r="J55" s="23" t="s">
        <v>24</v>
      </c>
      <c r="K55" s="23" t="s">
        <v>25</v>
      </c>
      <c r="L55" s="27" t="s">
        <v>43</v>
      </c>
    </row>
    <row r="56" spans="1:12" s="115" customFormat="1" x14ac:dyDescent="0.25">
      <c r="A56" s="30">
        <v>42888</v>
      </c>
      <c r="B56" s="23" t="s">
        <v>95</v>
      </c>
      <c r="C56" s="130" t="s">
        <v>67</v>
      </c>
      <c r="D56" s="26" t="s">
        <v>21</v>
      </c>
      <c r="E56" s="24"/>
      <c r="F56" s="24">
        <v>20000</v>
      </c>
      <c r="G56" s="31">
        <f t="shared" si="0"/>
        <v>-1902718</v>
      </c>
      <c r="H56" s="23" t="s">
        <v>62</v>
      </c>
      <c r="I56" s="23" t="s">
        <v>42</v>
      </c>
      <c r="J56" s="23" t="s">
        <v>24</v>
      </c>
      <c r="K56" s="23" t="s">
        <v>25</v>
      </c>
      <c r="L56" s="27" t="s">
        <v>43</v>
      </c>
    </row>
    <row r="57" spans="1:12" x14ac:dyDescent="0.25">
      <c r="A57" s="30">
        <v>42888</v>
      </c>
      <c r="B57" s="23" t="s">
        <v>96</v>
      </c>
      <c r="C57" s="40" t="s">
        <v>40</v>
      </c>
      <c r="D57" s="26" t="s">
        <v>21</v>
      </c>
      <c r="E57" s="24"/>
      <c r="F57" s="24">
        <v>6000</v>
      </c>
      <c r="G57" s="31">
        <f t="shared" si="0"/>
        <v>-1908718</v>
      </c>
      <c r="H57" s="23" t="s">
        <v>62</v>
      </c>
      <c r="I57" s="23" t="s">
        <v>42</v>
      </c>
      <c r="J57" s="23" t="s">
        <v>24</v>
      </c>
      <c r="K57" s="23" t="s">
        <v>25</v>
      </c>
      <c r="L57" s="27" t="s">
        <v>43</v>
      </c>
    </row>
    <row r="58" spans="1:12" x14ac:dyDescent="0.25">
      <c r="A58" s="30">
        <v>42888</v>
      </c>
      <c r="B58" s="23" t="s">
        <v>97</v>
      </c>
      <c r="C58" s="40" t="s">
        <v>40</v>
      </c>
      <c r="D58" s="26" t="s">
        <v>21</v>
      </c>
      <c r="E58" s="24"/>
      <c r="F58" s="24">
        <v>2000</v>
      </c>
      <c r="G58" s="31">
        <f t="shared" si="0"/>
        <v>-1910718</v>
      </c>
      <c r="H58" s="23" t="s">
        <v>62</v>
      </c>
      <c r="I58" s="23" t="s">
        <v>42</v>
      </c>
      <c r="J58" s="23" t="s">
        <v>24</v>
      </c>
      <c r="K58" s="23" t="s">
        <v>25</v>
      </c>
      <c r="L58" s="27" t="s">
        <v>43</v>
      </c>
    </row>
    <row r="59" spans="1:12" x14ac:dyDescent="0.25">
      <c r="A59" s="30">
        <v>42888</v>
      </c>
      <c r="B59" s="23" t="s">
        <v>98</v>
      </c>
      <c r="C59" s="40" t="s">
        <v>40</v>
      </c>
      <c r="D59" s="26" t="s">
        <v>21</v>
      </c>
      <c r="E59" s="24"/>
      <c r="F59" s="24">
        <v>1000</v>
      </c>
      <c r="G59" s="31">
        <f t="shared" si="0"/>
        <v>-1911718</v>
      </c>
      <c r="H59" s="23" t="s">
        <v>62</v>
      </c>
      <c r="I59" s="23" t="s">
        <v>42</v>
      </c>
      <c r="J59" s="23" t="s">
        <v>24</v>
      </c>
      <c r="K59" s="23" t="s">
        <v>25</v>
      </c>
      <c r="L59" s="27" t="s">
        <v>43</v>
      </c>
    </row>
    <row r="60" spans="1:12" x14ac:dyDescent="0.25">
      <c r="A60" s="30">
        <v>42888</v>
      </c>
      <c r="B60" s="23" t="s">
        <v>100</v>
      </c>
      <c r="C60" s="40" t="s">
        <v>40</v>
      </c>
      <c r="D60" s="23" t="s">
        <v>28</v>
      </c>
      <c r="E60" s="24"/>
      <c r="F60" s="24">
        <v>1000</v>
      </c>
      <c r="G60" s="31">
        <f t="shared" si="0"/>
        <v>-1912718</v>
      </c>
      <c r="H60" s="23" t="s">
        <v>69</v>
      </c>
      <c r="I60" s="23" t="s">
        <v>42</v>
      </c>
      <c r="J60" s="23" t="s">
        <v>24</v>
      </c>
      <c r="K60" s="23" t="s">
        <v>25</v>
      </c>
      <c r="L60" s="27" t="s">
        <v>43</v>
      </c>
    </row>
    <row r="61" spans="1:12" x14ac:dyDescent="0.25">
      <c r="A61" s="30">
        <v>42888</v>
      </c>
      <c r="B61" s="23" t="s">
        <v>101</v>
      </c>
      <c r="C61" s="40" t="s">
        <v>40</v>
      </c>
      <c r="D61" s="23" t="s">
        <v>28</v>
      </c>
      <c r="E61" s="24"/>
      <c r="F61" s="24">
        <v>1000</v>
      </c>
      <c r="G61" s="31">
        <f t="shared" si="0"/>
        <v>-1913718</v>
      </c>
      <c r="H61" s="23" t="s">
        <v>69</v>
      </c>
      <c r="I61" s="23" t="s">
        <v>42</v>
      </c>
      <c r="J61" s="23" t="s">
        <v>24</v>
      </c>
      <c r="K61" s="23" t="s">
        <v>25</v>
      </c>
      <c r="L61" s="27" t="s">
        <v>43</v>
      </c>
    </row>
    <row r="62" spans="1:12" x14ac:dyDescent="0.25">
      <c r="A62" s="30">
        <v>42888</v>
      </c>
      <c r="B62" s="23" t="s">
        <v>102</v>
      </c>
      <c r="C62" s="40" t="s">
        <v>40</v>
      </c>
      <c r="D62" s="23" t="s">
        <v>28</v>
      </c>
      <c r="E62" s="24"/>
      <c r="F62" s="24">
        <v>1000</v>
      </c>
      <c r="G62" s="31">
        <f t="shared" si="0"/>
        <v>-1914718</v>
      </c>
      <c r="H62" s="23" t="s">
        <v>69</v>
      </c>
      <c r="I62" s="23" t="s">
        <v>42</v>
      </c>
      <c r="J62" s="23" t="s">
        <v>24</v>
      </c>
      <c r="K62" s="23" t="s">
        <v>25</v>
      </c>
      <c r="L62" s="27" t="s">
        <v>43</v>
      </c>
    </row>
    <row r="63" spans="1:12" x14ac:dyDescent="0.25">
      <c r="A63" s="30">
        <v>42888</v>
      </c>
      <c r="B63" s="23" t="s">
        <v>73</v>
      </c>
      <c r="C63" s="40" t="s">
        <v>40</v>
      </c>
      <c r="D63" s="23" t="s">
        <v>28</v>
      </c>
      <c r="E63" s="24"/>
      <c r="F63" s="24">
        <v>1000</v>
      </c>
      <c r="G63" s="31">
        <f t="shared" si="0"/>
        <v>-1915718</v>
      </c>
      <c r="H63" s="23" t="s">
        <v>69</v>
      </c>
      <c r="I63" s="23" t="s">
        <v>42</v>
      </c>
      <c r="J63" s="23" t="s">
        <v>24</v>
      </c>
      <c r="K63" s="23" t="s">
        <v>25</v>
      </c>
      <c r="L63" s="27" t="s">
        <v>43</v>
      </c>
    </row>
    <row r="64" spans="1:12" x14ac:dyDescent="0.25">
      <c r="A64" s="30">
        <v>42888</v>
      </c>
      <c r="B64" s="23" t="s">
        <v>103</v>
      </c>
      <c r="C64" s="40" t="s">
        <v>40</v>
      </c>
      <c r="D64" s="23" t="s">
        <v>28</v>
      </c>
      <c r="E64" s="24"/>
      <c r="F64" s="24">
        <v>1000</v>
      </c>
      <c r="G64" s="31">
        <f t="shared" si="0"/>
        <v>-1916718</v>
      </c>
      <c r="H64" s="23" t="s">
        <v>69</v>
      </c>
      <c r="I64" s="23" t="s">
        <v>42</v>
      </c>
      <c r="J64" s="23" t="s">
        <v>24</v>
      </c>
      <c r="K64" s="23" t="s">
        <v>25</v>
      </c>
      <c r="L64" s="27" t="s">
        <v>43</v>
      </c>
    </row>
    <row r="65" spans="1:12" x14ac:dyDescent="0.25">
      <c r="A65" s="30">
        <v>42888</v>
      </c>
      <c r="B65" s="27" t="s">
        <v>104</v>
      </c>
      <c r="C65" s="40" t="s">
        <v>40</v>
      </c>
      <c r="D65" s="23" t="s">
        <v>32</v>
      </c>
      <c r="E65" s="24"/>
      <c r="F65" s="24">
        <v>1000</v>
      </c>
      <c r="G65" s="31">
        <f t="shared" si="0"/>
        <v>-1917718</v>
      </c>
      <c r="H65" s="23" t="s">
        <v>76</v>
      </c>
      <c r="I65" s="23" t="s">
        <v>42</v>
      </c>
      <c r="J65" s="23" t="s">
        <v>631</v>
      </c>
      <c r="K65" s="23" t="s">
        <v>25</v>
      </c>
      <c r="L65" s="23" t="s">
        <v>43</v>
      </c>
    </row>
    <row r="66" spans="1:12" x14ac:dyDescent="0.25">
      <c r="A66" s="30">
        <v>42888</v>
      </c>
      <c r="B66" s="27" t="s">
        <v>105</v>
      </c>
      <c r="C66" s="40" t="s">
        <v>40</v>
      </c>
      <c r="D66" s="23" t="s">
        <v>32</v>
      </c>
      <c r="E66" s="24"/>
      <c r="F66" s="24">
        <v>300</v>
      </c>
      <c r="G66" s="31">
        <f t="shared" si="0"/>
        <v>-1918018</v>
      </c>
      <c r="H66" s="23" t="s">
        <v>76</v>
      </c>
      <c r="I66" s="23" t="s">
        <v>42</v>
      </c>
      <c r="J66" s="23" t="s">
        <v>631</v>
      </c>
      <c r="K66" s="23" t="s">
        <v>25</v>
      </c>
      <c r="L66" s="23" t="s">
        <v>43</v>
      </c>
    </row>
    <row r="67" spans="1:12" x14ac:dyDescent="0.25">
      <c r="A67" s="30">
        <v>42888</v>
      </c>
      <c r="B67" s="27" t="s">
        <v>106</v>
      </c>
      <c r="C67" s="40" t="s">
        <v>40</v>
      </c>
      <c r="D67" s="23" t="s">
        <v>32</v>
      </c>
      <c r="E67" s="24"/>
      <c r="F67" s="24">
        <v>400</v>
      </c>
      <c r="G67" s="31">
        <f t="shared" si="0"/>
        <v>-1918418</v>
      </c>
      <c r="H67" s="23" t="s">
        <v>76</v>
      </c>
      <c r="I67" s="23" t="s">
        <v>42</v>
      </c>
      <c r="J67" s="23" t="s">
        <v>631</v>
      </c>
      <c r="K67" s="23" t="s">
        <v>25</v>
      </c>
      <c r="L67" s="23" t="s">
        <v>43</v>
      </c>
    </row>
    <row r="68" spans="1:12" x14ac:dyDescent="0.25">
      <c r="A68" s="30">
        <v>42888</v>
      </c>
      <c r="B68" s="27" t="s">
        <v>107</v>
      </c>
      <c r="C68" s="40" t="s">
        <v>40</v>
      </c>
      <c r="D68" s="23" t="s">
        <v>32</v>
      </c>
      <c r="E68" s="24"/>
      <c r="F68" s="24">
        <v>300</v>
      </c>
      <c r="G68" s="31">
        <f t="shared" si="0"/>
        <v>-1918718</v>
      </c>
      <c r="H68" s="23" t="s">
        <v>76</v>
      </c>
      <c r="I68" s="23" t="s">
        <v>42</v>
      </c>
      <c r="J68" s="23" t="s">
        <v>631</v>
      </c>
      <c r="K68" s="23" t="s">
        <v>25</v>
      </c>
      <c r="L68" s="23" t="s">
        <v>43</v>
      </c>
    </row>
    <row r="69" spans="1:12" s="115" customFormat="1" x14ac:dyDescent="0.25">
      <c r="A69" s="22">
        <v>42889</v>
      </c>
      <c r="B69" s="23" t="s">
        <v>109</v>
      </c>
      <c r="C69" s="23" t="s">
        <v>48</v>
      </c>
      <c r="D69" s="23" t="s">
        <v>37</v>
      </c>
      <c r="E69" s="24"/>
      <c r="F69" s="24">
        <v>5120</v>
      </c>
      <c r="G69" s="31">
        <f t="shared" si="0"/>
        <v>-1923838</v>
      </c>
      <c r="H69" s="23" t="s">
        <v>41</v>
      </c>
      <c r="I69" s="23" t="s">
        <v>108</v>
      </c>
      <c r="J69" s="23" t="s">
        <v>24</v>
      </c>
      <c r="K69" s="23" t="s">
        <v>25</v>
      </c>
      <c r="L69" s="27" t="s">
        <v>26</v>
      </c>
    </row>
    <row r="70" spans="1:12" s="115" customFormat="1" x14ac:dyDescent="0.25">
      <c r="A70" s="30">
        <v>42889</v>
      </c>
      <c r="B70" s="27" t="s">
        <v>110</v>
      </c>
      <c r="C70" s="40" t="s">
        <v>40</v>
      </c>
      <c r="D70" s="26" t="s">
        <v>21</v>
      </c>
      <c r="E70" s="29"/>
      <c r="F70" s="29">
        <v>15000</v>
      </c>
      <c r="G70" s="31">
        <f t="shared" si="0"/>
        <v>-1938838</v>
      </c>
      <c r="H70" s="23" t="s">
        <v>422</v>
      </c>
      <c r="I70" s="27" t="s">
        <v>111</v>
      </c>
      <c r="J70" s="23" t="s">
        <v>24</v>
      </c>
      <c r="K70" s="23" t="s">
        <v>25</v>
      </c>
      <c r="L70" s="27" t="s">
        <v>26</v>
      </c>
    </row>
    <row r="71" spans="1:12" x14ac:dyDescent="0.25">
      <c r="A71" s="22">
        <v>42889</v>
      </c>
      <c r="B71" s="27" t="s">
        <v>112</v>
      </c>
      <c r="C71" s="40" t="s">
        <v>40</v>
      </c>
      <c r="D71" s="23" t="s">
        <v>32</v>
      </c>
      <c r="E71" s="24"/>
      <c r="F71" s="24">
        <v>500</v>
      </c>
      <c r="G71" s="31">
        <f t="shared" si="0"/>
        <v>-1939338</v>
      </c>
      <c r="H71" s="23" t="s">
        <v>76</v>
      </c>
      <c r="I71" s="23" t="s">
        <v>42</v>
      </c>
      <c r="J71" s="23" t="s">
        <v>631</v>
      </c>
      <c r="K71" s="23" t="s">
        <v>25</v>
      </c>
      <c r="L71" s="23" t="s">
        <v>43</v>
      </c>
    </row>
    <row r="72" spans="1:12" x14ac:dyDescent="0.25">
      <c r="A72" s="22">
        <v>42889</v>
      </c>
      <c r="B72" s="27" t="s">
        <v>113</v>
      </c>
      <c r="C72" s="40" t="s">
        <v>40</v>
      </c>
      <c r="D72" s="23" t="s">
        <v>32</v>
      </c>
      <c r="E72" s="24"/>
      <c r="F72" s="24">
        <v>500</v>
      </c>
      <c r="G72" s="31">
        <f t="shared" si="0"/>
        <v>-1939838</v>
      </c>
      <c r="H72" s="23" t="s">
        <v>76</v>
      </c>
      <c r="I72" s="23" t="s">
        <v>42</v>
      </c>
      <c r="J72" s="23" t="s">
        <v>631</v>
      </c>
      <c r="K72" s="23" t="s">
        <v>25</v>
      </c>
      <c r="L72" s="23" t="s">
        <v>43</v>
      </c>
    </row>
    <row r="73" spans="1:12" x14ac:dyDescent="0.25">
      <c r="A73" s="22">
        <v>42889</v>
      </c>
      <c r="B73" s="27" t="s">
        <v>115</v>
      </c>
      <c r="C73" s="40" t="s">
        <v>40</v>
      </c>
      <c r="D73" s="23" t="s">
        <v>32</v>
      </c>
      <c r="E73" s="24"/>
      <c r="F73" s="24">
        <v>500</v>
      </c>
      <c r="G73" s="31">
        <f t="shared" si="0"/>
        <v>-1940338</v>
      </c>
      <c r="H73" s="23" t="s">
        <v>76</v>
      </c>
      <c r="I73" s="23" t="s">
        <v>42</v>
      </c>
      <c r="J73" s="23" t="s">
        <v>631</v>
      </c>
      <c r="K73" s="23" t="s">
        <v>25</v>
      </c>
      <c r="L73" s="23" t="s">
        <v>43</v>
      </c>
    </row>
    <row r="74" spans="1:12" s="115" customFormat="1" x14ac:dyDescent="0.25">
      <c r="A74" s="22">
        <v>42889</v>
      </c>
      <c r="B74" s="27" t="s">
        <v>116</v>
      </c>
      <c r="C74" s="40" t="s">
        <v>40</v>
      </c>
      <c r="D74" s="23" t="s">
        <v>32</v>
      </c>
      <c r="E74" s="24"/>
      <c r="F74" s="24">
        <v>5000</v>
      </c>
      <c r="G74" s="31">
        <f t="shared" si="0"/>
        <v>-1945338</v>
      </c>
      <c r="H74" s="23" t="s">
        <v>76</v>
      </c>
      <c r="I74" s="27">
        <v>6550</v>
      </c>
      <c r="J74" s="23" t="s">
        <v>631</v>
      </c>
      <c r="K74" s="23" t="s">
        <v>25</v>
      </c>
      <c r="L74" s="23" t="s">
        <v>26</v>
      </c>
    </row>
    <row r="75" spans="1:12" x14ac:dyDescent="0.25">
      <c r="A75" s="22">
        <v>42889</v>
      </c>
      <c r="B75" s="27" t="s">
        <v>117</v>
      </c>
      <c r="C75" s="40" t="s">
        <v>40</v>
      </c>
      <c r="D75" s="23" t="s">
        <v>32</v>
      </c>
      <c r="E75" s="24"/>
      <c r="F75" s="24">
        <v>500</v>
      </c>
      <c r="G75" s="31">
        <f t="shared" ref="G75:G138" si="1">+G74+E75-F75</f>
        <v>-1945838</v>
      </c>
      <c r="H75" s="23" t="s">
        <v>76</v>
      </c>
      <c r="I75" s="23" t="s">
        <v>42</v>
      </c>
      <c r="J75" s="23" t="s">
        <v>631</v>
      </c>
      <c r="K75" s="23" t="s">
        <v>25</v>
      </c>
      <c r="L75" s="23" t="s">
        <v>43</v>
      </c>
    </row>
    <row r="76" spans="1:12" x14ac:dyDescent="0.25">
      <c r="A76" s="22">
        <v>42889</v>
      </c>
      <c r="B76" s="27" t="s">
        <v>118</v>
      </c>
      <c r="C76" s="26" t="s">
        <v>269</v>
      </c>
      <c r="D76" s="23" t="s">
        <v>32</v>
      </c>
      <c r="E76" s="24"/>
      <c r="F76" s="24">
        <v>3500</v>
      </c>
      <c r="G76" s="31">
        <f t="shared" si="1"/>
        <v>-1949338</v>
      </c>
      <c r="H76" s="23" t="s">
        <v>76</v>
      </c>
      <c r="I76" s="23" t="s">
        <v>42</v>
      </c>
      <c r="J76" s="23" t="s">
        <v>631</v>
      </c>
      <c r="K76" s="23" t="s">
        <v>25</v>
      </c>
      <c r="L76" s="23" t="s">
        <v>43</v>
      </c>
    </row>
    <row r="77" spans="1:12" s="115" customFormat="1" x14ac:dyDescent="0.25">
      <c r="A77" s="22">
        <v>42889</v>
      </c>
      <c r="B77" s="27" t="s">
        <v>120</v>
      </c>
      <c r="C77" s="130" t="s">
        <v>67</v>
      </c>
      <c r="D77" s="23" t="s">
        <v>32</v>
      </c>
      <c r="E77" s="24"/>
      <c r="F77" s="24">
        <v>45000</v>
      </c>
      <c r="G77" s="31">
        <f t="shared" si="1"/>
        <v>-1994338</v>
      </c>
      <c r="H77" s="23" t="s">
        <v>76</v>
      </c>
      <c r="I77" s="23">
        <v>9</v>
      </c>
      <c r="J77" s="23" t="s">
        <v>631</v>
      </c>
      <c r="K77" s="23" t="s">
        <v>25</v>
      </c>
      <c r="L77" s="23" t="s">
        <v>26</v>
      </c>
    </row>
    <row r="78" spans="1:12" x14ac:dyDescent="0.25">
      <c r="A78" s="22">
        <v>42890</v>
      </c>
      <c r="B78" s="27" t="s">
        <v>121</v>
      </c>
      <c r="C78" s="40" t="s">
        <v>40</v>
      </c>
      <c r="D78" s="23" t="s">
        <v>32</v>
      </c>
      <c r="E78" s="24"/>
      <c r="F78" s="24">
        <v>1000</v>
      </c>
      <c r="G78" s="31">
        <f t="shared" si="1"/>
        <v>-1995338</v>
      </c>
      <c r="H78" s="23" t="s">
        <v>76</v>
      </c>
      <c r="I78" s="23" t="s">
        <v>42</v>
      </c>
      <c r="J78" s="23" t="s">
        <v>631</v>
      </c>
      <c r="K78" s="23" t="s">
        <v>25</v>
      </c>
      <c r="L78" s="23" t="s">
        <v>43</v>
      </c>
    </row>
    <row r="79" spans="1:12" x14ac:dyDescent="0.25">
      <c r="A79" s="22">
        <v>42890</v>
      </c>
      <c r="B79" s="27" t="s">
        <v>122</v>
      </c>
      <c r="C79" s="40" t="s">
        <v>40</v>
      </c>
      <c r="D79" s="23" t="s">
        <v>32</v>
      </c>
      <c r="E79" s="24"/>
      <c r="F79" s="24">
        <v>400</v>
      </c>
      <c r="G79" s="31">
        <f t="shared" si="1"/>
        <v>-1995738</v>
      </c>
      <c r="H79" s="23" t="s">
        <v>76</v>
      </c>
      <c r="I79" s="23" t="s">
        <v>42</v>
      </c>
      <c r="J79" s="23" t="s">
        <v>631</v>
      </c>
      <c r="K79" s="23" t="s">
        <v>25</v>
      </c>
      <c r="L79" s="23" t="s">
        <v>43</v>
      </c>
    </row>
    <row r="80" spans="1:12" x14ac:dyDescent="0.25">
      <c r="A80" s="22">
        <v>42890</v>
      </c>
      <c r="B80" s="27" t="s">
        <v>123</v>
      </c>
      <c r="C80" s="40" t="s">
        <v>40</v>
      </c>
      <c r="D80" s="23" t="s">
        <v>32</v>
      </c>
      <c r="E80" s="24"/>
      <c r="F80" s="24">
        <v>300</v>
      </c>
      <c r="G80" s="31">
        <f t="shared" si="1"/>
        <v>-1996038</v>
      </c>
      <c r="H80" s="23" t="s">
        <v>76</v>
      </c>
      <c r="I80" s="23" t="s">
        <v>42</v>
      </c>
      <c r="J80" s="23" t="s">
        <v>631</v>
      </c>
      <c r="K80" s="23" t="s">
        <v>25</v>
      </c>
      <c r="L80" s="23" t="s">
        <v>43</v>
      </c>
    </row>
    <row r="81" spans="1:12" x14ac:dyDescent="0.25">
      <c r="A81" s="22">
        <v>42890</v>
      </c>
      <c r="B81" s="27" t="s">
        <v>124</v>
      </c>
      <c r="C81" s="40" t="s">
        <v>40</v>
      </c>
      <c r="D81" s="23" t="s">
        <v>32</v>
      </c>
      <c r="E81" s="24"/>
      <c r="F81" s="24">
        <v>300</v>
      </c>
      <c r="G81" s="31">
        <f t="shared" si="1"/>
        <v>-1996338</v>
      </c>
      <c r="H81" s="23" t="s">
        <v>76</v>
      </c>
      <c r="I81" s="23" t="s">
        <v>42</v>
      </c>
      <c r="J81" s="23" t="s">
        <v>631</v>
      </c>
      <c r="K81" s="23" t="s">
        <v>25</v>
      </c>
      <c r="L81" s="23" t="s">
        <v>43</v>
      </c>
    </row>
    <row r="82" spans="1:12" s="115" customFormat="1" x14ac:dyDescent="0.25">
      <c r="A82" s="22">
        <v>42890</v>
      </c>
      <c r="B82" s="27" t="s">
        <v>125</v>
      </c>
      <c r="C82" s="130" t="s">
        <v>67</v>
      </c>
      <c r="D82" s="23" t="s">
        <v>32</v>
      </c>
      <c r="E82" s="24"/>
      <c r="F82" s="24">
        <v>30000</v>
      </c>
      <c r="G82" s="31">
        <f t="shared" si="1"/>
        <v>-2026338</v>
      </c>
      <c r="H82" s="23" t="s">
        <v>76</v>
      </c>
      <c r="I82" s="23" t="s">
        <v>126</v>
      </c>
      <c r="J82" s="23" t="s">
        <v>631</v>
      </c>
      <c r="K82" s="23" t="s">
        <v>25</v>
      </c>
      <c r="L82" s="23" t="s">
        <v>26</v>
      </c>
    </row>
    <row r="83" spans="1:12" x14ac:dyDescent="0.25">
      <c r="A83" s="22">
        <v>42891</v>
      </c>
      <c r="B83" s="27" t="s">
        <v>127</v>
      </c>
      <c r="C83" s="40" t="s">
        <v>40</v>
      </c>
      <c r="D83" s="27" t="s">
        <v>30</v>
      </c>
      <c r="E83" s="29"/>
      <c r="F83" s="29">
        <v>2000</v>
      </c>
      <c r="G83" s="31">
        <f t="shared" si="1"/>
        <v>-2028338</v>
      </c>
      <c r="H83" s="27" t="s">
        <v>128</v>
      </c>
      <c r="I83" s="27" t="s">
        <v>42</v>
      </c>
      <c r="J83" s="23" t="s">
        <v>24</v>
      </c>
      <c r="K83" s="23" t="s">
        <v>25</v>
      </c>
      <c r="L83" s="23" t="s">
        <v>43</v>
      </c>
    </row>
    <row r="84" spans="1:12" x14ac:dyDescent="0.25">
      <c r="A84" s="22">
        <v>42891</v>
      </c>
      <c r="B84" s="27" t="s">
        <v>129</v>
      </c>
      <c r="C84" s="40" t="s">
        <v>40</v>
      </c>
      <c r="D84" s="23" t="s">
        <v>32</v>
      </c>
      <c r="E84" s="24"/>
      <c r="F84" s="24">
        <v>300</v>
      </c>
      <c r="G84" s="31">
        <f t="shared" si="1"/>
        <v>-2028638</v>
      </c>
      <c r="H84" s="23" t="s">
        <v>76</v>
      </c>
      <c r="I84" s="23" t="s">
        <v>42</v>
      </c>
      <c r="J84" s="23" t="s">
        <v>631</v>
      </c>
      <c r="K84" s="23" t="s">
        <v>25</v>
      </c>
      <c r="L84" s="23" t="s">
        <v>43</v>
      </c>
    </row>
    <row r="85" spans="1:12" x14ac:dyDescent="0.25">
      <c r="A85" s="22">
        <v>42891</v>
      </c>
      <c r="B85" s="27" t="s">
        <v>130</v>
      </c>
      <c r="C85" s="40" t="s">
        <v>40</v>
      </c>
      <c r="D85" s="23" t="s">
        <v>32</v>
      </c>
      <c r="E85" s="24"/>
      <c r="F85" s="24">
        <v>300</v>
      </c>
      <c r="G85" s="31">
        <f t="shared" si="1"/>
        <v>-2028938</v>
      </c>
      <c r="H85" s="23" t="s">
        <v>76</v>
      </c>
      <c r="I85" s="23" t="s">
        <v>42</v>
      </c>
      <c r="J85" s="23" t="s">
        <v>631</v>
      </c>
      <c r="K85" s="23" t="s">
        <v>25</v>
      </c>
      <c r="L85" s="23" t="s">
        <v>43</v>
      </c>
    </row>
    <row r="86" spans="1:12" x14ac:dyDescent="0.25">
      <c r="A86" s="22">
        <v>42891</v>
      </c>
      <c r="B86" s="27" t="s">
        <v>131</v>
      </c>
      <c r="C86" s="40" t="s">
        <v>40</v>
      </c>
      <c r="D86" s="23" t="s">
        <v>32</v>
      </c>
      <c r="E86" s="24"/>
      <c r="F86" s="24">
        <v>400</v>
      </c>
      <c r="G86" s="31">
        <f t="shared" si="1"/>
        <v>-2029338</v>
      </c>
      <c r="H86" s="23" t="s">
        <v>76</v>
      </c>
      <c r="I86" s="23" t="s">
        <v>42</v>
      </c>
      <c r="J86" s="23" t="s">
        <v>631</v>
      </c>
      <c r="K86" s="23" t="s">
        <v>25</v>
      </c>
      <c r="L86" s="23" t="s">
        <v>43</v>
      </c>
    </row>
    <row r="87" spans="1:12" s="115" customFormat="1" x14ac:dyDescent="0.25">
      <c r="A87" s="22">
        <v>42892</v>
      </c>
      <c r="B87" s="23" t="s">
        <v>133</v>
      </c>
      <c r="C87" s="23" t="s">
        <v>36</v>
      </c>
      <c r="D87" s="23" t="s">
        <v>37</v>
      </c>
      <c r="E87" s="24"/>
      <c r="F87" s="24">
        <v>3265</v>
      </c>
      <c r="G87" s="31">
        <f t="shared" si="1"/>
        <v>-2032603</v>
      </c>
      <c r="H87" s="24" t="s">
        <v>22</v>
      </c>
      <c r="I87" s="26" t="s">
        <v>134</v>
      </c>
      <c r="J87" s="23" t="s">
        <v>24</v>
      </c>
      <c r="K87" s="23" t="s">
        <v>25</v>
      </c>
      <c r="L87" s="27" t="s">
        <v>26</v>
      </c>
    </row>
    <row r="88" spans="1:12" s="115" customFormat="1" x14ac:dyDescent="0.25">
      <c r="A88" s="22">
        <v>42892</v>
      </c>
      <c r="B88" s="23" t="s">
        <v>135</v>
      </c>
      <c r="C88" s="23" t="s">
        <v>36</v>
      </c>
      <c r="D88" s="23" t="s">
        <v>37</v>
      </c>
      <c r="E88" s="24"/>
      <c r="F88" s="24">
        <v>8347</v>
      </c>
      <c r="G88" s="31">
        <f t="shared" si="1"/>
        <v>-2040950</v>
      </c>
      <c r="H88" s="24" t="s">
        <v>22</v>
      </c>
      <c r="I88" s="26" t="s">
        <v>38</v>
      </c>
      <c r="J88" s="23" t="s">
        <v>24</v>
      </c>
      <c r="K88" s="23" t="s">
        <v>25</v>
      </c>
      <c r="L88" s="27" t="s">
        <v>26</v>
      </c>
    </row>
    <row r="89" spans="1:12" s="115" customFormat="1" x14ac:dyDescent="0.25">
      <c r="A89" s="22">
        <v>42892</v>
      </c>
      <c r="B89" s="23" t="s">
        <v>136</v>
      </c>
      <c r="C89" s="23"/>
      <c r="D89" s="23" t="s">
        <v>37</v>
      </c>
      <c r="E89" s="24">
        <v>2852495</v>
      </c>
      <c r="F89" s="24"/>
      <c r="G89" s="31">
        <f t="shared" si="1"/>
        <v>811545</v>
      </c>
      <c r="H89" s="24" t="s">
        <v>22</v>
      </c>
      <c r="I89" s="26" t="s">
        <v>38</v>
      </c>
      <c r="J89" s="23" t="s">
        <v>137</v>
      </c>
      <c r="K89" s="23" t="s">
        <v>25</v>
      </c>
      <c r="L89" s="27" t="s">
        <v>26</v>
      </c>
    </row>
    <row r="90" spans="1:12" s="115" customFormat="1" x14ac:dyDescent="0.25">
      <c r="A90" s="22">
        <v>42892</v>
      </c>
      <c r="B90" s="23" t="s">
        <v>616</v>
      </c>
      <c r="C90" s="23" t="s">
        <v>55</v>
      </c>
      <c r="D90" s="23" t="s">
        <v>28</v>
      </c>
      <c r="E90" s="24"/>
      <c r="F90" s="24">
        <v>140000</v>
      </c>
      <c r="G90" s="31">
        <f t="shared" si="1"/>
        <v>671545</v>
      </c>
      <c r="H90" s="23" t="s">
        <v>41</v>
      </c>
      <c r="I90" s="23">
        <v>12</v>
      </c>
      <c r="J90" s="23" t="s">
        <v>24</v>
      </c>
      <c r="K90" s="23" t="s">
        <v>25</v>
      </c>
      <c r="L90" s="27" t="s">
        <v>26</v>
      </c>
    </row>
    <row r="91" spans="1:12" s="115" customFormat="1" x14ac:dyDescent="0.25">
      <c r="A91" s="22">
        <v>42892</v>
      </c>
      <c r="B91" s="23" t="s">
        <v>138</v>
      </c>
      <c r="C91" s="23" t="s">
        <v>55</v>
      </c>
      <c r="D91" s="23" t="s">
        <v>30</v>
      </c>
      <c r="E91" s="24"/>
      <c r="F91" s="24">
        <v>6000</v>
      </c>
      <c r="G91" s="31">
        <f t="shared" si="1"/>
        <v>665545</v>
      </c>
      <c r="H91" s="23" t="s">
        <v>41</v>
      </c>
      <c r="I91" s="23">
        <v>13</v>
      </c>
      <c r="J91" s="23" t="s">
        <v>24</v>
      </c>
      <c r="K91" s="23" t="s">
        <v>25</v>
      </c>
      <c r="L91" s="27" t="s">
        <v>26</v>
      </c>
    </row>
    <row r="92" spans="1:12" s="115" customFormat="1" x14ac:dyDescent="0.25">
      <c r="A92" s="22">
        <v>42892</v>
      </c>
      <c r="B92" s="23" t="s">
        <v>140</v>
      </c>
      <c r="C92" s="23" t="s">
        <v>141</v>
      </c>
      <c r="D92" s="23" t="s">
        <v>37</v>
      </c>
      <c r="E92" s="24"/>
      <c r="F92" s="24">
        <v>8500</v>
      </c>
      <c r="G92" s="31">
        <f t="shared" si="1"/>
        <v>657045</v>
      </c>
      <c r="H92" s="23" t="s">
        <v>41</v>
      </c>
      <c r="I92" s="23">
        <v>16</v>
      </c>
      <c r="J92" s="23" t="s">
        <v>24</v>
      </c>
      <c r="K92" s="23" t="s">
        <v>25</v>
      </c>
      <c r="L92" s="27" t="s">
        <v>26</v>
      </c>
    </row>
    <row r="93" spans="1:12" x14ac:dyDescent="0.25">
      <c r="A93" s="22">
        <v>42892</v>
      </c>
      <c r="B93" s="23" t="s">
        <v>142</v>
      </c>
      <c r="C93" s="40" t="s">
        <v>40</v>
      </c>
      <c r="D93" s="23" t="s">
        <v>32</v>
      </c>
      <c r="E93" s="24"/>
      <c r="F93" s="32">
        <v>2000</v>
      </c>
      <c r="G93" s="31">
        <f t="shared" si="1"/>
        <v>655045</v>
      </c>
      <c r="H93" s="23" t="s">
        <v>139</v>
      </c>
      <c r="I93" s="23" t="s">
        <v>42</v>
      </c>
      <c r="J93" s="23" t="s">
        <v>631</v>
      </c>
      <c r="K93" s="23" t="s">
        <v>25</v>
      </c>
      <c r="L93" s="23" t="s">
        <v>143</v>
      </c>
    </row>
    <row r="94" spans="1:12" s="115" customFormat="1" x14ac:dyDescent="0.25">
      <c r="A94" s="22">
        <v>42892</v>
      </c>
      <c r="B94" s="23" t="s">
        <v>144</v>
      </c>
      <c r="C94" s="23" t="s">
        <v>145</v>
      </c>
      <c r="D94" s="23" t="s">
        <v>32</v>
      </c>
      <c r="E94" s="24"/>
      <c r="F94" s="32">
        <v>36000</v>
      </c>
      <c r="G94" s="31">
        <f t="shared" si="1"/>
        <v>619045</v>
      </c>
      <c r="H94" s="23" t="s">
        <v>139</v>
      </c>
      <c r="I94" s="23">
        <v>63812</v>
      </c>
      <c r="J94" s="23" t="s">
        <v>631</v>
      </c>
      <c r="K94" s="23" t="s">
        <v>25</v>
      </c>
      <c r="L94" s="23" t="s">
        <v>26</v>
      </c>
    </row>
    <row r="95" spans="1:12" x14ac:dyDescent="0.25">
      <c r="A95" s="22">
        <v>42892</v>
      </c>
      <c r="B95" s="23" t="s">
        <v>146</v>
      </c>
      <c r="C95" s="40" t="s">
        <v>40</v>
      </c>
      <c r="D95" s="26" t="s">
        <v>21</v>
      </c>
      <c r="E95" s="24"/>
      <c r="F95" s="24">
        <v>2000</v>
      </c>
      <c r="G95" s="31">
        <f t="shared" si="1"/>
        <v>617045</v>
      </c>
      <c r="H95" s="23" t="s">
        <v>62</v>
      </c>
      <c r="I95" s="23" t="s">
        <v>42</v>
      </c>
      <c r="J95" s="23" t="s">
        <v>24</v>
      </c>
      <c r="K95" s="23" t="s">
        <v>25</v>
      </c>
      <c r="L95" s="27" t="s">
        <v>43</v>
      </c>
    </row>
    <row r="96" spans="1:12" x14ac:dyDescent="0.25">
      <c r="A96" s="22">
        <v>42892</v>
      </c>
      <c r="B96" s="23" t="s">
        <v>147</v>
      </c>
      <c r="C96" s="40" t="s">
        <v>40</v>
      </c>
      <c r="D96" s="23" t="s">
        <v>28</v>
      </c>
      <c r="E96" s="24"/>
      <c r="F96" s="24">
        <v>1000</v>
      </c>
      <c r="G96" s="31">
        <f t="shared" si="1"/>
        <v>616045</v>
      </c>
      <c r="H96" s="23" t="s">
        <v>69</v>
      </c>
      <c r="I96" s="23" t="s">
        <v>42</v>
      </c>
      <c r="J96" s="23" t="s">
        <v>24</v>
      </c>
      <c r="K96" s="23" t="s">
        <v>25</v>
      </c>
      <c r="L96" s="27" t="s">
        <v>43</v>
      </c>
    </row>
    <row r="97" spans="1:12" x14ac:dyDescent="0.25">
      <c r="A97" s="22">
        <v>42892</v>
      </c>
      <c r="B97" s="23" t="s">
        <v>148</v>
      </c>
      <c r="C97" s="40" t="s">
        <v>40</v>
      </c>
      <c r="D97" s="23" t="s">
        <v>28</v>
      </c>
      <c r="E97" s="24"/>
      <c r="F97" s="24">
        <v>1000</v>
      </c>
      <c r="G97" s="31">
        <f t="shared" si="1"/>
        <v>615045</v>
      </c>
      <c r="H97" s="23" t="s">
        <v>69</v>
      </c>
      <c r="I97" s="23" t="s">
        <v>42</v>
      </c>
      <c r="J97" s="23" t="s">
        <v>24</v>
      </c>
      <c r="K97" s="23" t="s">
        <v>25</v>
      </c>
      <c r="L97" s="27" t="s">
        <v>43</v>
      </c>
    </row>
    <row r="98" spans="1:12" x14ac:dyDescent="0.25">
      <c r="A98" s="22">
        <v>42892</v>
      </c>
      <c r="B98" s="23" t="s">
        <v>149</v>
      </c>
      <c r="C98" s="40" t="s">
        <v>40</v>
      </c>
      <c r="D98" s="23" t="s">
        <v>28</v>
      </c>
      <c r="E98" s="24"/>
      <c r="F98" s="24">
        <v>1000</v>
      </c>
      <c r="G98" s="31">
        <f t="shared" si="1"/>
        <v>614045</v>
      </c>
      <c r="H98" s="23" t="s">
        <v>69</v>
      </c>
      <c r="I98" s="23" t="s">
        <v>42</v>
      </c>
      <c r="J98" s="23" t="s">
        <v>24</v>
      </c>
      <c r="K98" s="23" t="s">
        <v>25</v>
      </c>
      <c r="L98" s="27" t="s">
        <v>43</v>
      </c>
    </row>
    <row r="99" spans="1:12" x14ac:dyDescent="0.25">
      <c r="A99" s="22">
        <v>42892</v>
      </c>
      <c r="B99" s="23" t="s">
        <v>150</v>
      </c>
      <c r="C99" s="40" t="s">
        <v>40</v>
      </c>
      <c r="D99" s="23" t="s">
        <v>28</v>
      </c>
      <c r="E99" s="24"/>
      <c r="F99" s="24">
        <v>1000</v>
      </c>
      <c r="G99" s="31">
        <f t="shared" si="1"/>
        <v>613045</v>
      </c>
      <c r="H99" s="23" t="s">
        <v>69</v>
      </c>
      <c r="I99" s="23" t="s">
        <v>42</v>
      </c>
      <c r="J99" s="23" t="s">
        <v>24</v>
      </c>
      <c r="K99" s="23" t="s">
        <v>25</v>
      </c>
      <c r="L99" s="27" t="s">
        <v>43</v>
      </c>
    </row>
    <row r="100" spans="1:12" x14ac:dyDescent="0.25">
      <c r="A100" s="22">
        <v>42892</v>
      </c>
      <c r="B100" s="23" t="s">
        <v>71</v>
      </c>
      <c r="C100" s="40" t="s">
        <v>40</v>
      </c>
      <c r="D100" s="23" t="s">
        <v>28</v>
      </c>
      <c r="E100" s="24"/>
      <c r="F100" s="24">
        <v>1000</v>
      </c>
      <c r="G100" s="31">
        <f t="shared" si="1"/>
        <v>612045</v>
      </c>
      <c r="H100" s="23" t="s">
        <v>69</v>
      </c>
      <c r="I100" s="23" t="s">
        <v>42</v>
      </c>
      <c r="J100" s="23" t="s">
        <v>24</v>
      </c>
      <c r="K100" s="23" t="s">
        <v>25</v>
      </c>
      <c r="L100" s="27" t="s">
        <v>43</v>
      </c>
    </row>
    <row r="101" spans="1:12" x14ac:dyDescent="0.25">
      <c r="A101" s="22">
        <v>42892</v>
      </c>
      <c r="B101" s="23" t="s">
        <v>151</v>
      </c>
      <c r="C101" s="40" t="s">
        <v>40</v>
      </c>
      <c r="D101" s="23" t="s">
        <v>28</v>
      </c>
      <c r="E101" s="24"/>
      <c r="F101" s="24">
        <v>1000</v>
      </c>
      <c r="G101" s="31">
        <f t="shared" si="1"/>
        <v>611045</v>
      </c>
      <c r="H101" s="23" t="s">
        <v>69</v>
      </c>
      <c r="I101" s="23" t="s">
        <v>42</v>
      </c>
      <c r="J101" s="23" t="s">
        <v>24</v>
      </c>
      <c r="K101" s="23" t="s">
        <v>25</v>
      </c>
      <c r="L101" s="27" t="s">
        <v>43</v>
      </c>
    </row>
    <row r="102" spans="1:12" x14ac:dyDescent="0.25">
      <c r="A102" s="22">
        <v>42892</v>
      </c>
      <c r="B102" s="23" t="s">
        <v>152</v>
      </c>
      <c r="C102" s="40" t="s">
        <v>40</v>
      </c>
      <c r="D102" s="23" t="s">
        <v>28</v>
      </c>
      <c r="E102" s="24"/>
      <c r="F102" s="24">
        <v>1000</v>
      </c>
      <c r="G102" s="31">
        <f t="shared" si="1"/>
        <v>610045</v>
      </c>
      <c r="H102" s="23" t="s">
        <v>69</v>
      </c>
      <c r="I102" s="23" t="s">
        <v>42</v>
      </c>
      <c r="J102" s="23" t="s">
        <v>24</v>
      </c>
      <c r="K102" s="23" t="s">
        <v>25</v>
      </c>
      <c r="L102" s="27" t="s">
        <v>43</v>
      </c>
    </row>
    <row r="103" spans="1:12" x14ac:dyDescent="0.25">
      <c r="A103" s="22">
        <v>42892</v>
      </c>
      <c r="B103" s="23" t="s">
        <v>73</v>
      </c>
      <c r="C103" s="40" t="s">
        <v>40</v>
      </c>
      <c r="D103" s="23" t="s">
        <v>28</v>
      </c>
      <c r="E103" s="24"/>
      <c r="F103" s="24">
        <v>1000</v>
      </c>
      <c r="G103" s="31">
        <f t="shared" si="1"/>
        <v>609045</v>
      </c>
      <c r="H103" s="23" t="s">
        <v>69</v>
      </c>
      <c r="I103" s="23" t="s">
        <v>42</v>
      </c>
      <c r="J103" s="23" t="s">
        <v>24</v>
      </c>
      <c r="K103" s="23" t="s">
        <v>25</v>
      </c>
      <c r="L103" s="27" t="s">
        <v>43</v>
      </c>
    </row>
    <row r="104" spans="1:12" x14ac:dyDescent="0.25">
      <c r="A104" s="22">
        <v>42892</v>
      </c>
      <c r="B104" s="23" t="s">
        <v>153</v>
      </c>
      <c r="C104" s="40" t="s">
        <v>40</v>
      </c>
      <c r="D104" s="23" t="s">
        <v>28</v>
      </c>
      <c r="E104" s="24"/>
      <c r="F104" s="24">
        <v>1000</v>
      </c>
      <c r="G104" s="31">
        <f t="shared" si="1"/>
        <v>608045</v>
      </c>
      <c r="H104" s="23" t="s">
        <v>69</v>
      </c>
      <c r="I104" s="23" t="s">
        <v>42</v>
      </c>
      <c r="J104" s="23" t="s">
        <v>24</v>
      </c>
      <c r="K104" s="23" t="s">
        <v>25</v>
      </c>
      <c r="L104" s="27" t="s">
        <v>43</v>
      </c>
    </row>
    <row r="105" spans="1:12" x14ac:dyDescent="0.25">
      <c r="A105" s="22">
        <v>42892</v>
      </c>
      <c r="B105" s="23" t="s">
        <v>154</v>
      </c>
      <c r="C105" s="40" t="s">
        <v>40</v>
      </c>
      <c r="D105" s="23" t="s">
        <v>28</v>
      </c>
      <c r="E105" s="24">
        <v>0</v>
      </c>
      <c r="F105" s="24">
        <v>1000</v>
      </c>
      <c r="G105" s="31">
        <f t="shared" si="1"/>
        <v>607045</v>
      </c>
      <c r="H105" s="23" t="s">
        <v>69</v>
      </c>
      <c r="I105" s="23" t="s">
        <v>42</v>
      </c>
      <c r="J105" s="23" t="s">
        <v>24</v>
      </c>
      <c r="K105" s="23" t="s">
        <v>25</v>
      </c>
      <c r="L105" s="27" t="s">
        <v>43</v>
      </c>
    </row>
    <row r="106" spans="1:12" x14ac:dyDescent="0.25">
      <c r="A106" s="22">
        <v>42892</v>
      </c>
      <c r="B106" s="27" t="s">
        <v>155</v>
      </c>
      <c r="C106" s="40" t="s">
        <v>40</v>
      </c>
      <c r="D106" s="27" t="s">
        <v>30</v>
      </c>
      <c r="E106" s="29"/>
      <c r="F106" s="29">
        <v>2000</v>
      </c>
      <c r="G106" s="31">
        <f t="shared" si="1"/>
        <v>605045</v>
      </c>
      <c r="H106" s="27" t="s">
        <v>128</v>
      </c>
      <c r="I106" s="27" t="s">
        <v>42</v>
      </c>
      <c r="J106" s="23" t="s">
        <v>24</v>
      </c>
      <c r="K106" s="23" t="s">
        <v>25</v>
      </c>
      <c r="L106" s="23" t="s">
        <v>43</v>
      </c>
    </row>
    <row r="107" spans="1:12" x14ac:dyDescent="0.25">
      <c r="A107" s="22">
        <v>42892</v>
      </c>
      <c r="B107" s="27" t="s">
        <v>156</v>
      </c>
      <c r="C107" s="40" t="s">
        <v>40</v>
      </c>
      <c r="D107" s="23" t="s">
        <v>32</v>
      </c>
      <c r="E107" s="24"/>
      <c r="F107" s="24">
        <v>500</v>
      </c>
      <c r="G107" s="31">
        <f t="shared" si="1"/>
        <v>604545</v>
      </c>
      <c r="H107" s="23" t="s">
        <v>76</v>
      </c>
      <c r="I107" s="23" t="s">
        <v>42</v>
      </c>
      <c r="J107" s="23" t="s">
        <v>631</v>
      </c>
      <c r="K107" s="23" t="s">
        <v>25</v>
      </c>
      <c r="L107" s="23" t="s">
        <v>43</v>
      </c>
    </row>
    <row r="108" spans="1:12" x14ac:dyDescent="0.25">
      <c r="A108" s="22">
        <v>42892</v>
      </c>
      <c r="B108" s="27" t="s">
        <v>157</v>
      </c>
      <c r="C108" s="40" t="s">
        <v>40</v>
      </c>
      <c r="D108" s="23" t="s">
        <v>32</v>
      </c>
      <c r="E108" s="24"/>
      <c r="F108" s="24">
        <v>700</v>
      </c>
      <c r="G108" s="31">
        <f t="shared" si="1"/>
        <v>603845</v>
      </c>
      <c r="H108" s="23" t="s">
        <v>76</v>
      </c>
      <c r="I108" s="23" t="s">
        <v>42</v>
      </c>
      <c r="J108" s="23" t="s">
        <v>631</v>
      </c>
      <c r="K108" s="23" t="s">
        <v>25</v>
      </c>
      <c r="L108" s="23" t="s">
        <v>43</v>
      </c>
    </row>
    <row r="109" spans="1:12" x14ac:dyDescent="0.25">
      <c r="A109" s="22">
        <v>42892</v>
      </c>
      <c r="B109" s="27" t="s">
        <v>158</v>
      </c>
      <c r="C109" s="40" t="s">
        <v>40</v>
      </c>
      <c r="D109" s="23" t="s">
        <v>32</v>
      </c>
      <c r="E109" s="24"/>
      <c r="F109" s="24">
        <v>700</v>
      </c>
      <c r="G109" s="31">
        <f t="shared" si="1"/>
        <v>603145</v>
      </c>
      <c r="H109" s="23" t="s">
        <v>76</v>
      </c>
      <c r="I109" s="23" t="s">
        <v>42</v>
      </c>
      <c r="J109" s="23" t="s">
        <v>631</v>
      </c>
      <c r="K109" s="23" t="s">
        <v>25</v>
      </c>
      <c r="L109" s="23" t="s">
        <v>43</v>
      </c>
    </row>
    <row r="110" spans="1:12" x14ac:dyDescent="0.25">
      <c r="A110" s="22">
        <v>42892</v>
      </c>
      <c r="B110" s="27" t="s">
        <v>159</v>
      </c>
      <c r="C110" s="40" t="s">
        <v>40</v>
      </c>
      <c r="D110" s="23" t="s">
        <v>32</v>
      </c>
      <c r="E110" s="24"/>
      <c r="F110" s="24">
        <v>300</v>
      </c>
      <c r="G110" s="31">
        <f t="shared" si="1"/>
        <v>602845</v>
      </c>
      <c r="H110" s="23" t="s">
        <v>76</v>
      </c>
      <c r="I110" s="23" t="s">
        <v>42</v>
      </c>
      <c r="J110" s="23" t="s">
        <v>631</v>
      </c>
      <c r="K110" s="23" t="s">
        <v>25</v>
      </c>
      <c r="L110" s="23" t="s">
        <v>43</v>
      </c>
    </row>
    <row r="111" spans="1:12" x14ac:dyDescent="0.25">
      <c r="A111" s="22">
        <v>42892</v>
      </c>
      <c r="B111" s="27" t="s">
        <v>118</v>
      </c>
      <c r="C111" s="26" t="s">
        <v>269</v>
      </c>
      <c r="D111" s="23" t="s">
        <v>32</v>
      </c>
      <c r="E111" s="24"/>
      <c r="F111" s="24">
        <v>3500</v>
      </c>
      <c r="G111" s="31">
        <f t="shared" si="1"/>
        <v>599345</v>
      </c>
      <c r="H111" s="23" t="s">
        <v>76</v>
      </c>
      <c r="I111" s="23" t="s">
        <v>42</v>
      </c>
      <c r="J111" s="23" t="s">
        <v>631</v>
      </c>
      <c r="K111" s="23" t="s">
        <v>25</v>
      </c>
      <c r="L111" s="23" t="s">
        <v>43</v>
      </c>
    </row>
    <row r="112" spans="1:12" x14ac:dyDescent="0.25">
      <c r="A112" s="22">
        <v>42892</v>
      </c>
      <c r="B112" s="23" t="s">
        <v>160</v>
      </c>
      <c r="C112" s="40" t="s">
        <v>40</v>
      </c>
      <c r="D112" s="23" t="s">
        <v>32</v>
      </c>
      <c r="E112" s="24"/>
      <c r="F112" s="24">
        <v>5000</v>
      </c>
      <c r="G112" s="31">
        <f t="shared" si="1"/>
        <v>594345</v>
      </c>
      <c r="H112" s="23" t="s">
        <v>76</v>
      </c>
      <c r="I112" s="23" t="s">
        <v>42</v>
      </c>
      <c r="J112" s="23" t="s">
        <v>631</v>
      </c>
      <c r="K112" s="23" t="s">
        <v>25</v>
      </c>
      <c r="L112" s="23" t="s">
        <v>43</v>
      </c>
    </row>
    <row r="113" spans="1:12" s="115" customFormat="1" x14ac:dyDescent="0.25">
      <c r="A113" s="22">
        <v>42893</v>
      </c>
      <c r="B113" s="23" t="s">
        <v>162</v>
      </c>
      <c r="C113" s="23" t="s">
        <v>55</v>
      </c>
      <c r="D113" s="26" t="s">
        <v>21</v>
      </c>
      <c r="E113" s="24"/>
      <c r="F113" s="24">
        <v>20000</v>
      </c>
      <c r="G113" s="31">
        <f t="shared" si="1"/>
        <v>574345</v>
      </c>
      <c r="H113" s="23" t="s">
        <v>41</v>
      </c>
      <c r="I113" s="23">
        <v>18</v>
      </c>
      <c r="J113" s="23" t="s">
        <v>24</v>
      </c>
      <c r="K113" s="23" t="s">
        <v>25</v>
      </c>
      <c r="L113" s="27" t="s">
        <v>26</v>
      </c>
    </row>
    <row r="114" spans="1:12" s="115" customFormat="1" x14ac:dyDescent="0.25">
      <c r="A114" s="22">
        <v>42893</v>
      </c>
      <c r="B114" s="23" t="s">
        <v>163</v>
      </c>
      <c r="C114" s="23" t="s">
        <v>55</v>
      </c>
      <c r="D114" s="26" t="s">
        <v>21</v>
      </c>
      <c r="E114" s="24"/>
      <c r="F114" s="24">
        <v>15000</v>
      </c>
      <c r="G114" s="31">
        <f t="shared" si="1"/>
        <v>559345</v>
      </c>
      <c r="H114" s="23" t="s">
        <v>41</v>
      </c>
      <c r="I114" s="23">
        <v>19</v>
      </c>
      <c r="J114" s="23" t="s">
        <v>24</v>
      </c>
      <c r="K114" s="23" t="s">
        <v>25</v>
      </c>
      <c r="L114" s="27" t="s">
        <v>26</v>
      </c>
    </row>
    <row r="115" spans="1:12" x14ac:dyDescent="0.25">
      <c r="A115" s="22">
        <v>42893</v>
      </c>
      <c r="B115" s="23" t="s">
        <v>164</v>
      </c>
      <c r="C115" s="40" t="s">
        <v>40</v>
      </c>
      <c r="D115" s="23" t="s">
        <v>30</v>
      </c>
      <c r="E115" s="24"/>
      <c r="F115" s="24">
        <v>2000</v>
      </c>
      <c r="G115" s="31">
        <f t="shared" si="1"/>
        <v>557345</v>
      </c>
      <c r="H115" s="23" t="s">
        <v>41</v>
      </c>
      <c r="I115" s="23" t="s">
        <v>42</v>
      </c>
      <c r="J115" s="23" t="s">
        <v>24</v>
      </c>
      <c r="K115" s="23" t="s">
        <v>25</v>
      </c>
      <c r="L115" s="27" t="s">
        <v>43</v>
      </c>
    </row>
    <row r="116" spans="1:12" x14ac:dyDescent="0.25">
      <c r="A116" s="22">
        <v>42893</v>
      </c>
      <c r="B116" s="23" t="s">
        <v>165</v>
      </c>
      <c r="C116" s="40" t="s">
        <v>40</v>
      </c>
      <c r="D116" s="23" t="s">
        <v>30</v>
      </c>
      <c r="E116" s="24"/>
      <c r="F116" s="24">
        <v>4000</v>
      </c>
      <c r="G116" s="31">
        <f t="shared" si="1"/>
        <v>553345</v>
      </c>
      <c r="H116" s="26" t="s">
        <v>166</v>
      </c>
      <c r="I116" s="23" t="s">
        <v>42</v>
      </c>
      <c r="J116" s="23" t="s">
        <v>24</v>
      </c>
      <c r="K116" s="23" t="s">
        <v>25</v>
      </c>
      <c r="L116" s="27" t="s">
        <v>43</v>
      </c>
    </row>
    <row r="117" spans="1:12" x14ac:dyDescent="0.25">
      <c r="A117" s="22">
        <v>42893</v>
      </c>
      <c r="B117" s="23" t="s">
        <v>167</v>
      </c>
      <c r="C117" s="23" t="s">
        <v>90</v>
      </c>
      <c r="D117" s="23" t="s">
        <v>37</v>
      </c>
      <c r="E117" s="24"/>
      <c r="F117" s="24">
        <v>5000</v>
      </c>
      <c r="G117" s="31">
        <f t="shared" si="1"/>
        <v>548345</v>
      </c>
      <c r="H117" s="26" t="s">
        <v>166</v>
      </c>
      <c r="I117" s="23" t="s">
        <v>42</v>
      </c>
      <c r="J117" s="23" t="s">
        <v>24</v>
      </c>
      <c r="K117" s="23" t="s">
        <v>25</v>
      </c>
      <c r="L117" s="27" t="s">
        <v>43</v>
      </c>
    </row>
    <row r="118" spans="1:12" s="115" customFormat="1" x14ac:dyDescent="0.25">
      <c r="A118" s="22">
        <v>42893</v>
      </c>
      <c r="B118" s="23" t="s">
        <v>168</v>
      </c>
      <c r="C118" s="23" t="s">
        <v>169</v>
      </c>
      <c r="D118" s="23" t="s">
        <v>37</v>
      </c>
      <c r="E118" s="24"/>
      <c r="F118" s="24">
        <v>225000</v>
      </c>
      <c r="G118" s="31">
        <f t="shared" si="1"/>
        <v>323345</v>
      </c>
      <c r="H118" s="26" t="s">
        <v>166</v>
      </c>
      <c r="I118" s="23">
        <v>848431</v>
      </c>
      <c r="J118" s="23" t="s">
        <v>24</v>
      </c>
      <c r="K118" s="23" t="s">
        <v>25</v>
      </c>
      <c r="L118" s="27" t="s">
        <v>26</v>
      </c>
    </row>
    <row r="119" spans="1:12" x14ac:dyDescent="0.25">
      <c r="A119" s="22">
        <v>42893</v>
      </c>
      <c r="B119" s="23" t="s">
        <v>170</v>
      </c>
      <c r="C119" s="40" t="s">
        <v>40</v>
      </c>
      <c r="D119" s="23" t="s">
        <v>32</v>
      </c>
      <c r="E119" s="24"/>
      <c r="F119" s="32">
        <v>1000</v>
      </c>
      <c r="G119" s="31">
        <f t="shared" si="1"/>
        <v>322345</v>
      </c>
      <c r="H119" s="23" t="s">
        <v>139</v>
      </c>
      <c r="I119" s="23" t="s">
        <v>42</v>
      </c>
      <c r="J119" s="23" t="s">
        <v>631</v>
      </c>
      <c r="K119" s="23" t="s">
        <v>25</v>
      </c>
      <c r="L119" s="23" t="s">
        <v>143</v>
      </c>
    </row>
    <row r="120" spans="1:12" x14ac:dyDescent="0.25">
      <c r="A120" s="22">
        <v>42893</v>
      </c>
      <c r="B120" s="23" t="s">
        <v>171</v>
      </c>
      <c r="C120" s="33" t="s">
        <v>633</v>
      </c>
      <c r="D120" s="23" t="s">
        <v>32</v>
      </c>
      <c r="E120" s="24"/>
      <c r="F120" s="32">
        <v>1000</v>
      </c>
      <c r="G120" s="31">
        <f t="shared" si="1"/>
        <v>321345</v>
      </c>
      <c r="H120" s="23" t="s">
        <v>139</v>
      </c>
      <c r="I120" s="23" t="s">
        <v>42</v>
      </c>
      <c r="J120" s="23" t="s">
        <v>631</v>
      </c>
      <c r="K120" s="23" t="s">
        <v>25</v>
      </c>
      <c r="L120" s="23" t="s">
        <v>143</v>
      </c>
    </row>
    <row r="121" spans="1:12" x14ac:dyDescent="0.25">
      <c r="A121" s="22">
        <v>42893</v>
      </c>
      <c r="B121" s="23" t="s">
        <v>173</v>
      </c>
      <c r="C121" s="40" t="s">
        <v>40</v>
      </c>
      <c r="D121" s="23" t="s">
        <v>32</v>
      </c>
      <c r="E121" s="24"/>
      <c r="F121" s="32">
        <v>1500</v>
      </c>
      <c r="G121" s="31">
        <f t="shared" si="1"/>
        <v>319845</v>
      </c>
      <c r="H121" s="23" t="s">
        <v>139</v>
      </c>
      <c r="I121" s="23" t="s">
        <v>42</v>
      </c>
      <c r="J121" s="23" t="s">
        <v>631</v>
      </c>
      <c r="K121" s="23" t="s">
        <v>25</v>
      </c>
      <c r="L121" s="23" t="s">
        <v>143</v>
      </c>
    </row>
    <row r="122" spans="1:12" x14ac:dyDescent="0.25">
      <c r="A122" s="22">
        <v>42893</v>
      </c>
      <c r="B122" s="23" t="s">
        <v>174</v>
      </c>
      <c r="C122" s="40" t="s">
        <v>40</v>
      </c>
      <c r="D122" s="23" t="s">
        <v>32</v>
      </c>
      <c r="E122" s="24"/>
      <c r="F122" s="32">
        <v>2000</v>
      </c>
      <c r="G122" s="31">
        <f t="shared" si="1"/>
        <v>317845</v>
      </c>
      <c r="H122" s="23" t="s">
        <v>139</v>
      </c>
      <c r="I122" s="23" t="s">
        <v>42</v>
      </c>
      <c r="J122" s="23" t="s">
        <v>631</v>
      </c>
      <c r="K122" s="23" t="s">
        <v>25</v>
      </c>
      <c r="L122" s="23" t="s">
        <v>143</v>
      </c>
    </row>
    <row r="123" spans="1:12" x14ac:dyDescent="0.25">
      <c r="A123" s="22">
        <v>42893</v>
      </c>
      <c r="B123" s="23" t="s">
        <v>175</v>
      </c>
      <c r="C123" s="40" t="s">
        <v>40</v>
      </c>
      <c r="D123" s="23" t="s">
        <v>32</v>
      </c>
      <c r="E123" s="24"/>
      <c r="F123" s="32">
        <v>1500</v>
      </c>
      <c r="G123" s="31">
        <f t="shared" si="1"/>
        <v>316345</v>
      </c>
      <c r="H123" s="23" t="s">
        <v>139</v>
      </c>
      <c r="I123" s="23" t="s">
        <v>42</v>
      </c>
      <c r="J123" s="23" t="s">
        <v>631</v>
      </c>
      <c r="K123" s="23" t="s">
        <v>25</v>
      </c>
      <c r="L123" s="23" t="s">
        <v>143</v>
      </c>
    </row>
    <row r="124" spans="1:12" x14ac:dyDescent="0.25">
      <c r="A124" s="22">
        <v>42893</v>
      </c>
      <c r="B124" s="23" t="s">
        <v>146</v>
      </c>
      <c r="C124" s="40" t="s">
        <v>40</v>
      </c>
      <c r="D124" s="26" t="s">
        <v>21</v>
      </c>
      <c r="E124" s="24"/>
      <c r="F124" s="24">
        <v>2000</v>
      </c>
      <c r="G124" s="31">
        <f t="shared" si="1"/>
        <v>314345</v>
      </c>
      <c r="H124" s="23" t="s">
        <v>62</v>
      </c>
      <c r="I124" s="23" t="s">
        <v>42</v>
      </c>
      <c r="J124" s="23" t="s">
        <v>24</v>
      </c>
      <c r="K124" s="23" t="s">
        <v>25</v>
      </c>
      <c r="L124" s="27" t="s">
        <v>43</v>
      </c>
    </row>
    <row r="125" spans="1:12" x14ac:dyDescent="0.25">
      <c r="A125" s="22">
        <v>42893</v>
      </c>
      <c r="B125" s="23" t="s">
        <v>176</v>
      </c>
      <c r="C125" s="40" t="s">
        <v>40</v>
      </c>
      <c r="D125" s="23" t="s">
        <v>28</v>
      </c>
      <c r="E125" s="24"/>
      <c r="F125" s="24">
        <v>1000</v>
      </c>
      <c r="G125" s="31">
        <f t="shared" si="1"/>
        <v>313345</v>
      </c>
      <c r="H125" s="23" t="s">
        <v>69</v>
      </c>
      <c r="I125" s="23" t="s">
        <v>42</v>
      </c>
      <c r="J125" s="23" t="s">
        <v>24</v>
      </c>
      <c r="K125" s="23" t="s">
        <v>25</v>
      </c>
      <c r="L125" s="27" t="s">
        <v>43</v>
      </c>
    </row>
    <row r="126" spans="1:12" x14ac:dyDescent="0.25">
      <c r="A126" s="22">
        <v>42893</v>
      </c>
      <c r="B126" s="23" t="s">
        <v>177</v>
      </c>
      <c r="C126" s="40" t="s">
        <v>40</v>
      </c>
      <c r="D126" s="23" t="s">
        <v>28</v>
      </c>
      <c r="E126" s="24"/>
      <c r="F126" s="24">
        <v>1000</v>
      </c>
      <c r="G126" s="31">
        <f t="shared" si="1"/>
        <v>312345</v>
      </c>
      <c r="H126" s="23" t="s">
        <v>69</v>
      </c>
      <c r="I126" s="23" t="s">
        <v>42</v>
      </c>
      <c r="J126" s="23" t="s">
        <v>24</v>
      </c>
      <c r="K126" s="23" t="s">
        <v>25</v>
      </c>
      <c r="L126" s="27" t="s">
        <v>43</v>
      </c>
    </row>
    <row r="127" spans="1:12" x14ac:dyDescent="0.25">
      <c r="A127" s="22">
        <v>42893</v>
      </c>
      <c r="B127" s="23" t="s">
        <v>178</v>
      </c>
      <c r="C127" s="40" t="s">
        <v>40</v>
      </c>
      <c r="D127" s="23" t="s">
        <v>28</v>
      </c>
      <c r="E127" s="24"/>
      <c r="F127" s="24">
        <v>1000</v>
      </c>
      <c r="G127" s="31">
        <f t="shared" si="1"/>
        <v>311345</v>
      </c>
      <c r="H127" s="23" t="s">
        <v>69</v>
      </c>
      <c r="I127" s="23" t="s">
        <v>42</v>
      </c>
      <c r="J127" s="23" t="s">
        <v>24</v>
      </c>
      <c r="K127" s="23" t="s">
        <v>25</v>
      </c>
      <c r="L127" s="27" t="s">
        <v>43</v>
      </c>
    </row>
    <row r="128" spans="1:12" x14ac:dyDescent="0.25">
      <c r="A128" s="22">
        <v>42893</v>
      </c>
      <c r="B128" s="23" t="s">
        <v>179</v>
      </c>
      <c r="C128" s="40" t="s">
        <v>40</v>
      </c>
      <c r="D128" s="33" t="s">
        <v>32</v>
      </c>
      <c r="E128" s="24"/>
      <c r="F128" s="34">
        <v>2000</v>
      </c>
      <c r="G128" s="31">
        <f t="shared" si="1"/>
        <v>309345</v>
      </c>
      <c r="H128" s="23" t="s">
        <v>161</v>
      </c>
      <c r="I128" s="26" t="s">
        <v>42</v>
      </c>
      <c r="J128" s="23" t="s">
        <v>631</v>
      </c>
      <c r="K128" s="23" t="s">
        <v>25</v>
      </c>
      <c r="L128" s="23" t="s">
        <v>43</v>
      </c>
    </row>
    <row r="129" spans="1:12" s="115" customFormat="1" x14ac:dyDescent="0.25">
      <c r="A129" s="22">
        <v>42893</v>
      </c>
      <c r="B129" s="23" t="s">
        <v>181</v>
      </c>
      <c r="C129" s="23" t="s">
        <v>90</v>
      </c>
      <c r="D129" s="33" t="s">
        <v>37</v>
      </c>
      <c r="E129" s="24"/>
      <c r="F129" s="34">
        <v>1000</v>
      </c>
      <c r="G129" s="31">
        <f t="shared" si="1"/>
        <v>308345</v>
      </c>
      <c r="H129" s="23" t="s">
        <v>161</v>
      </c>
      <c r="I129" s="36" t="s">
        <v>42</v>
      </c>
      <c r="J129" s="23" t="s">
        <v>631</v>
      </c>
      <c r="K129" s="23" t="s">
        <v>25</v>
      </c>
      <c r="L129" s="23" t="s">
        <v>43</v>
      </c>
    </row>
    <row r="130" spans="1:12" x14ac:dyDescent="0.25">
      <c r="A130" s="22">
        <v>42893</v>
      </c>
      <c r="B130" s="27" t="s">
        <v>182</v>
      </c>
      <c r="C130" s="40" t="s">
        <v>40</v>
      </c>
      <c r="D130" s="23" t="s">
        <v>32</v>
      </c>
      <c r="E130" s="24"/>
      <c r="F130" s="24">
        <v>400</v>
      </c>
      <c r="G130" s="31">
        <f t="shared" si="1"/>
        <v>307945</v>
      </c>
      <c r="H130" s="23" t="s">
        <v>76</v>
      </c>
      <c r="I130" s="23" t="s">
        <v>42</v>
      </c>
      <c r="J130" s="23" t="s">
        <v>631</v>
      </c>
      <c r="K130" s="23" t="s">
        <v>25</v>
      </c>
      <c r="L130" s="23" t="s">
        <v>43</v>
      </c>
    </row>
    <row r="131" spans="1:12" x14ac:dyDescent="0.25">
      <c r="A131" s="22">
        <v>42893</v>
      </c>
      <c r="B131" s="27" t="s">
        <v>183</v>
      </c>
      <c r="C131" s="40" t="s">
        <v>40</v>
      </c>
      <c r="D131" s="23" t="s">
        <v>32</v>
      </c>
      <c r="E131" s="24"/>
      <c r="F131" s="24">
        <v>300</v>
      </c>
      <c r="G131" s="31">
        <f t="shared" si="1"/>
        <v>307645</v>
      </c>
      <c r="H131" s="23" t="s">
        <v>76</v>
      </c>
      <c r="I131" s="23" t="s">
        <v>42</v>
      </c>
      <c r="J131" s="23" t="s">
        <v>631</v>
      </c>
      <c r="K131" s="23" t="s">
        <v>25</v>
      </c>
      <c r="L131" s="23" t="s">
        <v>43</v>
      </c>
    </row>
    <row r="132" spans="1:12" x14ac:dyDescent="0.25">
      <c r="A132" s="22">
        <v>42893</v>
      </c>
      <c r="B132" s="27" t="s">
        <v>184</v>
      </c>
      <c r="C132" s="40" t="s">
        <v>40</v>
      </c>
      <c r="D132" s="23" t="s">
        <v>32</v>
      </c>
      <c r="E132" s="24"/>
      <c r="F132" s="24">
        <v>300</v>
      </c>
      <c r="G132" s="31">
        <f t="shared" si="1"/>
        <v>307345</v>
      </c>
      <c r="H132" s="23" t="s">
        <v>76</v>
      </c>
      <c r="I132" s="23" t="s">
        <v>42</v>
      </c>
      <c r="J132" s="23" t="s">
        <v>631</v>
      </c>
      <c r="K132" s="23" t="s">
        <v>25</v>
      </c>
      <c r="L132" s="23" t="s">
        <v>43</v>
      </c>
    </row>
    <row r="133" spans="1:12" x14ac:dyDescent="0.25">
      <c r="A133" s="22">
        <v>42893</v>
      </c>
      <c r="B133" s="27" t="s">
        <v>185</v>
      </c>
      <c r="C133" s="40" t="s">
        <v>40</v>
      </c>
      <c r="D133" s="23" t="s">
        <v>32</v>
      </c>
      <c r="E133" s="24"/>
      <c r="F133" s="24">
        <v>5000</v>
      </c>
      <c r="G133" s="31">
        <f t="shared" si="1"/>
        <v>302345</v>
      </c>
      <c r="H133" s="23" t="s">
        <v>76</v>
      </c>
      <c r="I133" s="23" t="s">
        <v>42</v>
      </c>
      <c r="J133" s="23" t="s">
        <v>631</v>
      </c>
      <c r="K133" s="23" t="s">
        <v>25</v>
      </c>
      <c r="L133" s="23" t="s">
        <v>43</v>
      </c>
    </row>
    <row r="134" spans="1:12" x14ac:dyDescent="0.25">
      <c r="A134" s="22">
        <v>42893</v>
      </c>
      <c r="B134" s="27" t="s">
        <v>186</v>
      </c>
      <c r="C134" s="40" t="s">
        <v>40</v>
      </c>
      <c r="D134" s="23" t="s">
        <v>32</v>
      </c>
      <c r="E134" s="24"/>
      <c r="F134" s="24">
        <v>1000</v>
      </c>
      <c r="G134" s="31">
        <f t="shared" si="1"/>
        <v>301345</v>
      </c>
      <c r="H134" s="23" t="s">
        <v>76</v>
      </c>
      <c r="I134" s="23" t="s">
        <v>42</v>
      </c>
      <c r="J134" s="23" t="s">
        <v>631</v>
      </c>
      <c r="K134" s="23" t="s">
        <v>25</v>
      </c>
      <c r="L134" s="23" t="s">
        <v>43</v>
      </c>
    </row>
    <row r="135" spans="1:12" x14ac:dyDescent="0.25">
      <c r="A135" s="22">
        <v>42893</v>
      </c>
      <c r="B135" s="27" t="s">
        <v>187</v>
      </c>
      <c r="C135" s="130" t="s">
        <v>67</v>
      </c>
      <c r="D135" s="23" t="s">
        <v>32</v>
      </c>
      <c r="E135" s="24"/>
      <c r="F135" s="24">
        <v>70000</v>
      </c>
      <c r="G135" s="31">
        <f t="shared" si="1"/>
        <v>231345</v>
      </c>
      <c r="H135" s="23" t="s">
        <v>76</v>
      </c>
      <c r="I135" s="23" t="s">
        <v>42</v>
      </c>
      <c r="J135" s="23" t="s">
        <v>631</v>
      </c>
      <c r="K135" s="23" t="s">
        <v>25</v>
      </c>
      <c r="L135" s="23" t="s">
        <v>43</v>
      </c>
    </row>
    <row r="136" spans="1:12" x14ac:dyDescent="0.25">
      <c r="A136" s="22">
        <v>42893</v>
      </c>
      <c r="B136" s="27" t="s">
        <v>188</v>
      </c>
      <c r="C136" s="130" t="s">
        <v>67</v>
      </c>
      <c r="D136" s="23" t="s">
        <v>32</v>
      </c>
      <c r="E136" s="24"/>
      <c r="F136" s="24">
        <v>15000</v>
      </c>
      <c r="G136" s="31">
        <f t="shared" si="1"/>
        <v>216345</v>
      </c>
      <c r="H136" s="23" t="s">
        <v>76</v>
      </c>
      <c r="I136" s="27">
        <v>25</v>
      </c>
      <c r="J136" s="23" t="s">
        <v>631</v>
      </c>
      <c r="K136" s="23" t="s">
        <v>25</v>
      </c>
      <c r="L136" s="23" t="s">
        <v>26</v>
      </c>
    </row>
    <row r="137" spans="1:12" s="115" customFormat="1" x14ac:dyDescent="0.25">
      <c r="A137" s="22">
        <v>42894</v>
      </c>
      <c r="B137" s="23" t="s">
        <v>189</v>
      </c>
      <c r="C137" s="23" t="s">
        <v>359</v>
      </c>
      <c r="D137" s="26" t="s">
        <v>21</v>
      </c>
      <c r="E137" s="24"/>
      <c r="F137" s="24">
        <v>6000</v>
      </c>
      <c r="G137" s="31">
        <f t="shared" si="1"/>
        <v>210345</v>
      </c>
      <c r="H137" s="23" t="s">
        <v>41</v>
      </c>
      <c r="I137" s="23">
        <v>20</v>
      </c>
      <c r="J137" s="23" t="s">
        <v>24</v>
      </c>
      <c r="K137" s="23" t="s">
        <v>25</v>
      </c>
      <c r="L137" s="27" t="s">
        <v>26</v>
      </c>
    </row>
    <row r="138" spans="1:12" s="115" customFormat="1" x14ac:dyDescent="0.25">
      <c r="A138" s="22">
        <v>42894</v>
      </c>
      <c r="B138" s="23" t="s">
        <v>191</v>
      </c>
      <c r="C138" s="23"/>
      <c r="D138" s="23"/>
      <c r="E138" s="24">
        <v>61000</v>
      </c>
      <c r="F138" s="24"/>
      <c r="G138" s="31">
        <f t="shared" si="1"/>
        <v>271345</v>
      </c>
      <c r="H138" s="23" t="s">
        <v>41</v>
      </c>
      <c r="I138" s="23">
        <v>22</v>
      </c>
      <c r="J138" s="23" t="s">
        <v>620</v>
      </c>
      <c r="K138" s="23" t="s">
        <v>25</v>
      </c>
      <c r="L138" s="27" t="s">
        <v>26</v>
      </c>
    </row>
    <row r="139" spans="1:12" s="115" customFormat="1" x14ac:dyDescent="0.25">
      <c r="A139" s="22">
        <v>42894</v>
      </c>
      <c r="B139" s="23" t="s">
        <v>192</v>
      </c>
      <c r="C139" s="40" t="s">
        <v>40</v>
      </c>
      <c r="D139" s="23" t="s">
        <v>32</v>
      </c>
      <c r="E139" s="24"/>
      <c r="F139" s="32">
        <v>1500</v>
      </c>
      <c r="G139" s="31">
        <f t="shared" ref="G139:G202" si="2">+G138+E139-F139</f>
        <v>269845</v>
      </c>
      <c r="H139" s="23" t="s">
        <v>139</v>
      </c>
      <c r="I139" s="23" t="s">
        <v>42</v>
      </c>
      <c r="J139" s="23" t="s">
        <v>631</v>
      </c>
      <c r="K139" s="23" t="s">
        <v>25</v>
      </c>
      <c r="L139" s="23" t="s">
        <v>143</v>
      </c>
    </row>
    <row r="140" spans="1:12" x14ac:dyDescent="0.25">
      <c r="A140" s="22">
        <v>42894</v>
      </c>
      <c r="B140" s="23" t="s">
        <v>193</v>
      </c>
      <c r="C140" s="40" t="s">
        <v>40</v>
      </c>
      <c r="D140" s="23" t="s">
        <v>32</v>
      </c>
      <c r="E140" s="24"/>
      <c r="F140" s="32">
        <v>6000</v>
      </c>
      <c r="G140" s="31">
        <f t="shared" si="2"/>
        <v>263845</v>
      </c>
      <c r="H140" s="23" t="s">
        <v>139</v>
      </c>
      <c r="I140" s="23" t="s">
        <v>42</v>
      </c>
      <c r="J140" s="23" t="s">
        <v>631</v>
      </c>
      <c r="K140" s="23" t="s">
        <v>25</v>
      </c>
      <c r="L140" s="23" t="s">
        <v>143</v>
      </c>
    </row>
    <row r="141" spans="1:12" x14ac:dyDescent="0.25">
      <c r="A141" s="22">
        <v>42894</v>
      </c>
      <c r="B141" s="23" t="s">
        <v>146</v>
      </c>
      <c r="C141" s="40" t="s">
        <v>40</v>
      </c>
      <c r="D141" s="26" t="s">
        <v>21</v>
      </c>
      <c r="E141" s="24"/>
      <c r="F141" s="24">
        <v>2000</v>
      </c>
      <c r="G141" s="31">
        <f t="shared" si="2"/>
        <v>261845</v>
      </c>
      <c r="H141" s="23" t="s">
        <v>62</v>
      </c>
      <c r="I141" s="23" t="s">
        <v>42</v>
      </c>
      <c r="J141" s="23" t="s">
        <v>24</v>
      </c>
      <c r="K141" s="23" t="s">
        <v>25</v>
      </c>
      <c r="L141" s="27" t="s">
        <v>43</v>
      </c>
    </row>
    <row r="142" spans="1:12" x14ac:dyDescent="0.25">
      <c r="A142" s="22">
        <v>42895</v>
      </c>
      <c r="B142" s="23" t="s">
        <v>194</v>
      </c>
      <c r="C142" s="40" t="s">
        <v>40</v>
      </c>
      <c r="D142" s="23" t="s">
        <v>30</v>
      </c>
      <c r="E142" s="24"/>
      <c r="F142" s="24">
        <v>2000</v>
      </c>
      <c r="G142" s="31">
        <f t="shared" si="2"/>
        <v>259845</v>
      </c>
      <c r="H142" s="26" t="s">
        <v>166</v>
      </c>
      <c r="I142" s="23" t="s">
        <v>42</v>
      </c>
      <c r="J142" s="23" t="s">
        <v>24</v>
      </c>
      <c r="K142" s="23" t="s">
        <v>25</v>
      </c>
      <c r="L142" s="27" t="s">
        <v>43</v>
      </c>
    </row>
    <row r="143" spans="1:12" x14ac:dyDescent="0.25">
      <c r="A143" s="22">
        <v>42895</v>
      </c>
      <c r="B143" s="23" t="s">
        <v>196</v>
      </c>
      <c r="C143" s="26" t="s">
        <v>269</v>
      </c>
      <c r="D143" s="23" t="s">
        <v>32</v>
      </c>
      <c r="E143" s="24"/>
      <c r="F143" s="32">
        <v>1500</v>
      </c>
      <c r="G143" s="31">
        <f t="shared" si="2"/>
        <v>258345</v>
      </c>
      <c r="H143" s="23" t="s">
        <v>139</v>
      </c>
      <c r="I143" s="23" t="s">
        <v>42</v>
      </c>
      <c r="J143" s="23" t="s">
        <v>631</v>
      </c>
      <c r="K143" s="23" t="s">
        <v>25</v>
      </c>
      <c r="L143" s="23" t="s">
        <v>143</v>
      </c>
    </row>
    <row r="144" spans="1:12" x14ac:dyDescent="0.25">
      <c r="A144" s="22">
        <v>42895</v>
      </c>
      <c r="B144" s="23" t="s">
        <v>197</v>
      </c>
      <c r="C144" s="40" t="s">
        <v>40</v>
      </c>
      <c r="D144" s="23" t="s">
        <v>32</v>
      </c>
      <c r="E144" s="24"/>
      <c r="F144" s="32">
        <v>6000</v>
      </c>
      <c r="G144" s="31">
        <f t="shared" si="2"/>
        <v>252345</v>
      </c>
      <c r="H144" s="23" t="s">
        <v>139</v>
      </c>
      <c r="I144" s="23" t="s">
        <v>42</v>
      </c>
      <c r="J144" s="23" t="s">
        <v>631</v>
      </c>
      <c r="K144" s="23" t="s">
        <v>25</v>
      </c>
      <c r="L144" s="23" t="s">
        <v>143</v>
      </c>
    </row>
    <row r="145" spans="1:12" x14ac:dyDescent="0.25">
      <c r="A145" s="22">
        <v>42895</v>
      </c>
      <c r="B145" s="23" t="s">
        <v>198</v>
      </c>
      <c r="C145" s="40" t="s">
        <v>40</v>
      </c>
      <c r="D145" s="23" t="s">
        <v>32</v>
      </c>
      <c r="E145" s="24"/>
      <c r="F145" s="32">
        <v>2000</v>
      </c>
      <c r="G145" s="31">
        <f t="shared" si="2"/>
        <v>250345</v>
      </c>
      <c r="H145" s="23" t="s">
        <v>139</v>
      </c>
      <c r="I145" s="23" t="s">
        <v>42</v>
      </c>
      <c r="J145" s="23" t="s">
        <v>631</v>
      </c>
      <c r="K145" s="23" t="s">
        <v>25</v>
      </c>
      <c r="L145" s="23" t="s">
        <v>143</v>
      </c>
    </row>
    <row r="146" spans="1:12" x14ac:dyDescent="0.25">
      <c r="A146" s="22">
        <v>42895</v>
      </c>
      <c r="B146" s="23" t="s">
        <v>199</v>
      </c>
      <c r="C146" s="130" t="s">
        <v>67</v>
      </c>
      <c r="D146" s="23" t="s">
        <v>32</v>
      </c>
      <c r="E146" s="24"/>
      <c r="F146" s="32">
        <v>10000</v>
      </c>
      <c r="G146" s="31">
        <f t="shared" si="2"/>
        <v>240345</v>
      </c>
      <c r="H146" s="23" t="s">
        <v>139</v>
      </c>
      <c r="I146" s="23" t="s">
        <v>42</v>
      </c>
      <c r="J146" s="23" t="s">
        <v>631</v>
      </c>
      <c r="K146" s="23" t="s">
        <v>25</v>
      </c>
      <c r="L146" s="23" t="s">
        <v>143</v>
      </c>
    </row>
    <row r="147" spans="1:12" x14ac:dyDescent="0.25">
      <c r="A147" s="22">
        <v>42895</v>
      </c>
      <c r="B147" s="23" t="s">
        <v>200</v>
      </c>
      <c r="C147" s="26" t="s">
        <v>269</v>
      </c>
      <c r="D147" s="23" t="s">
        <v>32</v>
      </c>
      <c r="E147" s="24"/>
      <c r="F147" s="32">
        <v>8500</v>
      </c>
      <c r="G147" s="31">
        <f t="shared" si="2"/>
        <v>231845</v>
      </c>
      <c r="H147" s="23" t="s">
        <v>139</v>
      </c>
      <c r="I147" s="23" t="s">
        <v>42</v>
      </c>
      <c r="J147" s="23" t="s">
        <v>631</v>
      </c>
      <c r="K147" s="23" t="s">
        <v>25</v>
      </c>
      <c r="L147" s="23" t="s">
        <v>143</v>
      </c>
    </row>
    <row r="148" spans="1:12" x14ac:dyDescent="0.25">
      <c r="A148" s="22">
        <v>42895</v>
      </c>
      <c r="B148" s="23" t="s">
        <v>146</v>
      </c>
      <c r="C148" s="40" t="s">
        <v>40</v>
      </c>
      <c r="D148" s="26" t="s">
        <v>21</v>
      </c>
      <c r="E148" s="24"/>
      <c r="F148" s="24">
        <v>2000</v>
      </c>
      <c r="G148" s="31">
        <f t="shared" si="2"/>
        <v>229845</v>
      </c>
      <c r="H148" s="23" t="s">
        <v>62</v>
      </c>
      <c r="I148" s="23" t="s">
        <v>42</v>
      </c>
      <c r="J148" s="23" t="s">
        <v>24</v>
      </c>
      <c r="K148" s="23" t="s">
        <v>25</v>
      </c>
      <c r="L148" s="27" t="s">
        <v>43</v>
      </c>
    </row>
    <row r="149" spans="1:12" x14ac:dyDescent="0.25">
      <c r="A149" s="22">
        <v>42895</v>
      </c>
      <c r="B149" s="23" t="s">
        <v>201</v>
      </c>
      <c r="C149" s="23" t="s">
        <v>20</v>
      </c>
      <c r="D149" s="26" t="s">
        <v>21</v>
      </c>
      <c r="E149" s="24"/>
      <c r="F149" s="24">
        <v>4000</v>
      </c>
      <c r="G149" s="31">
        <f t="shared" si="2"/>
        <v>225845</v>
      </c>
      <c r="H149" s="23" t="s">
        <v>62</v>
      </c>
      <c r="I149" s="23" t="s">
        <v>42</v>
      </c>
      <c r="J149" s="23" t="s">
        <v>24</v>
      </c>
      <c r="K149" s="23" t="s">
        <v>25</v>
      </c>
      <c r="L149" s="27" t="s">
        <v>43</v>
      </c>
    </row>
    <row r="150" spans="1:12" x14ac:dyDescent="0.25">
      <c r="A150" s="22">
        <v>42895</v>
      </c>
      <c r="B150" s="27" t="s">
        <v>202</v>
      </c>
      <c r="C150" s="40" t="s">
        <v>40</v>
      </c>
      <c r="D150" s="23" t="s">
        <v>32</v>
      </c>
      <c r="E150" s="24"/>
      <c r="F150" s="24">
        <v>1000</v>
      </c>
      <c r="G150" s="31">
        <f t="shared" si="2"/>
        <v>224845</v>
      </c>
      <c r="H150" s="23" t="s">
        <v>76</v>
      </c>
      <c r="I150" s="23" t="s">
        <v>42</v>
      </c>
      <c r="J150" s="23" t="s">
        <v>631</v>
      </c>
      <c r="K150" s="23" t="s">
        <v>25</v>
      </c>
      <c r="L150" s="23" t="s">
        <v>43</v>
      </c>
    </row>
    <row r="151" spans="1:12" x14ac:dyDescent="0.25">
      <c r="A151" s="22">
        <v>42895</v>
      </c>
      <c r="B151" s="27" t="s">
        <v>203</v>
      </c>
      <c r="C151" s="23" t="s">
        <v>20</v>
      </c>
      <c r="D151" s="23" t="s">
        <v>32</v>
      </c>
      <c r="E151" s="24"/>
      <c r="F151" s="24">
        <v>1000</v>
      </c>
      <c r="G151" s="31">
        <f t="shared" si="2"/>
        <v>223845</v>
      </c>
      <c r="H151" s="23" t="s">
        <v>76</v>
      </c>
      <c r="I151" s="23" t="s">
        <v>42</v>
      </c>
      <c r="J151" s="23" t="s">
        <v>631</v>
      </c>
      <c r="K151" s="23" t="s">
        <v>25</v>
      </c>
      <c r="L151" s="23" t="s">
        <v>43</v>
      </c>
    </row>
    <row r="152" spans="1:12" x14ac:dyDescent="0.25">
      <c r="A152" s="22">
        <v>42895</v>
      </c>
      <c r="B152" s="27" t="s">
        <v>204</v>
      </c>
      <c r="C152" s="40" t="s">
        <v>40</v>
      </c>
      <c r="D152" s="23" t="s">
        <v>32</v>
      </c>
      <c r="E152" s="24"/>
      <c r="F152" s="24">
        <v>1000</v>
      </c>
      <c r="G152" s="31">
        <f t="shared" si="2"/>
        <v>222845</v>
      </c>
      <c r="H152" s="23" t="s">
        <v>76</v>
      </c>
      <c r="I152" s="23" t="s">
        <v>42</v>
      </c>
      <c r="J152" s="23" t="s">
        <v>631</v>
      </c>
      <c r="K152" s="23" t="s">
        <v>25</v>
      </c>
      <c r="L152" s="23" t="s">
        <v>43</v>
      </c>
    </row>
    <row r="153" spans="1:12" x14ac:dyDescent="0.25">
      <c r="A153" s="22">
        <v>42896</v>
      </c>
      <c r="B153" s="23" t="s">
        <v>205</v>
      </c>
      <c r="C153" s="23" t="s">
        <v>20</v>
      </c>
      <c r="D153" s="23" t="s">
        <v>206</v>
      </c>
      <c r="E153" s="24"/>
      <c r="F153" s="24">
        <v>6986.25</v>
      </c>
      <c r="G153" s="31">
        <f t="shared" si="2"/>
        <v>215858.75</v>
      </c>
      <c r="H153" s="26" t="s">
        <v>166</v>
      </c>
      <c r="I153" s="23">
        <v>31</v>
      </c>
      <c r="J153" s="23" t="s">
        <v>24</v>
      </c>
      <c r="K153" s="23" t="s">
        <v>25</v>
      </c>
      <c r="L153" s="27" t="s">
        <v>26</v>
      </c>
    </row>
    <row r="154" spans="1:12" s="115" customFormat="1" x14ac:dyDescent="0.25">
      <c r="A154" s="22">
        <v>42896</v>
      </c>
      <c r="B154" s="27" t="s">
        <v>207</v>
      </c>
      <c r="C154" s="40" t="s">
        <v>40</v>
      </c>
      <c r="D154" s="26" t="s">
        <v>21</v>
      </c>
      <c r="E154" s="29"/>
      <c r="F154" s="29">
        <v>3000</v>
      </c>
      <c r="G154" s="31">
        <f t="shared" si="2"/>
        <v>212858.75</v>
      </c>
      <c r="H154" s="23" t="s">
        <v>422</v>
      </c>
      <c r="I154" s="27" t="s">
        <v>42</v>
      </c>
      <c r="J154" s="23" t="s">
        <v>24</v>
      </c>
      <c r="K154" s="23" t="s">
        <v>25</v>
      </c>
      <c r="L154" s="27" t="s">
        <v>43</v>
      </c>
    </row>
    <row r="155" spans="1:12" x14ac:dyDescent="0.25">
      <c r="A155" s="22">
        <v>42896</v>
      </c>
      <c r="B155" s="23" t="s">
        <v>208</v>
      </c>
      <c r="C155" s="40" t="s">
        <v>40</v>
      </c>
      <c r="D155" s="23" t="s">
        <v>32</v>
      </c>
      <c r="E155" s="24"/>
      <c r="F155" s="32">
        <v>6000</v>
      </c>
      <c r="G155" s="31">
        <f t="shared" si="2"/>
        <v>206858.75</v>
      </c>
      <c r="H155" s="23" t="s">
        <v>139</v>
      </c>
      <c r="I155" s="23" t="s">
        <v>42</v>
      </c>
      <c r="J155" s="23" t="s">
        <v>631</v>
      </c>
      <c r="K155" s="23" t="s">
        <v>25</v>
      </c>
      <c r="L155" s="23" t="s">
        <v>143</v>
      </c>
    </row>
    <row r="156" spans="1:12" x14ac:dyDescent="0.25">
      <c r="A156" s="22">
        <v>42896</v>
      </c>
      <c r="B156" s="23" t="s">
        <v>209</v>
      </c>
      <c r="C156" s="40" t="s">
        <v>40</v>
      </c>
      <c r="D156" s="23" t="s">
        <v>32</v>
      </c>
      <c r="E156" s="24"/>
      <c r="F156" s="32">
        <v>1500</v>
      </c>
      <c r="G156" s="31">
        <f t="shared" si="2"/>
        <v>205358.75</v>
      </c>
      <c r="H156" s="23" t="s">
        <v>139</v>
      </c>
      <c r="I156" s="23" t="s">
        <v>42</v>
      </c>
      <c r="J156" s="23" t="s">
        <v>631</v>
      </c>
      <c r="K156" s="23" t="s">
        <v>25</v>
      </c>
      <c r="L156" s="23" t="s">
        <v>143</v>
      </c>
    </row>
    <row r="157" spans="1:12" x14ac:dyDescent="0.25">
      <c r="A157" s="22">
        <v>42896</v>
      </c>
      <c r="B157" s="27" t="s">
        <v>210</v>
      </c>
      <c r="C157" s="40" t="s">
        <v>40</v>
      </c>
      <c r="D157" s="27" t="s">
        <v>30</v>
      </c>
      <c r="E157" s="29"/>
      <c r="F157" s="29">
        <v>2000</v>
      </c>
      <c r="G157" s="31">
        <f t="shared" si="2"/>
        <v>203358.75</v>
      </c>
      <c r="H157" s="27" t="s">
        <v>128</v>
      </c>
      <c r="I157" s="23" t="s">
        <v>42</v>
      </c>
      <c r="J157" s="23" t="s">
        <v>24</v>
      </c>
      <c r="K157" s="23" t="s">
        <v>25</v>
      </c>
      <c r="L157" s="23" t="s">
        <v>43</v>
      </c>
    </row>
    <row r="158" spans="1:12" x14ac:dyDescent="0.25">
      <c r="A158" s="22">
        <v>42897</v>
      </c>
      <c r="B158" s="23" t="s">
        <v>211</v>
      </c>
      <c r="C158" s="40" t="s">
        <v>40</v>
      </c>
      <c r="D158" s="23" t="s">
        <v>32</v>
      </c>
      <c r="E158" s="24"/>
      <c r="F158" s="32">
        <v>1500</v>
      </c>
      <c r="G158" s="31">
        <f t="shared" si="2"/>
        <v>201858.75</v>
      </c>
      <c r="H158" s="23" t="s">
        <v>139</v>
      </c>
      <c r="I158" s="23" t="s">
        <v>42</v>
      </c>
      <c r="J158" s="23" t="s">
        <v>631</v>
      </c>
      <c r="K158" s="23" t="s">
        <v>25</v>
      </c>
      <c r="L158" s="23" t="s">
        <v>143</v>
      </c>
    </row>
    <row r="159" spans="1:12" x14ac:dyDescent="0.25">
      <c r="A159" s="22">
        <v>42897</v>
      </c>
      <c r="B159" s="23" t="s">
        <v>212</v>
      </c>
      <c r="C159" s="40" t="s">
        <v>40</v>
      </c>
      <c r="D159" s="23" t="s">
        <v>32</v>
      </c>
      <c r="E159" s="24"/>
      <c r="F159" s="32">
        <v>1500</v>
      </c>
      <c r="G159" s="31">
        <f t="shared" si="2"/>
        <v>200358.75</v>
      </c>
      <c r="H159" s="23" t="s">
        <v>139</v>
      </c>
      <c r="I159" s="23" t="s">
        <v>42</v>
      </c>
      <c r="J159" s="23" t="s">
        <v>631</v>
      </c>
      <c r="K159" s="23" t="s">
        <v>25</v>
      </c>
      <c r="L159" s="23" t="s">
        <v>143</v>
      </c>
    </row>
    <row r="160" spans="1:12" x14ac:dyDescent="0.25">
      <c r="A160" s="22">
        <v>42897</v>
      </c>
      <c r="B160" s="23" t="s">
        <v>213</v>
      </c>
      <c r="C160" s="40" t="s">
        <v>40</v>
      </c>
      <c r="D160" s="23" t="s">
        <v>32</v>
      </c>
      <c r="E160" s="24"/>
      <c r="F160" s="32">
        <v>1000</v>
      </c>
      <c r="G160" s="31">
        <f t="shared" si="2"/>
        <v>199358.75</v>
      </c>
      <c r="H160" s="23" t="s">
        <v>139</v>
      </c>
      <c r="I160" s="23" t="s">
        <v>42</v>
      </c>
      <c r="J160" s="23" t="s">
        <v>631</v>
      </c>
      <c r="K160" s="23" t="s">
        <v>25</v>
      </c>
      <c r="L160" s="23" t="s">
        <v>143</v>
      </c>
    </row>
    <row r="161" spans="1:12" x14ac:dyDescent="0.25">
      <c r="A161" s="22">
        <v>42897</v>
      </c>
      <c r="B161" s="23" t="s">
        <v>214</v>
      </c>
      <c r="C161" s="40" t="s">
        <v>40</v>
      </c>
      <c r="D161" s="23" t="s">
        <v>32</v>
      </c>
      <c r="E161" s="24"/>
      <c r="F161" s="32">
        <v>1500</v>
      </c>
      <c r="G161" s="31">
        <f t="shared" si="2"/>
        <v>197858.75</v>
      </c>
      <c r="H161" s="23" t="s">
        <v>139</v>
      </c>
      <c r="I161" s="23" t="s">
        <v>42</v>
      </c>
      <c r="J161" s="23" t="s">
        <v>631</v>
      </c>
      <c r="K161" s="23" t="s">
        <v>25</v>
      </c>
      <c r="L161" s="23" t="s">
        <v>143</v>
      </c>
    </row>
    <row r="162" spans="1:12" x14ac:dyDescent="0.25">
      <c r="A162" s="22">
        <v>42898</v>
      </c>
      <c r="B162" s="23" t="s">
        <v>215</v>
      </c>
      <c r="C162" s="23" t="s">
        <v>36</v>
      </c>
      <c r="D162" s="23" t="s">
        <v>37</v>
      </c>
      <c r="E162" s="24"/>
      <c r="F162" s="24">
        <v>3265</v>
      </c>
      <c r="G162" s="31">
        <f t="shared" si="2"/>
        <v>194593.75</v>
      </c>
      <c r="H162" s="24" t="s">
        <v>22</v>
      </c>
      <c r="I162" s="26" t="s">
        <v>134</v>
      </c>
      <c r="J162" s="23" t="s">
        <v>24</v>
      </c>
      <c r="K162" s="23" t="s">
        <v>25</v>
      </c>
      <c r="L162" s="27" t="s">
        <v>26</v>
      </c>
    </row>
    <row r="163" spans="1:12" s="115" customFormat="1" x14ac:dyDescent="0.25">
      <c r="A163" s="22">
        <v>42898</v>
      </c>
      <c r="B163" s="23" t="s">
        <v>216</v>
      </c>
      <c r="C163" s="23" t="s">
        <v>55</v>
      </c>
      <c r="D163" s="23" t="s">
        <v>32</v>
      </c>
      <c r="E163" s="24"/>
      <c r="F163" s="24">
        <v>15000</v>
      </c>
      <c r="G163" s="31">
        <f t="shared" si="2"/>
        <v>179593.75</v>
      </c>
      <c r="H163" s="23" t="s">
        <v>41</v>
      </c>
      <c r="I163" s="23">
        <v>23</v>
      </c>
      <c r="J163" s="23" t="s">
        <v>631</v>
      </c>
      <c r="K163" s="23" t="s">
        <v>25</v>
      </c>
      <c r="L163" s="27" t="s">
        <v>26</v>
      </c>
    </row>
    <row r="164" spans="1:12" s="115" customFormat="1" x14ac:dyDescent="0.25">
      <c r="A164" s="22">
        <v>42898</v>
      </c>
      <c r="B164" s="23" t="s">
        <v>164</v>
      </c>
      <c r="C164" s="40" t="s">
        <v>40</v>
      </c>
      <c r="D164" s="23" t="s">
        <v>30</v>
      </c>
      <c r="E164" s="24"/>
      <c r="F164" s="24">
        <v>2000</v>
      </c>
      <c r="G164" s="31">
        <f t="shared" si="2"/>
        <v>177593.75</v>
      </c>
      <c r="H164" s="23" t="s">
        <v>41</v>
      </c>
      <c r="I164" s="23" t="s">
        <v>42</v>
      </c>
      <c r="J164" s="23" t="s">
        <v>24</v>
      </c>
      <c r="K164" s="23" t="s">
        <v>25</v>
      </c>
      <c r="L164" s="27" t="s">
        <v>43</v>
      </c>
    </row>
    <row r="165" spans="1:12" x14ac:dyDescent="0.25">
      <c r="A165" s="22">
        <v>42898</v>
      </c>
      <c r="B165" s="23" t="s">
        <v>218</v>
      </c>
      <c r="C165" s="23" t="s">
        <v>53</v>
      </c>
      <c r="D165" s="23" t="s">
        <v>37</v>
      </c>
      <c r="E165" s="24"/>
      <c r="F165" s="24">
        <v>111000</v>
      </c>
      <c r="G165" s="31">
        <f t="shared" si="2"/>
        <v>66593.75</v>
      </c>
      <c r="H165" s="23" t="s">
        <v>41</v>
      </c>
      <c r="I165" s="23">
        <v>9929</v>
      </c>
      <c r="J165" s="23" t="s">
        <v>24</v>
      </c>
      <c r="K165" s="23" t="s">
        <v>25</v>
      </c>
      <c r="L165" s="27" t="s">
        <v>26</v>
      </c>
    </row>
    <row r="166" spans="1:12" s="115" customFormat="1" x14ac:dyDescent="0.25">
      <c r="A166" s="22">
        <v>42898</v>
      </c>
      <c r="B166" s="23" t="s">
        <v>220</v>
      </c>
      <c r="C166" s="23" t="s">
        <v>48</v>
      </c>
      <c r="D166" s="23" t="s">
        <v>37</v>
      </c>
      <c r="E166" s="24"/>
      <c r="F166" s="24">
        <v>6360</v>
      </c>
      <c r="G166" s="31">
        <f t="shared" si="2"/>
        <v>60233.75</v>
      </c>
      <c r="H166" s="23" t="s">
        <v>41</v>
      </c>
      <c r="I166" s="23" t="s">
        <v>219</v>
      </c>
      <c r="J166" s="23" t="s">
        <v>24</v>
      </c>
      <c r="K166" s="23" t="s">
        <v>25</v>
      </c>
      <c r="L166" s="27" t="s">
        <v>26</v>
      </c>
    </row>
    <row r="167" spans="1:12" s="115" customFormat="1" x14ac:dyDescent="0.25">
      <c r="A167" s="22">
        <v>42898</v>
      </c>
      <c r="B167" s="23" t="s">
        <v>221</v>
      </c>
      <c r="C167" s="40" t="s">
        <v>40</v>
      </c>
      <c r="D167" s="23" t="s">
        <v>30</v>
      </c>
      <c r="E167" s="24"/>
      <c r="F167" s="24">
        <v>3000</v>
      </c>
      <c r="G167" s="31">
        <f t="shared" si="2"/>
        <v>57233.75</v>
      </c>
      <c r="H167" s="26" t="s">
        <v>166</v>
      </c>
      <c r="I167" s="23" t="s">
        <v>42</v>
      </c>
      <c r="J167" s="23" t="s">
        <v>24</v>
      </c>
      <c r="K167" s="23" t="s">
        <v>25</v>
      </c>
      <c r="L167" s="27" t="s">
        <v>43</v>
      </c>
    </row>
    <row r="168" spans="1:12" x14ac:dyDescent="0.25">
      <c r="A168" s="22">
        <v>42898</v>
      </c>
      <c r="B168" s="37" t="s">
        <v>222</v>
      </c>
      <c r="C168" s="23" t="s">
        <v>50</v>
      </c>
      <c r="D168" s="23" t="s">
        <v>37</v>
      </c>
      <c r="E168" s="24"/>
      <c r="F168" s="24">
        <v>95000</v>
      </c>
      <c r="G168" s="31">
        <f t="shared" si="2"/>
        <v>-37766.25</v>
      </c>
      <c r="H168" s="26" t="s">
        <v>166</v>
      </c>
      <c r="I168" s="23">
        <v>945</v>
      </c>
      <c r="J168" s="23" t="s">
        <v>24</v>
      </c>
      <c r="K168" s="23" t="s">
        <v>25</v>
      </c>
      <c r="L168" s="27" t="s">
        <v>26</v>
      </c>
    </row>
    <row r="169" spans="1:12" s="115" customFormat="1" x14ac:dyDescent="0.25">
      <c r="A169" s="22">
        <v>42898</v>
      </c>
      <c r="B169" s="37" t="s">
        <v>223</v>
      </c>
      <c r="C169" s="23" t="s">
        <v>90</v>
      </c>
      <c r="D169" s="23" t="s">
        <v>37</v>
      </c>
      <c r="E169" s="24"/>
      <c r="F169" s="24">
        <v>5800</v>
      </c>
      <c r="G169" s="31">
        <f t="shared" si="2"/>
        <v>-43566.25</v>
      </c>
      <c r="H169" s="26" t="s">
        <v>166</v>
      </c>
      <c r="I169" s="23">
        <v>198699</v>
      </c>
      <c r="J169" s="23" t="s">
        <v>24</v>
      </c>
      <c r="K169" s="23" t="s">
        <v>25</v>
      </c>
      <c r="L169" s="27" t="s">
        <v>26</v>
      </c>
    </row>
    <row r="170" spans="1:12" s="115" customFormat="1" x14ac:dyDescent="0.25">
      <c r="A170" s="22">
        <v>42898</v>
      </c>
      <c r="B170" s="27" t="s">
        <v>224</v>
      </c>
      <c r="C170" s="40" t="s">
        <v>40</v>
      </c>
      <c r="D170" s="26" t="s">
        <v>21</v>
      </c>
      <c r="E170" s="29"/>
      <c r="F170" s="29">
        <v>1000</v>
      </c>
      <c r="G170" s="31">
        <f t="shared" si="2"/>
        <v>-44566.25</v>
      </c>
      <c r="H170" s="27" t="s">
        <v>225</v>
      </c>
      <c r="I170" s="27" t="s">
        <v>42</v>
      </c>
      <c r="J170" s="23" t="s">
        <v>24</v>
      </c>
      <c r="K170" s="23" t="s">
        <v>25</v>
      </c>
      <c r="L170" s="27" t="s">
        <v>43</v>
      </c>
    </row>
    <row r="171" spans="1:12" x14ac:dyDescent="0.25">
      <c r="A171" s="22">
        <v>42898</v>
      </c>
      <c r="B171" s="27" t="s">
        <v>226</v>
      </c>
      <c r="C171" s="40" t="s">
        <v>40</v>
      </c>
      <c r="D171" s="26" t="s">
        <v>21</v>
      </c>
      <c r="E171" s="29"/>
      <c r="F171" s="29">
        <v>1000</v>
      </c>
      <c r="G171" s="31">
        <f t="shared" si="2"/>
        <v>-45566.25</v>
      </c>
      <c r="H171" s="27" t="s">
        <v>225</v>
      </c>
      <c r="I171" s="27" t="s">
        <v>42</v>
      </c>
      <c r="J171" s="23" t="s">
        <v>24</v>
      </c>
      <c r="K171" s="23" t="s">
        <v>25</v>
      </c>
      <c r="L171" s="27" t="s">
        <v>43</v>
      </c>
    </row>
    <row r="172" spans="1:12" x14ac:dyDescent="0.25">
      <c r="A172" s="22">
        <v>42898</v>
      </c>
      <c r="B172" s="23" t="s">
        <v>227</v>
      </c>
      <c r="C172" s="40" t="s">
        <v>40</v>
      </c>
      <c r="D172" s="23" t="s">
        <v>32</v>
      </c>
      <c r="E172" s="24"/>
      <c r="F172" s="32">
        <v>1500</v>
      </c>
      <c r="G172" s="31">
        <f t="shared" si="2"/>
        <v>-47066.25</v>
      </c>
      <c r="H172" s="23" t="s">
        <v>139</v>
      </c>
      <c r="I172" s="23" t="s">
        <v>42</v>
      </c>
      <c r="J172" s="23" t="s">
        <v>631</v>
      </c>
      <c r="K172" s="23" t="s">
        <v>25</v>
      </c>
      <c r="L172" s="23" t="s">
        <v>143</v>
      </c>
    </row>
    <row r="173" spans="1:12" x14ac:dyDescent="0.25">
      <c r="A173" s="22">
        <v>42898</v>
      </c>
      <c r="B173" s="23" t="s">
        <v>228</v>
      </c>
      <c r="C173" s="40" t="s">
        <v>40</v>
      </c>
      <c r="D173" s="23" t="s">
        <v>32</v>
      </c>
      <c r="E173" s="24"/>
      <c r="F173" s="32">
        <v>1000</v>
      </c>
      <c r="G173" s="31">
        <f t="shared" si="2"/>
        <v>-48066.25</v>
      </c>
      <c r="H173" s="23" t="s">
        <v>139</v>
      </c>
      <c r="I173" s="23" t="s">
        <v>42</v>
      </c>
      <c r="J173" s="23" t="s">
        <v>631</v>
      </c>
      <c r="K173" s="23" t="s">
        <v>25</v>
      </c>
      <c r="L173" s="23" t="s">
        <v>143</v>
      </c>
    </row>
    <row r="174" spans="1:12" x14ac:dyDescent="0.25">
      <c r="A174" s="22">
        <v>42898</v>
      </c>
      <c r="B174" s="23" t="s">
        <v>229</v>
      </c>
      <c r="C174" s="40" t="s">
        <v>40</v>
      </c>
      <c r="D174" s="23" t="s">
        <v>32</v>
      </c>
      <c r="E174" s="24"/>
      <c r="F174" s="32">
        <v>2000</v>
      </c>
      <c r="G174" s="31">
        <f t="shared" si="2"/>
        <v>-50066.25</v>
      </c>
      <c r="H174" s="23" t="s">
        <v>139</v>
      </c>
      <c r="I174" s="23" t="s">
        <v>42</v>
      </c>
      <c r="J174" s="23" t="s">
        <v>631</v>
      </c>
      <c r="K174" s="23" t="s">
        <v>25</v>
      </c>
      <c r="L174" s="23" t="s">
        <v>143</v>
      </c>
    </row>
    <row r="175" spans="1:12" x14ac:dyDescent="0.25">
      <c r="A175" s="22">
        <v>42898</v>
      </c>
      <c r="B175" s="23" t="s">
        <v>230</v>
      </c>
      <c r="C175" s="26" t="s">
        <v>269</v>
      </c>
      <c r="D175" s="23" t="s">
        <v>32</v>
      </c>
      <c r="E175" s="24"/>
      <c r="F175" s="32">
        <v>8500</v>
      </c>
      <c r="G175" s="31">
        <f t="shared" si="2"/>
        <v>-58566.25</v>
      </c>
      <c r="H175" s="23" t="s">
        <v>139</v>
      </c>
      <c r="I175" s="23" t="s">
        <v>42</v>
      </c>
      <c r="J175" s="23" t="s">
        <v>631</v>
      </c>
      <c r="K175" s="23" t="s">
        <v>25</v>
      </c>
      <c r="L175" s="23" t="s">
        <v>143</v>
      </c>
    </row>
    <row r="176" spans="1:12" x14ac:dyDescent="0.25">
      <c r="A176" s="22">
        <v>42898</v>
      </c>
      <c r="B176" s="23" t="s">
        <v>146</v>
      </c>
      <c r="C176" s="40" t="s">
        <v>40</v>
      </c>
      <c r="D176" s="26" t="s">
        <v>21</v>
      </c>
      <c r="E176" s="24"/>
      <c r="F176" s="24">
        <v>2000</v>
      </c>
      <c r="G176" s="31">
        <f t="shared" si="2"/>
        <v>-60566.25</v>
      </c>
      <c r="H176" s="23" t="s">
        <v>62</v>
      </c>
      <c r="I176" s="23" t="s">
        <v>42</v>
      </c>
      <c r="J176" s="23" t="s">
        <v>24</v>
      </c>
      <c r="K176" s="23" t="s">
        <v>25</v>
      </c>
      <c r="L176" s="27" t="s">
        <v>43</v>
      </c>
    </row>
    <row r="177" spans="1:12" x14ac:dyDescent="0.25">
      <c r="A177" s="22">
        <v>42898</v>
      </c>
      <c r="B177" s="23" t="s">
        <v>231</v>
      </c>
      <c r="C177" s="40" t="s">
        <v>40</v>
      </c>
      <c r="D177" s="33" t="s">
        <v>32</v>
      </c>
      <c r="E177" s="24"/>
      <c r="F177" s="34">
        <v>2000</v>
      </c>
      <c r="G177" s="31">
        <f t="shared" si="2"/>
        <v>-62566.25</v>
      </c>
      <c r="H177" s="23" t="s">
        <v>161</v>
      </c>
      <c r="I177" s="26" t="s">
        <v>42</v>
      </c>
      <c r="J177" s="23" t="s">
        <v>631</v>
      </c>
      <c r="K177" s="23" t="s">
        <v>25</v>
      </c>
      <c r="L177" s="23" t="s">
        <v>43</v>
      </c>
    </row>
    <row r="178" spans="1:12" x14ac:dyDescent="0.25">
      <c r="A178" s="22">
        <v>42898</v>
      </c>
      <c r="B178" s="23" t="s">
        <v>232</v>
      </c>
      <c r="C178" s="23" t="s">
        <v>145</v>
      </c>
      <c r="D178" s="33" t="s">
        <v>32</v>
      </c>
      <c r="E178" s="24"/>
      <c r="F178" s="34">
        <v>66000</v>
      </c>
      <c r="G178" s="31">
        <f t="shared" si="2"/>
        <v>-128566.25</v>
      </c>
      <c r="H178" s="23" t="s">
        <v>161</v>
      </c>
      <c r="I178" s="38">
        <v>16794</v>
      </c>
      <c r="J178" s="23" t="s">
        <v>631</v>
      </c>
      <c r="K178" s="23" t="s">
        <v>25</v>
      </c>
      <c r="L178" s="23" t="s">
        <v>26</v>
      </c>
    </row>
    <row r="179" spans="1:12" s="115" customFormat="1" x14ac:dyDescent="0.25">
      <c r="A179" s="22">
        <v>42898</v>
      </c>
      <c r="B179" s="27" t="s">
        <v>233</v>
      </c>
      <c r="C179" s="40" t="s">
        <v>40</v>
      </c>
      <c r="D179" s="23" t="s">
        <v>32</v>
      </c>
      <c r="E179" s="24"/>
      <c r="F179" s="24">
        <v>1000</v>
      </c>
      <c r="G179" s="31">
        <f t="shared" si="2"/>
        <v>-129566.25</v>
      </c>
      <c r="H179" s="23" t="s">
        <v>76</v>
      </c>
      <c r="I179" s="23" t="s">
        <v>42</v>
      </c>
      <c r="J179" s="23" t="s">
        <v>631</v>
      </c>
      <c r="K179" s="23" t="s">
        <v>25</v>
      </c>
      <c r="L179" s="23" t="s">
        <v>43</v>
      </c>
    </row>
    <row r="180" spans="1:12" x14ac:dyDescent="0.25">
      <c r="A180" s="22">
        <v>42898</v>
      </c>
      <c r="B180" s="27" t="s">
        <v>203</v>
      </c>
      <c r="C180" s="23" t="s">
        <v>20</v>
      </c>
      <c r="D180" s="23" t="s">
        <v>32</v>
      </c>
      <c r="E180" s="24"/>
      <c r="F180" s="24">
        <v>1000</v>
      </c>
      <c r="G180" s="31">
        <f t="shared" si="2"/>
        <v>-130566.25</v>
      </c>
      <c r="H180" s="23" t="s">
        <v>76</v>
      </c>
      <c r="I180" s="23" t="s">
        <v>42</v>
      </c>
      <c r="J180" s="23" t="s">
        <v>631</v>
      </c>
      <c r="K180" s="23" t="s">
        <v>25</v>
      </c>
      <c r="L180" s="23" t="s">
        <v>43</v>
      </c>
    </row>
    <row r="181" spans="1:12" x14ac:dyDescent="0.25">
      <c r="A181" s="22">
        <v>42898</v>
      </c>
      <c r="B181" s="27" t="s">
        <v>234</v>
      </c>
      <c r="C181" s="40" t="s">
        <v>40</v>
      </c>
      <c r="D181" s="23" t="s">
        <v>32</v>
      </c>
      <c r="E181" s="24"/>
      <c r="F181" s="24">
        <v>1000</v>
      </c>
      <c r="G181" s="31">
        <f t="shared" si="2"/>
        <v>-131566.25</v>
      </c>
      <c r="H181" s="23" t="s">
        <v>76</v>
      </c>
      <c r="I181" s="23" t="s">
        <v>42</v>
      </c>
      <c r="J181" s="23" t="s">
        <v>631</v>
      </c>
      <c r="K181" s="23" t="s">
        <v>25</v>
      </c>
      <c r="L181" s="23" t="s">
        <v>43</v>
      </c>
    </row>
    <row r="182" spans="1:12" x14ac:dyDescent="0.25">
      <c r="A182" s="22">
        <v>42898</v>
      </c>
      <c r="B182" s="27" t="s">
        <v>235</v>
      </c>
      <c r="C182" s="40" t="s">
        <v>40</v>
      </c>
      <c r="D182" s="23" t="s">
        <v>32</v>
      </c>
      <c r="E182" s="24"/>
      <c r="F182" s="24">
        <v>1000</v>
      </c>
      <c r="G182" s="31">
        <f t="shared" si="2"/>
        <v>-132566.25</v>
      </c>
      <c r="H182" s="23" t="s">
        <v>76</v>
      </c>
      <c r="I182" s="23" t="s">
        <v>42</v>
      </c>
      <c r="J182" s="23" t="s">
        <v>631</v>
      </c>
      <c r="K182" s="23" t="s">
        <v>25</v>
      </c>
      <c r="L182" s="23" t="s">
        <v>43</v>
      </c>
    </row>
    <row r="183" spans="1:12" x14ac:dyDescent="0.25">
      <c r="A183" s="22">
        <v>42898</v>
      </c>
      <c r="B183" s="23" t="s">
        <v>204</v>
      </c>
      <c r="C183" s="40" t="s">
        <v>40</v>
      </c>
      <c r="D183" s="23" t="s">
        <v>32</v>
      </c>
      <c r="E183" s="24"/>
      <c r="F183" s="24">
        <v>1000</v>
      </c>
      <c r="G183" s="31">
        <f t="shared" si="2"/>
        <v>-133566.25</v>
      </c>
      <c r="H183" s="23" t="s">
        <v>76</v>
      </c>
      <c r="I183" s="23" t="s">
        <v>42</v>
      </c>
      <c r="J183" s="23" t="s">
        <v>631</v>
      </c>
      <c r="K183" s="23" t="s">
        <v>25</v>
      </c>
      <c r="L183" s="23" t="s">
        <v>43</v>
      </c>
    </row>
    <row r="184" spans="1:12" x14ac:dyDescent="0.25">
      <c r="A184" s="22">
        <v>42899</v>
      </c>
      <c r="B184" s="23" t="s">
        <v>236</v>
      </c>
      <c r="C184" s="40" t="s">
        <v>40</v>
      </c>
      <c r="D184" s="23" t="s">
        <v>30</v>
      </c>
      <c r="E184" s="24"/>
      <c r="F184" s="24">
        <v>3000</v>
      </c>
      <c r="G184" s="31">
        <f t="shared" si="2"/>
        <v>-136566.25</v>
      </c>
      <c r="H184" s="23" t="s">
        <v>41</v>
      </c>
      <c r="I184" s="23" t="s">
        <v>42</v>
      </c>
      <c r="J184" s="23" t="s">
        <v>24</v>
      </c>
      <c r="K184" s="23" t="s">
        <v>25</v>
      </c>
      <c r="L184" s="27" t="s">
        <v>43</v>
      </c>
    </row>
    <row r="185" spans="1:12" x14ac:dyDescent="0.25">
      <c r="A185" s="22">
        <v>42899</v>
      </c>
      <c r="B185" s="23" t="s">
        <v>237</v>
      </c>
      <c r="C185" s="40" t="s">
        <v>40</v>
      </c>
      <c r="D185" s="23" t="s">
        <v>32</v>
      </c>
      <c r="E185" s="24"/>
      <c r="F185" s="32">
        <v>1000</v>
      </c>
      <c r="G185" s="31">
        <f t="shared" si="2"/>
        <v>-137566.25</v>
      </c>
      <c r="H185" s="23" t="s">
        <v>139</v>
      </c>
      <c r="I185" s="23" t="s">
        <v>42</v>
      </c>
      <c r="J185" s="23" t="s">
        <v>631</v>
      </c>
      <c r="K185" s="23" t="s">
        <v>25</v>
      </c>
      <c r="L185" s="23" t="s">
        <v>143</v>
      </c>
    </row>
    <row r="186" spans="1:12" x14ac:dyDescent="0.25">
      <c r="A186" s="22">
        <v>42899</v>
      </c>
      <c r="B186" s="23" t="s">
        <v>238</v>
      </c>
      <c r="C186" s="23" t="s">
        <v>145</v>
      </c>
      <c r="D186" s="23" t="s">
        <v>32</v>
      </c>
      <c r="E186" s="24"/>
      <c r="F186" s="32">
        <v>35000</v>
      </c>
      <c r="G186" s="31">
        <f t="shared" si="2"/>
        <v>-172566.25</v>
      </c>
      <c r="H186" s="23" t="s">
        <v>139</v>
      </c>
      <c r="I186" s="23" t="s">
        <v>51</v>
      </c>
      <c r="J186" s="23" t="s">
        <v>631</v>
      </c>
      <c r="K186" s="23" t="s">
        <v>25</v>
      </c>
      <c r="L186" s="23" t="s">
        <v>26</v>
      </c>
    </row>
    <row r="187" spans="1:12" s="115" customFormat="1" x14ac:dyDescent="0.25">
      <c r="A187" s="22">
        <v>42899</v>
      </c>
      <c r="B187" s="23" t="s">
        <v>239</v>
      </c>
      <c r="C187" s="130" t="s">
        <v>67</v>
      </c>
      <c r="D187" s="23" t="s">
        <v>32</v>
      </c>
      <c r="E187" s="24"/>
      <c r="F187" s="32">
        <v>70000</v>
      </c>
      <c r="G187" s="31">
        <f t="shared" si="2"/>
        <v>-242566.25</v>
      </c>
      <c r="H187" s="23" t="s">
        <v>139</v>
      </c>
      <c r="I187" s="23" t="s">
        <v>42</v>
      </c>
      <c r="J187" s="23" t="s">
        <v>631</v>
      </c>
      <c r="K187" s="23" t="s">
        <v>25</v>
      </c>
      <c r="L187" s="23" t="s">
        <v>143</v>
      </c>
    </row>
    <row r="188" spans="1:12" x14ac:dyDescent="0.25">
      <c r="A188" s="22">
        <v>42899</v>
      </c>
      <c r="B188" s="23" t="s">
        <v>146</v>
      </c>
      <c r="C188" s="40" t="s">
        <v>40</v>
      </c>
      <c r="D188" s="26" t="s">
        <v>21</v>
      </c>
      <c r="E188" s="24"/>
      <c r="F188" s="24">
        <v>2000</v>
      </c>
      <c r="G188" s="31">
        <f t="shared" si="2"/>
        <v>-244566.25</v>
      </c>
      <c r="H188" s="23" t="s">
        <v>62</v>
      </c>
      <c r="I188" s="23" t="s">
        <v>42</v>
      </c>
      <c r="J188" s="23" t="s">
        <v>24</v>
      </c>
      <c r="K188" s="23" t="s">
        <v>25</v>
      </c>
      <c r="L188" s="27" t="s">
        <v>43</v>
      </c>
    </row>
    <row r="189" spans="1:12" x14ac:dyDescent="0.25">
      <c r="A189" s="22">
        <v>42899</v>
      </c>
      <c r="B189" s="23" t="s">
        <v>240</v>
      </c>
      <c r="C189" s="40" t="s">
        <v>40</v>
      </c>
      <c r="D189" s="26" t="s">
        <v>21</v>
      </c>
      <c r="E189" s="24"/>
      <c r="F189" s="24">
        <v>3000</v>
      </c>
      <c r="G189" s="31">
        <f t="shared" si="2"/>
        <v>-247566.25</v>
      </c>
      <c r="H189" s="23" t="s">
        <v>62</v>
      </c>
      <c r="I189" s="23" t="s">
        <v>42</v>
      </c>
      <c r="J189" s="23" t="s">
        <v>24</v>
      </c>
      <c r="K189" s="23" t="s">
        <v>25</v>
      </c>
      <c r="L189" s="27" t="s">
        <v>43</v>
      </c>
    </row>
    <row r="190" spans="1:12" x14ac:dyDescent="0.25">
      <c r="A190" s="22">
        <v>42899</v>
      </c>
      <c r="B190" s="23" t="s">
        <v>241</v>
      </c>
      <c r="C190" s="23" t="s">
        <v>20</v>
      </c>
      <c r="D190" s="26" t="s">
        <v>21</v>
      </c>
      <c r="E190" s="24"/>
      <c r="F190" s="24">
        <v>2000</v>
      </c>
      <c r="G190" s="31">
        <f t="shared" si="2"/>
        <v>-249566.25</v>
      </c>
      <c r="H190" s="23" t="s">
        <v>62</v>
      </c>
      <c r="I190" s="23" t="s">
        <v>42</v>
      </c>
      <c r="J190" s="23" t="s">
        <v>24</v>
      </c>
      <c r="K190" s="23" t="s">
        <v>25</v>
      </c>
      <c r="L190" s="27" t="s">
        <v>43</v>
      </c>
    </row>
    <row r="191" spans="1:12" x14ac:dyDescent="0.25">
      <c r="A191" s="22">
        <v>42899</v>
      </c>
      <c r="B191" s="23" t="s">
        <v>242</v>
      </c>
      <c r="C191" s="40" t="s">
        <v>40</v>
      </c>
      <c r="D191" s="26" t="s">
        <v>21</v>
      </c>
      <c r="E191" s="24"/>
      <c r="F191" s="24">
        <v>1000</v>
      </c>
      <c r="G191" s="31">
        <f t="shared" si="2"/>
        <v>-250566.25</v>
      </c>
      <c r="H191" s="23" t="s">
        <v>243</v>
      </c>
      <c r="I191" s="23" t="s">
        <v>42</v>
      </c>
      <c r="J191" s="23" t="s">
        <v>24</v>
      </c>
      <c r="K191" s="23" t="s">
        <v>25</v>
      </c>
      <c r="L191" s="23" t="s">
        <v>43</v>
      </c>
    </row>
    <row r="192" spans="1:12" x14ac:dyDescent="0.25">
      <c r="A192" s="22">
        <v>42899</v>
      </c>
      <c r="B192" s="23" t="s">
        <v>244</v>
      </c>
      <c r="C192" s="23" t="s">
        <v>632</v>
      </c>
      <c r="D192" s="26" t="s">
        <v>21</v>
      </c>
      <c r="E192" s="24"/>
      <c r="F192" s="24">
        <v>5000</v>
      </c>
      <c r="G192" s="31">
        <f t="shared" si="2"/>
        <v>-255566.25</v>
      </c>
      <c r="H192" s="23" t="s">
        <v>243</v>
      </c>
      <c r="I192" s="23" t="s">
        <v>42</v>
      </c>
      <c r="J192" s="23" t="s">
        <v>24</v>
      </c>
      <c r="K192" s="23" t="s">
        <v>25</v>
      </c>
      <c r="L192" s="23" t="s">
        <v>43</v>
      </c>
    </row>
    <row r="193" spans="1:12" x14ac:dyDescent="0.25">
      <c r="A193" s="22">
        <v>42899</v>
      </c>
      <c r="B193" s="23" t="s">
        <v>245</v>
      </c>
      <c r="C193" s="40" t="s">
        <v>40</v>
      </c>
      <c r="D193" s="26" t="s">
        <v>21</v>
      </c>
      <c r="E193" s="24"/>
      <c r="F193" s="24">
        <v>1000</v>
      </c>
      <c r="G193" s="31">
        <f t="shared" si="2"/>
        <v>-256566.25</v>
      </c>
      <c r="H193" s="23" t="s">
        <v>243</v>
      </c>
      <c r="I193" s="23" t="s">
        <v>42</v>
      </c>
      <c r="J193" s="23" t="s">
        <v>24</v>
      </c>
      <c r="K193" s="23" t="s">
        <v>25</v>
      </c>
      <c r="L193" s="23" t="s">
        <v>43</v>
      </c>
    </row>
    <row r="194" spans="1:12" x14ac:dyDescent="0.25">
      <c r="A194" s="22">
        <v>42899</v>
      </c>
      <c r="B194" s="23" t="s">
        <v>246</v>
      </c>
      <c r="C194" s="40" t="s">
        <v>40</v>
      </c>
      <c r="D194" s="23" t="s">
        <v>32</v>
      </c>
      <c r="E194" s="24"/>
      <c r="F194" s="24">
        <v>10000</v>
      </c>
      <c r="G194" s="31">
        <f t="shared" si="2"/>
        <v>-266566.25</v>
      </c>
      <c r="H194" s="23" t="s">
        <v>76</v>
      </c>
      <c r="I194" s="23" t="s">
        <v>247</v>
      </c>
      <c r="J194" s="23" t="s">
        <v>631</v>
      </c>
      <c r="K194" s="23" t="s">
        <v>25</v>
      </c>
      <c r="L194" s="23" t="s">
        <v>26</v>
      </c>
    </row>
    <row r="195" spans="1:12" s="115" customFormat="1" x14ac:dyDescent="0.25">
      <c r="A195" s="22">
        <v>42899</v>
      </c>
      <c r="B195" s="23" t="s">
        <v>248</v>
      </c>
      <c r="C195" s="40" t="s">
        <v>40</v>
      </c>
      <c r="D195" s="23" t="s">
        <v>32</v>
      </c>
      <c r="E195" s="24"/>
      <c r="F195" s="24">
        <v>1000</v>
      </c>
      <c r="G195" s="31">
        <f t="shared" si="2"/>
        <v>-267566.25</v>
      </c>
      <c r="H195" s="23" t="s">
        <v>76</v>
      </c>
      <c r="I195" s="23" t="s">
        <v>42</v>
      </c>
      <c r="J195" s="23" t="s">
        <v>631</v>
      </c>
      <c r="K195" s="23" t="s">
        <v>25</v>
      </c>
      <c r="L195" s="23" t="s">
        <v>43</v>
      </c>
    </row>
    <row r="196" spans="1:12" x14ac:dyDescent="0.25">
      <c r="A196" s="22">
        <v>42899</v>
      </c>
      <c r="B196" s="23" t="s">
        <v>249</v>
      </c>
      <c r="C196" s="40" t="s">
        <v>40</v>
      </c>
      <c r="D196" s="23" t="s">
        <v>32</v>
      </c>
      <c r="E196" s="24"/>
      <c r="F196" s="24">
        <v>1000</v>
      </c>
      <c r="G196" s="31">
        <f t="shared" si="2"/>
        <v>-268566.25</v>
      </c>
      <c r="H196" s="23" t="s">
        <v>76</v>
      </c>
      <c r="I196" s="23" t="s">
        <v>42</v>
      </c>
      <c r="J196" s="23" t="s">
        <v>631</v>
      </c>
      <c r="K196" s="23" t="s">
        <v>25</v>
      </c>
      <c r="L196" s="23" t="s">
        <v>43</v>
      </c>
    </row>
    <row r="197" spans="1:12" x14ac:dyDescent="0.25">
      <c r="A197" s="22">
        <v>42899</v>
      </c>
      <c r="B197" s="23" t="s">
        <v>250</v>
      </c>
      <c r="C197" s="23" t="s">
        <v>20</v>
      </c>
      <c r="D197" s="23" t="s">
        <v>251</v>
      </c>
      <c r="E197" s="24"/>
      <c r="F197" s="24">
        <v>2500</v>
      </c>
      <c r="G197" s="31">
        <f t="shared" si="2"/>
        <v>-271066.25</v>
      </c>
      <c r="H197" s="23" t="s">
        <v>76</v>
      </c>
      <c r="I197" s="23" t="s">
        <v>126</v>
      </c>
      <c r="J197" s="23" t="s">
        <v>24</v>
      </c>
      <c r="K197" s="23" t="s">
        <v>25</v>
      </c>
      <c r="L197" s="23" t="s">
        <v>26</v>
      </c>
    </row>
    <row r="198" spans="1:12" s="115" customFormat="1" x14ac:dyDescent="0.25">
      <c r="A198" s="22">
        <v>42900</v>
      </c>
      <c r="B198" s="23" t="s">
        <v>252</v>
      </c>
      <c r="C198" s="23" t="s">
        <v>90</v>
      </c>
      <c r="D198" s="23" t="s">
        <v>37</v>
      </c>
      <c r="E198" s="24"/>
      <c r="F198" s="24">
        <v>109500</v>
      </c>
      <c r="G198" s="31">
        <f t="shared" si="2"/>
        <v>-380566.25</v>
      </c>
      <c r="H198" s="26" t="s">
        <v>166</v>
      </c>
      <c r="I198" s="39" t="s">
        <v>253</v>
      </c>
      <c r="J198" s="23" t="s">
        <v>24</v>
      </c>
      <c r="K198" s="23" t="s">
        <v>25</v>
      </c>
      <c r="L198" s="27" t="s">
        <v>26</v>
      </c>
    </row>
    <row r="199" spans="1:12" s="115" customFormat="1" x14ac:dyDescent="0.25">
      <c r="A199" s="22">
        <v>42900</v>
      </c>
      <c r="B199" s="23" t="s">
        <v>254</v>
      </c>
      <c r="C199" s="40" t="s">
        <v>40</v>
      </c>
      <c r="D199" s="23" t="s">
        <v>32</v>
      </c>
      <c r="E199" s="24"/>
      <c r="F199" s="32">
        <v>2000</v>
      </c>
      <c r="G199" s="31">
        <f t="shared" si="2"/>
        <v>-382566.25</v>
      </c>
      <c r="H199" s="23" t="s">
        <v>139</v>
      </c>
      <c r="I199" s="23" t="s">
        <v>42</v>
      </c>
      <c r="J199" s="23" t="s">
        <v>631</v>
      </c>
      <c r="K199" s="23" t="s">
        <v>25</v>
      </c>
      <c r="L199" s="23" t="s">
        <v>143</v>
      </c>
    </row>
    <row r="200" spans="1:12" x14ac:dyDescent="0.25">
      <c r="A200" s="22">
        <v>42900</v>
      </c>
      <c r="B200" s="23" t="s">
        <v>255</v>
      </c>
      <c r="C200" s="40" t="s">
        <v>40</v>
      </c>
      <c r="D200" s="26" t="s">
        <v>21</v>
      </c>
      <c r="E200" s="24"/>
      <c r="F200" s="24">
        <v>5000</v>
      </c>
      <c r="G200" s="31">
        <f t="shared" si="2"/>
        <v>-387566.25</v>
      </c>
      <c r="H200" s="23" t="s">
        <v>62</v>
      </c>
      <c r="I200" s="23" t="s">
        <v>256</v>
      </c>
      <c r="J200" s="23" t="s">
        <v>24</v>
      </c>
      <c r="K200" s="23" t="s">
        <v>25</v>
      </c>
      <c r="L200" s="27" t="s">
        <v>26</v>
      </c>
    </row>
    <row r="201" spans="1:12" s="115" customFormat="1" x14ac:dyDescent="0.25">
      <c r="A201" s="22">
        <v>42900</v>
      </c>
      <c r="B201" s="23" t="s">
        <v>257</v>
      </c>
      <c r="C201" s="40" t="s">
        <v>40</v>
      </c>
      <c r="D201" s="26" t="s">
        <v>21</v>
      </c>
      <c r="E201" s="24"/>
      <c r="F201" s="24">
        <v>1500</v>
      </c>
      <c r="G201" s="31">
        <f t="shared" si="2"/>
        <v>-389066.25</v>
      </c>
      <c r="H201" s="23" t="s">
        <v>62</v>
      </c>
      <c r="I201" s="23" t="s">
        <v>42</v>
      </c>
      <c r="J201" s="23" t="s">
        <v>24</v>
      </c>
      <c r="K201" s="23" t="s">
        <v>25</v>
      </c>
      <c r="L201" s="27" t="s">
        <v>43</v>
      </c>
    </row>
    <row r="202" spans="1:12" x14ac:dyDescent="0.25">
      <c r="A202" s="22">
        <v>42900</v>
      </c>
      <c r="B202" s="23" t="s">
        <v>61</v>
      </c>
      <c r="C202" s="23" t="s">
        <v>632</v>
      </c>
      <c r="D202" s="26" t="s">
        <v>21</v>
      </c>
      <c r="E202" s="24"/>
      <c r="F202" s="24">
        <v>3950</v>
      </c>
      <c r="G202" s="31">
        <f t="shared" si="2"/>
        <v>-393016.25</v>
      </c>
      <c r="H202" s="23" t="s">
        <v>62</v>
      </c>
      <c r="I202" s="23" t="s">
        <v>42</v>
      </c>
      <c r="J202" s="23" t="s">
        <v>24</v>
      </c>
      <c r="K202" s="23" t="s">
        <v>25</v>
      </c>
      <c r="L202" s="27" t="s">
        <v>43</v>
      </c>
    </row>
    <row r="203" spans="1:12" x14ac:dyDescent="0.25">
      <c r="A203" s="22">
        <v>42900</v>
      </c>
      <c r="B203" s="23" t="s">
        <v>258</v>
      </c>
      <c r="C203" s="40" t="s">
        <v>40</v>
      </c>
      <c r="D203" s="26" t="s">
        <v>21</v>
      </c>
      <c r="E203" s="24"/>
      <c r="F203" s="24">
        <v>300</v>
      </c>
      <c r="G203" s="31">
        <f t="shared" ref="G203:G266" si="3">+G202+E203-F203</f>
        <v>-393316.25</v>
      </c>
      <c r="H203" s="23" t="s">
        <v>62</v>
      </c>
      <c r="I203" s="23" t="s">
        <v>42</v>
      </c>
      <c r="J203" s="23" t="s">
        <v>24</v>
      </c>
      <c r="K203" s="23" t="s">
        <v>25</v>
      </c>
      <c r="L203" s="27" t="s">
        <v>43</v>
      </c>
    </row>
    <row r="204" spans="1:12" x14ac:dyDescent="0.25">
      <c r="A204" s="22">
        <v>42900</v>
      </c>
      <c r="B204" s="23" t="s">
        <v>259</v>
      </c>
      <c r="C204" s="40" t="s">
        <v>40</v>
      </c>
      <c r="D204" s="26" t="s">
        <v>21</v>
      </c>
      <c r="E204" s="24"/>
      <c r="F204" s="24">
        <v>300</v>
      </c>
      <c r="G204" s="31">
        <f t="shared" si="3"/>
        <v>-393616.25</v>
      </c>
      <c r="H204" s="23" t="s">
        <v>62</v>
      </c>
      <c r="I204" s="23" t="s">
        <v>42</v>
      </c>
      <c r="J204" s="23" t="s">
        <v>24</v>
      </c>
      <c r="K204" s="23" t="s">
        <v>25</v>
      </c>
      <c r="L204" s="27" t="s">
        <v>43</v>
      </c>
    </row>
    <row r="205" spans="1:12" x14ac:dyDescent="0.25">
      <c r="A205" s="22">
        <v>42900</v>
      </c>
      <c r="B205" s="33" t="s">
        <v>260</v>
      </c>
      <c r="C205" s="40" t="s">
        <v>40</v>
      </c>
      <c r="D205" s="33" t="s">
        <v>32</v>
      </c>
      <c r="E205" s="24"/>
      <c r="F205" s="34">
        <v>1000</v>
      </c>
      <c r="G205" s="31">
        <f t="shared" si="3"/>
        <v>-394616.25</v>
      </c>
      <c r="H205" s="23" t="s">
        <v>161</v>
      </c>
      <c r="I205" s="40" t="s">
        <v>42</v>
      </c>
      <c r="J205" s="23" t="s">
        <v>631</v>
      </c>
      <c r="K205" s="23" t="s">
        <v>25</v>
      </c>
      <c r="L205" s="23" t="s">
        <v>43</v>
      </c>
    </row>
    <row r="206" spans="1:12" x14ac:dyDescent="0.25">
      <c r="A206" s="22">
        <v>42900</v>
      </c>
      <c r="B206" s="26" t="s">
        <v>261</v>
      </c>
      <c r="C206" s="40" t="s">
        <v>40</v>
      </c>
      <c r="D206" s="33" t="s">
        <v>32</v>
      </c>
      <c r="E206" s="24"/>
      <c r="F206" s="34">
        <v>2500</v>
      </c>
      <c r="G206" s="31">
        <f t="shared" si="3"/>
        <v>-397116.25</v>
      </c>
      <c r="H206" s="23" t="s">
        <v>161</v>
      </c>
      <c r="I206" s="40" t="s">
        <v>42</v>
      </c>
      <c r="J206" s="23" t="s">
        <v>631</v>
      </c>
      <c r="K206" s="23" t="s">
        <v>25</v>
      </c>
      <c r="L206" s="23" t="s">
        <v>43</v>
      </c>
    </row>
    <row r="207" spans="1:12" x14ac:dyDescent="0.25">
      <c r="A207" s="22">
        <v>42900</v>
      </c>
      <c r="B207" s="26" t="s">
        <v>262</v>
      </c>
      <c r="C207" s="40" t="s">
        <v>40</v>
      </c>
      <c r="D207" s="33" t="s">
        <v>32</v>
      </c>
      <c r="E207" s="24"/>
      <c r="F207" s="34">
        <v>2500</v>
      </c>
      <c r="G207" s="31">
        <f t="shared" si="3"/>
        <v>-399616.25</v>
      </c>
      <c r="H207" s="23" t="s">
        <v>161</v>
      </c>
      <c r="I207" s="40" t="s">
        <v>42</v>
      </c>
      <c r="J207" s="23" t="s">
        <v>631</v>
      </c>
      <c r="K207" s="23" t="s">
        <v>25</v>
      </c>
      <c r="L207" s="23" t="s">
        <v>43</v>
      </c>
    </row>
    <row r="208" spans="1:12" x14ac:dyDescent="0.25">
      <c r="A208" s="22">
        <v>42900</v>
      </c>
      <c r="B208" s="23" t="s">
        <v>263</v>
      </c>
      <c r="C208" s="40" t="s">
        <v>40</v>
      </c>
      <c r="D208" s="23" t="s">
        <v>32</v>
      </c>
      <c r="E208" s="24"/>
      <c r="F208" s="24">
        <v>500</v>
      </c>
      <c r="G208" s="31">
        <f t="shared" si="3"/>
        <v>-400116.25</v>
      </c>
      <c r="H208" s="23" t="s">
        <v>76</v>
      </c>
      <c r="I208" s="23" t="s">
        <v>42</v>
      </c>
      <c r="J208" s="23" t="s">
        <v>631</v>
      </c>
      <c r="K208" s="23" t="s">
        <v>25</v>
      </c>
      <c r="L208" s="23" t="s">
        <v>43</v>
      </c>
    </row>
    <row r="209" spans="1:12" x14ac:dyDescent="0.25">
      <c r="A209" s="22">
        <v>42900</v>
      </c>
      <c r="B209" s="23" t="s">
        <v>264</v>
      </c>
      <c r="C209" s="40" t="s">
        <v>40</v>
      </c>
      <c r="D209" s="23" t="s">
        <v>32</v>
      </c>
      <c r="E209" s="24"/>
      <c r="F209" s="24">
        <v>500</v>
      </c>
      <c r="G209" s="31">
        <f t="shared" si="3"/>
        <v>-400616.25</v>
      </c>
      <c r="H209" s="23" t="s">
        <v>76</v>
      </c>
      <c r="I209" s="23" t="s">
        <v>42</v>
      </c>
      <c r="J209" s="23" t="s">
        <v>631</v>
      </c>
      <c r="K209" s="23" t="s">
        <v>25</v>
      </c>
      <c r="L209" s="23" t="s">
        <v>43</v>
      </c>
    </row>
    <row r="210" spans="1:12" x14ac:dyDescent="0.25">
      <c r="A210" s="22">
        <v>42900</v>
      </c>
      <c r="B210" s="23" t="s">
        <v>265</v>
      </c>
      <c r="C210" s="40" t="s">
        <v>40</v>
      </c>
      <c r="D210" s="23" t="s">
        <v>32</v>
      </c>
      <c r="E210" s="24"/>
      <c r="F210" s="24">
        <v>500</v>
      </c>
      <c r="G210" s="31">
        <f t="shared" si="3"/>
        <v>-401116.25</v>
      </c>
      <c r="H210" s="23" t="s">
        <v>76</v>
      </c>
      <c r="I210" s="23" t="s">
        <v>42</v>
      </c>
      <c r="J210" s="23" t="s">
        <v>631</v>
      </c>
      <c r="K210" s="23" t="s">
        <v>25</v>
      </c>
      <c r="L210" s="23" t="s">
        <v>43</v>
      </c>
    </row>
    <row r="211" spans="1:12" x14ac:dyDescent="0.25">
      <c r="A211" s="22">
        <v>42900</v>
      </c>
      <c r="B211" s="23" t="s">
        <v>266</v>
      </c>
      <c r="C211" s="40" t="s">
        <v>40</v>
      </c>
      <c r="D211" s="23" t="s">
        <v>32</v>
      </c>
      <c r="E211" s="24"/>
      <c r="F211" s="24">
        <v>500</v>
      </c>
      <c r="G211" s="31">
        <f t="shared" si="3"/>
        <v>-401616.25</v>
      </c>
      <c r="H211" s="23" t="s">
        <v>76</v>
      </c>
      <c r="I211" s="23" t="s">
        <v>42</v>
      </c>
      <c r="J211" s="23" t="s">
        <v>631</v>
      </c>
      <c r="K211" s="23" t="s">
        <v>25</v>
      </c>
      <c r="L211" s="23" t="s">
        <v>43</v>
      </c>
    </row>
    <row r="212" spans="1:12" x14ac:dyDescent="0.25">
      <c r="A212" s="22">
        <v>42900</v>
      </c>
      <c r="B212" s="23" t="s">
        <v>267</v>
      </c>
      <c r="C212" s="40" t="s">
        <v>40</v>
      </c>
      <c r="D212" s="23" t="s">
        <v>32</v>
      </c>
      <c r="E212" s="24"/>
      <c r="F212" s="24">
        <v>500</v>
      </c>
      <c r="G212" s="31">
        <f t="shared" si="3"/>
        <v>-402116.25</v>
      </c>
      <c r="H212" s="23" t="s">
        <v>76</v>
      </c>
      <c r="I212" s="23" t="s">
        <v>42</v>
      </c>
      <c r="J212" s="23" t="s">
        <v>631</v>
      </c>
      <c r="K212" s="23" t="s">
        <v>25</v>
      </c>
      <c r="L212" s="23" t="s">
        <v>43</v>
      </c>
    </row>
    <row r="213" spans="1:12" x14ac:dyDescent="0.25">
      <c r="A213" s="22">
        <v>42900</v>
      </c>
      <c r="B213" s="23" t="s">
        <v>268</v>
      </c>
      <c r="C213" s="40" t="s">
        <v>40</v>
      </c>
      <c r="D213" s="23" t="s">
        <v>32</v>
      </c>
      <c r="E213" s="24"/>
      <c r="F213" s="24">
        <v>500</v>
      </c>
      <c r="G213" s="31">
        <f t="shared" si="3"/>
        <v>-402616.25</v>
      </c>
      <c r="H213" s="23" t="s">
        <v>76</v>
      </c>
      <c r="I213" s="23" t="s">
        <v>42</v>
      </c>
      <c r="J213" s="23" t="s">
        <v>631</v>
      </c>
      <c r="K213" s="23" t="s">
        <v>25</v>
      </c>
      <c r="L213" s="23" t="s">
        <v>43</v>
      </c>
    </row>
    <row r="214" spans="1:12" x14ac:dyDescent="0.25">
      <c r="A214" s="22">
        <v>42900</v>
      </c>
      <c r="B214" s="23" t="s">
        <v>118</v>
      </c>
      <c r="C214" s="26" t="s">
        <v>269</v>
      </c>
      <c r="D214" s="23" t="s">
        <v>32</v>
      </c>
      <c r="E214" s="24"/>
      <c r="F214" s="24">
        <v>4000</v>
      </c>
      <c r="G214" s="31">
        <f t="shared" si="3"/>
        <v>-406616.25</v>
      </c>
      <c r="H214" s="23" t="s">
        <v>76</v>
      </c>
      <c r="I214" s="23" t="s">
        <v>42</v>
      </c>
      <c r="J214" s="23" t="s">
        <v>631</v>
      </c>
      <c r="K214" s="23" t="s">
        <v>25</v>
      </c>
      <c r="L214" s="23" t="s">
        <v>43</v>
      </c>
    </row>
    <row r="215" spans="1:12" x14ac:dyDescent="0.25">
      <c r="A215" s="22">
        <v>42901</v>
      </c>
      <c r="B215" s="23" t="s">
        <v>617</v>
      </c>
      <c r="C215" s="23" t="s">
        <v>55</v>
      </c>
      <c r="D215" s="23" t="s">
        <v>28</v>
      </c>
      <c r="E215" s="24"/>
      <c r="F215" s="24">
        <v>160000</v>
      </c>
      <c r="G215" s="31">
        <f t="shared" si="3"/>
        <v>-566616.25</v>
      </c>
      <c r="H215" s="23" t="s">
        <v>41</v>
      </c>
      <c r="I215" s="23">
        <v>27</v>
      </c>
      <c r="J215" s="23" t="s">
        <v>24</v>
      </c>
      <c r="K215" s="23" t="s">
        <v>25</v>
      </c>
      <c r="L215" s="27" t="s">
        <v>26</v>
      </c>
    </row>
    <row r="216" spans="1:12" s="115" customFormat="1" x14ac:dyDescent="0.25">
      <c r="A216" s="22">
        <v>42901</v>
      </c>
      <c r="B216" s="23" t="s">
        <v>47</v>
      </c>
      <c r="C216" s="23" t="s">
        <v>48</v>
      </c>
      <c r="D216" s="23" t="s">
        <v>37</v>
      </c>
      <c r="E216" s="24"/>
      <c r="F216" s="24">
        <v>1800</v>
      </c>
      <c r="G216" s="31">
        <f t="shared" si="3"/>
        <v>-568416.25</v>
      </c>
      <c r="H216" s="23" t="s">
        <v>41</v>
      </c>
      <c r="I216" s="23" t="s">
        <v>270</v>
      </c>
      <c r="J216" s="23" t="s">
        <v>24</v>
      </c>
      <c r="K216" s="23" t="s">
        <v>25</v>
      </c>
      <c r="L216" s="27" t="s">
        <v>26</v>
      </c>
    </row>
    <row r="217" spans="1:12" s="115" customFormat="1" x14ac:dyDescent="0.25">
      <c r="A217" s="22">
        <v>42901</v>
      </c>
      <c r="B217" s="27" t="s">
        <v>271</v>
      </c>
      <c r="C217" s="40" t="s">
        <v>40</v>
      </c>
      <c r="D217" s="26" t="s">
        <v>21</v>
      </c>
      <c r="E217" s="29"/>
      <c r="F217" s="29">
        <v>1000</v>
      </c>
      <c r="G217" s="31">
        <f t="shared" si="3"/>
        <v>-569416.25</v>
      </c>
      <c r="H217" s="27" t="s">
        <v>225</v>
      </c>
      <c r="I217" s="27" t="s">
        <v>42</v>
      </c>
      <c r="J217" s="23" t="s">
        <v>24</v>
      </c>
      <c r="K217" s="23" t="s">
        <v>25</v>
      </c>
      <c r="L217" s="27" t="s">
        <v>43</v>
      </c>
    </row>
    <row r="218" spans="1:12" x14ac:dyDescent="0.25">
      <c r="A218" s="22">
        <v>42901</v>
      </c>
      <c r="B218" s="27" t="s">
        <v>271</v>
      </c>
      <c r="C218" s="40" t="s">
        <v>40</v>
      </c>
      <c r="D218" s="26" t="s">
        <v>21</v>
      </c>
      <c r="E218" s="29"/>
      <c r="F218" s="29">
        <v>1000</v>
      </c>
      <c r="G218" s="31">
        <f t="shared" si="3"/>
        <v>-570416.25</v>
      </c>
      <c r="H218" s="27" t="s">
        <v>225</v>
      </c>
      <c r="I218" s="27" t="s">
        <v>42</v>
      </c>
      <c r="J218" s="23" t="s">
        <v>24</v>
      </c>
      <c r="K218" s="23" t="s">
        <v>25</v>
      </c>
      <c r="L218" s="27" t="s">
        <v>43</v>
      </c>
    </row>
    <row r="219" spans="1:12" x14ac:dyDescent="0.25">
      <c r="A219" s="22">
        <v>42901</v>
      </c>
      <c r="B219" s="23" t="s">
        <v>61</v>
      </c>
      <c r="C219" s="23" t="s">
        <v>632</v>
      </c>
      <c r="D219" s="26" t="s">
        <v>21</v>
      </c>
      <c r="E219" s="24"/>
      <c r="F219" s="24">
        <v>3700</v>
      </c>
      <c r="G219" s="31">
        <f t="shared" si="3"/>
        <v>-574116.25</v>
      </c>
      <c r="H219" s="23" t="s">
        <v>62</v>
      </c>
      <c r="I219" s="23" t="s">
        <v>42</v>
      </c>
      <c r="J219" s="23" t="s">
        <v>24</v>
      </c>
      <c r="K219" s="23" t="s">
        <v>25</v>
      </c>
      <c r="L219" s="27" t="s">
        <v>43</v>
      </c>
    </row>
    <row r="220" spans="1:12" x14ac:dyDescent="0.25">
      <c r="A220" s="22">
        <v>42901</v>
      </c>
      <c r="B220" s="23" t="s">
        <v>272</v>
      </c>
      <c r="C220" s="40" t="s">
        <v>40</v>
      </c>
      <c r="D220" s="26" t="s">
        <v>21</v>
      </c>
      <c r="E220" s="24"/>
      <c r="F220" s="24">
        <v>300</v>
      </c>
      <c r="G220" s="31">
        <f t="shared" si="3"/>
        <v>-574416.25</v>
      </c>
      <c r="H220" s="23" t="s">
        <v>62</v>
      </c>
      <c r="I220" s="23" t="s">
        <v>42</v>
      </c>
      <c r="J220" s="23" t="s">
        <v>24</v>
      </c>
      <c r="K220" s="23" t="s">
        <v>25</v>
      </c>
      <c r="L220" s="27" t="s">
        <v>43</v>
      </c>
    </row>
    <row r="221" spans="1:12" x14ac:dyDescent="0.25">
      <c r="A221" s="22">
        <v>42901</v>
      </c>
      <c r="B221" s="23" t="s">
        <v>273</v>
      </c>
      <c r="C221" s="40" t="s">
        <v>40</v>
      </c>
      <c r="D221" s="26" t="s">
        <v>21</v>
      </c>
      <c r="E221" s="24"/>
      <c r="F221" s="24">
        <v>300</v>
      </c>
      <c r="G221" s="31">
        <f t="shared" si="3"/>
        <v>-574716.25</v>
      </c>
      <c r="H221" s="23" t="s">
        <v>62</v>
      </c>
      <c r="I221" s="23" t="s">
        <v>42</v>
      </c>
      <c r="J221" s="23" t="s">
        <v>24</v>
      </c>
      <c r="K221" s="23" t="s">
        <v>25</v>
      </c>
      <c r="L221" s="27" t="s">
        <v>43</v>
      </c>
    </row>
    <row r="222" spans="1:12" x14ac:dyDescent="0.25">
      <c r="A222" s="22">
        <v>42901</v>
      </c>
      <c r="B222" s="23" t="s">
        <v>274</v>
      </c>
      <c r="C222" s="40" t="s">
        <v>40</v>
      </c>
      <c r="D222" s="26" t="s">
        <v>21</v>
      </c>
      <c r="E222" s="24"/>
      <c r="F222" s="24">
        <v>300</v>
      </c>
      <c r="G222" s="31">
        <f t="shared" si="3"/>
        <v>-575016.25</v>
      </c>
      <c r="H222" s="23" t="s">
        <v>62</v>
      </c>
      <c r="I222" s="23" t="s">
        <v>42</v>
      </c>
      <c r="J222" s="23" t="s">
        <v>24</v>
      </c>
      <c r="K222" s="23" t="s">
        <v>25</v>
      </c>
      <c r="L222" s="27" t="s">
        <v>43</v>
      </c>
    </row>
    <row r="223" spans="1:12" x14ac:dyDescent="0.25">
      <c r="A223" s="22">
        <v>42901</v>
      </c>
      <c r="B223" s="23" t="s">
        <v>65</v>
      </c>
      <c r="C223" s="40" t="s">
        <v>40</v>
      </c>
      <c r="D223" s="26" t="s">
        <v>21</v>
      </c>
      <c r="E223" s="24"/>
      <c r="F223" s="24">
        <v>600</v>
      </c>
      <c r="G223" s="31">
        <f t="shared" si="3"/>
        <v>-575616.25</v>
      </c>
      <c r="H223" s="23" t="s">
        <v>62</v>
      </c>
      <c r="I223" s="23" t="s">
        <v>42</v>
      </c>
      <c r="J223" s="23" t="s">
        <v>24</v>
      </c>
      <c r="K223" s="23" t="s">
        <v>25</v>
      </c>
      <c r="L223" s="27" t="s">
        <v>43</v>
      </c>
    </row>
    <row r="224" spans="1:12" x14ac:dyDescent="0.25">
      <c r="A224" s="22">
        <v>42901</v>
      </c>
      <c r="B224" s="23" t="s">
        <v>275</v>
      </c>
      <c r="C224" s="40" t="s">
        <v>40</v>
      </c>
      <c r="D224" s="26" t="s">
        <v>21</v>
      </c>
      <c r="E224" s="24"/>
      <c r="F224" s="24">
        <v>1000</v>
      </c>
      <c r="G224" s="31">
        <f t="shared" si="3"/>
        <v>-576616.25</v>
      </c>
      <c r="H224" s="23" t="s">
        <v>243</v>
      </c>
      <c r="I224" s="23" t="s">
        <v>42</v>
      </c>
      <c r="J224" s="23" t="s">
        <v>24</v>
      </c>
      <c r="K224" s="23" t="s">
        <v>25</v>
      </c>
      <c r="L224" s="23" t="s">
        <v>43</v>
      </c>
    </row>
    <row r="225" spans="1:12" x14ac:dyDescent="0.25">
      <c r="A225" s="22">
        <v>42901</v>
      </c>
      <c r="B225" s="23" t="s">
        <v>276</v>
      </c>
      <c r="C225" s="40" t="s">
        <v>40</v>
      </c>
      <c r="D225" s="26" t="s">
        <v>21</v>
      </c>
      <c r="E225" s="24"/>
      <c r="F225" s="24">
        <v>1000</v>
      </c>
      <c r="G225" s="31">
        <f t="shared" si="3"/>
        <v>-577616.25</v>
      </c>
      <c r="H225" s="23" t="s">
        <v>243</v>
      </c>
      <c r="I225" s="23" t="s">
        <v>42</v>
      </c>
      <c r="J225" s="23" t="s">
        <v>24</v>
      </c>
      <c r="K225" s="23" t="s">
        <v>25</v>
      </c>
      <c r="L225" s="23" t="s">
        <v>43</v>
      </c>
    </row>
    <row r="226" spans="1:12" x14ac:dyDescent="0.25">
      <c r="A226" s="22">
        <v>42901</v>
      </c>
      <c r="B226" s="23" t="s">
        <v>277</v>
      </c>
      <c r="C226" s="40" t="s">
        <v>40</v>
      </c>
      <c r="D226" s="26" t="s">
        <v>21</v>
      </c>
      <c r="E226" s="24"/>
      <c r="F226" s="24">
        <v>1000</v>
      </c>
      <c r="G226" s="31">
        <f t="shared" si="3"/>
        <v>-578616.25</v>
      </c>
      <c r="H226" s="23" t="s">
        <v>243</v>
      </c>
      <c r="I226" s="23" t="s">
        <v>42</v>
      </c>
      <c r="J226" s="23" t="s">
        <v>24</v>
      </c>
      <c r="K226" s="23" t="s">
        <v>25</v>
      </c>
      <c r="L226" s="23" t="s">
        <v>43</v>
      </c>
    </row>
    <row r="227" spans="1:12" x14ac:dyDescent="0.25">
      <c r="A227" s="22">
        <v>42901</v>
      </c>
      <c r="B227" s="26" t="s">
        <v>278</v>
      </c>
      <c r="C227" s="40" t="s">
        <v>40</v>
      </c>
      <c r="D227" s="33" t="s">
        <v>32</v>
      </c>
      <c r="E227" s="24"/>
      <c r="F227" s="34">
        <v>1500</v>
      </c>
      <c r="G227" s="31">
        <f t="shared" si="3"/>
        <v>-580116.25</v>
      </c>
      <c r="H227" s="23" t="s">
        <v>161</v>
      </c>
      <c r="I227" s="40" t="s">
        <v>42</v>
      </c>
      <c r="J227" s="23" t="s">
        <v>631</v>
      </c>
      <c r="K227" s="23" t="s">
        <v>25</v>
      </c>
      <c r="L227" s="23" t="s">
        <v>43</v>
      </c>
    </row>
    <row r="228" spans="1:12" x14ac:dyDescent="0.25">
      <c r="A228" s="22">
        <v>42901</v>
      </c>
      <c r="B228" s="23" t="s">
        <v>279</v>
      </c>
      <c r="C228" s="26" t="s">
        <v>269</v>
      </c>
      <c r="D228" s="33" t="s">
        <v>32</v>
      </c>
      <c r="E228" s="24"/>
      <c r="F228" s="34">
        <v>3000</v>
      </c>
      <c r="G228" s="31">
        <f t="shared" si="3"/>
        <v>-583116.25</v>
      </c>
      <c r="H228" s="23" t="s">
        <v>161</v>
      </c>
      <c r="I228" s="40" t="s">
        <v>42</v>
      </c>
      <c r="J228" s="23" t="s">
        <v>631</v>
      </c>
      <c r="K228" s="23" t="s">
        <v>25</v>
      </c>
      <c r="L228" s="23" t="s">
        <v>43</v>
      </c>
    </row>
    <row r="229" spans="1:12" x14ac:dyDescent="0.25">
      <c r="A229" s="22">
        <v>42901</v>
      </c>
      <c r="B229" s="23" t="s">
        <v>280</v>
      </c>
      <c r="C229" s="40" t="s">
        <v>40</v>
      </c>
      <c r="D229" s="33" t="s">
        <v>32</v>
      </c>
      <c r="E229" s="24"/>
      <c r="F229" s="34">
        <v>1000</v>
      </c>
      <c r="G229" s="31">
        <f t="shared" si="3"/>
        <v>-584116.25</v>
      </c>
      <c r="H229" s="23" t="s">
        <v>161</v>
      </c>
      <c r="I229" s="40" t="s">
        <v>42</v>
      </c>
      <c r="J229" s="23" t="s">
        <v>631</v>
      </c>
      <c r="K229" s="23" t="s">
        <v>25</v>
      </c>
      <c r="L229" s="23" t="s">
        <v>43</v>
      </c>
    </row>
    <row r="230" spans="1:12" x14ac:dyDescent="0.25">
      <c r="A230" s="22">
        <v>42901</v>
      </c>
      <c r="B230" s="33" t="s">
        <v>281</v>
      </c>
      <c r="C230" s="40" t="s">
        <v>40</v>
      </c>
      <c r="D230" s="33" t="s">
        <v>32</v>
      </c>
      <c r="E230" s="24"/>
      <c r="F230" s="34">
        <v>1000</v>
      </c>
      <c r="G230" s="31">
        <f t="shared" si="3"/>
        <v>-585116.25</v>
      </c>
      <c r="H230" s="23" t="s">
        <v>161</v>
      </c>
      <c r="I230" s="40" t="s">
        <v>42</v>
      </c>
      <c r="J230" s="23" t="s">
        <v>631</v>
      </c>
      <c r="K230" s="23" t="s">
        <v>25</v>
      </c>
      <c r="L230" s="23" t="s">
        <v>43</v>
      </c>
    </row>
    <row r="231" spans="1:12" x14ac:dyDescent="0.25">
      <c r="A231" s="22">
        <v>42901</v>
      </c>
      <c r="B231" s="23" t="s">
        <v>282</v>
      </c>
      <c r="C231" s="26" t="s">
        <v>269</v>
      </c>
      <c r="D231" s="33" t="s">
        <v>32</v>
      </c>
      <c r="E231" s="24"/>
      <c r="F231" s="34">
        <v>1500</v>
      </c>
      <c r="G231" s="31">
        <f t="shared" si="3"/>
        <v>-586616.25</v>
      </c>
      <c r="H231" s="23" t="s">
        <v>161</v>
      </c>
      <c r="I231" s="40" t="s">
        <v>42</v>
      </c>
      <c r="J231" s="23" t="s">
        <v>631</v>
      </c>
      <c r="K231" s="23" t="s">
        <v>25</v>
      </c>
      <c r="L231" s="23" t="s">
        <v>43</v>
      </c>
    </row>
    <row r="232" spans="1:12" x14ac:dyDescent="0.25">
      <c r="A232" s="22">
        <v>42901</v>
      </c>
      <c r="B232" s="23" t="s">
        <v>283</v>
      </c>
      <c r="C232" s="40" t="s">
        <v>40</v>
      </c>
      <c r="D232" s="23" t="s">
        <v>32</v>
      </c>
      <c r="E232" s="24"/>
      <c r="F232" s="24">
        <v>500</v>
      </c>
      <c r="G232" s="31">
        <f t="shared" si="3"/>
        <v>-587116.25</v>
      </c>
      <c r="H232" s="23" t="s">
        <v>76</v>
      </c>
      <c r="I232" s="23" t="s">
        <v>42</v>
      </c>
      <c r="J232" s="23" t="s">
        <v>631</v>
      </c>
      <c r="K232" s="23" t="s">
        <v>25</v>
      </c>
      <c r="L232" s="23" t="s">
        <v>43</v>
      </c>
    </row>
    <row r="233" spans="1:12" x14ac:dyDescent="0.25">
      <c r="A233" s="22">
        <v>42901</v>
      </c>
      <c r="B233" s="23" t="s">
        <v>284</v>
      </c>
      <c r="C233" s="23" t="s">
        <v>90</v>
      </c>
      <c r="D233" s="23" t="s">
        <v>37</v>
      </c>
      <c r="E233" s="24"/>
      <c r="F233" s="24">
        <v>5000</v>
      </c>
      <c r="G233" s="31">
        <f t="shared" si="3"/>
        <v>-592116.25</v>
      </c>
      <c r="H233" s="23" t="s">
        <v>76</v>
      </c>
      <c r="I233" s="23">
        <v>7722</v>
      </c>
      <c r="J233" s="23" t="s">
        <v>24</v>
      </c>
      <c r="K233" s="23" t="s">
        <v>25</v>
      </c>
      <c r="L233" s="23" t="s">
        <v>26</v>
      </c>
    </row>
    <row r="234" spans="1:12" s="115" customFormat="1" x14ac:dyDescent="0.25">
      <c r="A234" s="22">
        <v>42901</v>
      </c>
      <c r="B234" s="23" t="s">
        <v>285</v>
      </c>
      <c r="C234" s="40" t="s">
        <v>40</v>
      </c>
      <c r="D234" s="23" t="s">
        <v>32</v>
      </c>
      <c r="E234" s="24"/>
      <c r="F234" s="24">
        <v>500</v>
      </c>
      <c r="G234" s="31">
        <f t="shared" si="3"/>
        <v>-592616.25</v>
      </c>
      <c r="H234" s="23" t="s">
        <v>76</v>
      </c>
      <c r="I234" s="23" t="s">
        <v>42</v>
      </c>
      <c r="J234" s="23" t="s">
        <v>631</v>
      </c>
      <c r="K234" s="23" t="s">
        <v>25</v>
      </c>
      <c r="L234" s="23" t="s">
        <v>43</v>
      </c>
    </row>
    <row r="235" spans="1:12" x14ac:dyDescent="0.25">
      <c r="A235" s="22">
        <v>42901</v>
      </c>
      <c r="B235" s="23" t="s">
        <v>286</v>
      </c>
      <c r="C235" s="40" t="s">
        <v>40</v>
      </c>
      <c r="D235" s="23" t="s">
        <v>32</v>
      </c>
      <c r="E235" s="24"/>
      <c r="F235" s="24">
        <v>500</v>
      </c>
      <c r="G235" s="31">
        <f t="shared" si="3"/>
        <v>-593116.25</v>
      </c>
      <c r="H235" s="23" t="s">
        <v>76</v>
      </c>
      <c r="I235" s="23" t="s">
        <v>42</v>
      </c>
      <c r="J235" s="23" t="s">
        <v>631</v>
      </c>
      <c r="K235" s="23" t="s">
        <v>25</v>
      </c>
      <c r="L235" s="23" t="s">
        <v>43</v>
      </c>
    </row>
    <row r="236" spans="1:12" x14ac:dyDescent="0.25">
      <c r="A236" s="22">
        <v>42902</v>
      </c>
      <c r="B236" s="23" t="s">
        <v>289</v>
      </c>
      <c r="C236" s="23" t="s">
        <v>48</v>
      </c>
      <c r="D236" s="23" t="s">
        <v>37</v>
      </c>
      <c r="E236" s="24"/>
      <c r="F236" s="24">
        <v>5560</v>
      </c>
      <c r="G236" s="31">
        <f t="shared" si="3"/>
        <v>-598676.25</v>
      </c>
      <c r="H236" s="26" t="s">
        <v>166</v>
      </c>
      <c r="I236" s="39" t="s">
        <v>288</v>
      </c>
      <c r="J236" s="23" t="s">
        <v>24</v>
      </c>
      <c r="K236" s="23" t="s">
        <v>25</v>
      </c>
      <c r="L236" s="27" t="s">
        <v>26</v>
      </c>
    </row>
    <row r="237" spans="1:12" s="115" customFormat="1" x14ac:dyDescent="0.25">
      <c r="A237" s="22">
        <v>42902</v>
      </c>
      <c r="B237" s="23" t="s">
        <v>289</v>
      </c>
      <c r="C237" s="23" t="s">
        <v>48</v>
      </c>
      <c r="D237" s="23" t="s">
        <v>37</v>
      </c>
      <c r="E237" s="24"/>
      <c r="F237" s="24">
        <v>7160</v>
      </c>
      <c r="G237" s="31">
        <f t="shared" si="3"/>
        <v>-605836.25</v>
      </c>
      <c r="H237" s="26" t="s">
        <v>166</v>
      </c>
      <c r="I237" s="39" t="s">
        <v>290</v>
      </c>
      <c r="J237" s="23" t="s">
        <v>24</v>
      </c>
      <c r="K237" s="23" t="s">
        <v>25</v>
      </c>
      <c r="L237" s="27" t="s">
        <v>26</v>
      </c>
    </row>
    <row r="238" spans="1:12" s="115" customFormat="1" x14ac:dyDescent="0.25">
      <c r="A238" s="22">
        <v>42902</v>
      </c>
      <c r="B238" s="27" t="s">
        <v>291</v>
      </c>
      <c r="C238" s="40" t="s">
        <v>40</v>
      </c>
      <c r="D238" s="26" t="s">
        <v>21</v>
      </c>
      <c r="E238" s="29"/>
      <c r="F238" s="29">
        <v>1000</v>
      </c>
      <c r="G238" s="31">
        <f t="shared" si="3"/>
        <v>-606836.25</v>
      </c>
      <c r="H238" s="27" t="s">
        <v>225</v>
      </c>
      <c r="I238" s="27" t="s">
        <v>42</v>
      </c>
      <c r="J238" s="23" t="s">
        <v>24</v>
      </c>
      <c r="K238" s="23" t="s">
        <v>25</v>
      </c>
      <c r="L238" s="27" t="s">
        <v>43</v>
      </c>
    </row>
    <row r="239" spans="1:12" x14ac:dyDescent="0.25">
      <c r="A239" s="22">
        <v>42902</v>
      </c>
      <c r="B239" s="27" t="s">
        <v>291</v>
      </c>
      <c r="C239" s="40" t="s">
        <v>40</v>
      </c>
      <c r="D239" s="26" t="s">
        <v>21</v>
      </c>
      <c r="E239" s="29"/>
      <c r="F239" s="29">
        <v>1000</v>
      </c>
      <c r="G239" s="31">
        <f t="shared" si="3"/>
        <v>-607836.25</v>
      </c>
      <c r="H239" s="27" t="s">
        <v>225</v>
      </c>
      <c r="I239" s="27" t="s">
        <v>42</v>
      </c>
      <c r="J239" s="23" t="s">
        <v>24</v>
      </c>
      <c r="K239" s="23" t="s">
        <v>25</v>
      </c>
      <c r="L239" s="27" t="s">
        <v>43</v>
      </c>
    </row>
    <row r="240" spans="1:12" x14ac:dyDescent="0.25">
      <c r="A240" s="22">
        <v>42902</v>
      </c>
      <c r="B240" s="23" t="s">
        <v>292</v>
      </c>
      <c r="C240" s="40" t="s">
        <v>40</v>
      </c>
      <c r="D240" s="23" t="s">
        <v>32</v>
      </c>
      <c r="E240" s="24"/>
      <c r="F240" s="32">
        <v>1000</v>
      </c>
      <c r="G240" s="31">
        <f t="shared" si="3"/>
        <v>-608836.25</v>
      </c>
      <c r="H240" s="23" t="s">
        <v>139</v>
      </c>
      <c r="I240" s="23" t="s">
        <v>42</v>
      </c>
      <c r="J240" s="23" t="s">
        <v>631</v>
      </c>
      <c r="K240" s="23" t="s">
        <v>25</v>
      </c>
      <c r="L240" s="23" t="s">
        <v>143</v>
      </c>
    </row>
    <row r="241" spans="1:12" x14ac:dyDescent="0.25">
      <c r="A241" s="22">
        <v>42902</v>
      </c>
      <c r="B241" s="23" t="s">
        <v>293</v>
      </c>
      <c r="C241" s="40" t="s">
        <v>40</v>
      </c>
      <c r="D241" s="26" t="s">
        <v>21</v>
      </c>
      <c r="E241" s="24"/>
      <c r="F241" s="24">
        <v>300</v>
      </c>
      <c r="G241" s="31">
        <f t="shared" si="3"/>
        <v>-609136.25</v>
      </c>
      <c r="H241" s="23" t="s">
        <v>62</v>
      </c>
      <c r="I241" s="23" t="s">
        <v>42</v>
      </c>
      <c r="J241" s="23" t="s">
        <v>24</v>
      </c>
      <c r="K241" s="23" t="s">
        <v>25</v>
      </c>
      <c r="L241" s="27" t="s">
        <v>43</v>
      </c>
    </row>
    <row r="242" spans="1:12" x14ac:dyDescent="0.25">
      <c r="A242" s="22">
        <v>42902</v>
      </c>
      <c r="B242" s="23" t="s">
        <v>294</v>
      </c>
      <c r="C242" s="40" t="s">
        <v>40</v>
      </c>
      <c r="D242" s="26" t="s">
        <v>21</v>
      </c>
      <c r="E242" s="24"/>
      <c r="F242" s="24">
        <v>300</v>
      </c>
      <c r="G242" s="31">
        <f t="shared" si="3"/>
        <v>-609436.25</v>
      </c>
      <c r="H242" s="23" t="s">
        <v>62</v>
      </c>
      <c r="I242" s="23" t="s">
        <v>42</v>
      </c>
      <c r="J242" s="23" t="s">
        <v>24</v>
      </c>
      <c r="K242" s="23" t="s">
        <v>25</v>
      </c>
      <c r="L242" s="27" t="s">
        <v>43</v>
      </c>
    </row>
    <row r="243" spans="1:12" x14ac:dyDescent="0.25">
      <c r="A243" s="22">
        <v>42902</v>
      </c>
      <c r="B243" s="23" t="s">
        <v>61</v>
      </c>
      <c r="C243" s="23" t="s">
        <v>632</v>
      </c>
      <c r="D243" s="26" t="s">
        <v>21</v>
      </c>
      <c r="E243" s="24"/>
      <c r="F243" s="24">
        <v>3950</v>
      </c>
      <c r="G243" s="31">
        <f t="shared" si="3"/>
        <v>-613386.25</v>
      </c>
      <c r="H243" s="23" t="s">
        <v>62</v>
      </c>
      <c r="I243" s="23" t="s">
        <v>42</v>
      </c>
      <c r="J243" s="23" t="s">
        <v>24</v>
      </c>
      <c r="K243" s="23" t="s">
        <v>25</v>
      </c>
      <c r="L243" s="27" t="s">
        <v>43</v>
      </c>
    </row>
    <row r="244" spans="1:12" x14ac:dyDescent="0.25">
      <c r="A244" s="22">
        <v>42902</v>
      </c>
      <c r="B244" s="23" t="s">
        <v>295</v>
      </c>
      <c r="C244" s="40" t="s">
        <v>40</v>
      </c>
      <c r="D244" s="26" t="s">
        <v>21</v>
      </c>
      <c r="E244" s="24"/>
      <c r="F244" s="24">
        <v>300</v>
      </c>
      <c r="G244" s="31">
        <f t="shared" si="3"/>
        <v>-613686.25</v>
      </c>
      <c r="H244" s="23" t="s">
        <v>62</v>
      </c>
      <c r="I244" s="23" t="s">
        <v>42</v>
      </c>
      <c r="J244" s="23" t="s">
        <v>24</v>
      </c>
      <c r="K244" s="23" t="s">
        <v>25</v>
      </c>
      <c r="L244" s="27" t="s">
        <v>43</v>
      </c>
    </row>
    <row r="245" spans="1:12" x14ac:dyDescent="0.25">
      <c r="A245" s="22">
        <v>42902</v>
      </c>
      <c r="B245" s="23" t="s">
        <v>296</v>
      </c>
      <c r="C245" s="40" t="s">
        <v>40</v>
      </c>
      <c r="D245" s="26" t="s">
        <v>21</v>
      </c>
      <c r="E245" s="24"/>
      <c r="F245" s="24">
        <v>300</v>
      </c>
      <c r="G245" s="31">
        <f t="shared" si="3"/>
        <v>-613986.25</v>
      </c>
      <c r="H245" s="23" t="s">
        <v>62</v>
      </c>
      <c r="I245" s="23" t="s">
        <v>42</v>
      </c>
      <c r="J245" s="23" t="s">
        <v>24</v>
      </c>
      <c r="K245" s="23" t="s">
        <v>25</v>
      </c>
      <c r="L245" s="27" t="s">
        <v>43</v>
      </c>
    </row>
    <row r="246" spans="1:12" x14ac:dyDescent="0.25">
      <c r="A246" s="22">
        <v>42902</v>
      </c>
      <c r="B246" s="23" t="s">
        <v>274</v>
      </c>
      <c r="C246" s="40" t="s">
        <v>40</v>
      </c>
      <c r="D246" s="26" t="s">
        <v>21</v>
      </c>
      <c r="E246" s="24"/>
      <c r="F246" s="24">
        <v>300</v>
      </c>
      <c r="G246" s="31">
        <f t="shared" si="3"/>
        <v>-614286.25</v>
      </c>
      <c r="H246" s="23" t="s">
        <v>62</v>
      </c>
      <c r="I246" s="23" t="s">
        <v>42</v>
      </c>
      <c r="J246" s="23" t="s">
        <v>24</v>
      </c>
      <c r="K246" s="23" t="s">
        <v>25</v>
      </c>
      <c r="L246" s="27" t="s">
        <v>43</v>
      </c>
    </row>
    <row r="247" spans="1:12" x14ac:dyDescent="0.25">
      <c r="A247" s="22">
        <v>42902</v>
      </c>
      <c r="B247" s="23" t="s">
        <v>297</v>
      </c>
      <c r="C247" s="23" t="s">
        <v>90</v>
      </c>
      <c r="D247" s="23" t="s">
        <v>37</v>
      </c>
      <c r="E247" s="24"/>
      <c r="F247" s="24">
        <v>1000</v>
      </c>
      <c r="G247" s="31">
        <f t="shared" si="3"/>
        <v>-615286.25</v>
      </c>
      <c r="H247" s="23" t="s">
        <v>62</v>
      </c>
      <c r="I247" s="23" t="s">
        <v>42</v>
      </c>
      <c r="J247" s="23" t="s">
        <v>24</v>
      </c>
      <c r="K247" s="23" t="s">
        <v>25</v>
      </c>
      <c r="L247" s="27" t="s">
        <v>43</v>
      </c>
    </row>
    <row r="248" spans="1:12" x14ac:dyDescent="0.25">
      <c r="A248" s="22">
        <v>42902</v>
      </c>
      <c r="B248" s="23" t="s">
        <v>298</v>
      </c>
      <c r="C248" s="40" t="s">
        <v>40</v>
      </c>
      <c r="D248" s="26" t="s">
        <v>21</v>
      </c>
      <c r="E248" s="24"/>
      <c r="F248" s="24">
        <v>300</v>
      </c>
      <c r="G248" s="31">
        <f t="shared" si="3"/>
        <v>-615586.25</v>
      </c>
      <c r="H248" s="23" t="s">
        <v>62</v>
      </c>
      <c r="I248" s="23" t="s">
        <v>42</v>
      </c>
      <c r="J248" s="23" t="s">
        <v>24</v>
      </c>
      <c r="K248" s="23" t="s">
        <v>25</v>
      </c>
      <c r="L248" s="27" t="s">
        <v>43</v>
      </c>
    </row>
    <row r="249" spans="1:12" x14ac:dyDescent="0.25">
      <c r="A249" s="22">
        <v>42902</v>
      </c>
      <c r="B249" s="23" t="s">
        <v>299</v>
      </c>
      <c r="C249" s="40" t="s">
        <v>40</v>
      </c>
      <c r="D249" s="26" t="s">
        <v>21</v>
      </c>
      <c r="E249" s="24"/>
      <c r="F249" s="24">
        <v>300</v>
      </c>
      <c r="G249" s="31">
        <f t="shared" si="3"/>
        <v>-615886.25</v>
      </c>
      <c r="H249" s="23" t="s">
        <v>62</v>
      </c>
      <c r="I249" s="23" t="s">
        <v>42</v>
      </c>
      <c r="J249" s="23" t="s">
        <v>24</v>
      </c>
      <c r="K249" s="23" t="s">
        <v>25</v>
      </c>
      <c r="L249" s="27" t="s">
        <v>43</v>
      </c>
    </row>
    <row r="250" spans="1:12" x14ac:dyDescent="0.25">
      <c r="A250" s="22">
        <v>42902</v>
      </c>
      <c r="B250" s="23" t="s">
        <v>300</v>
      </c>
      <c r="C250" s="40" t="s">
        <v>40</v>
      </c>
      <c r="D250" s="26" t="s">
        <v>21</v>
      </c>
      <c r="E250" s="24"/>
      <c r="F250" s="24">
        <v>300</v>
      </c>
      <c r="G250" s="31">
        <f t="shared" si="3"/>
        <v>-616186.25</v>
      </c>
      <c r="H250" s="23" t="s">
        <v>62</v>
      </c>
      <c r="I250" s="23" t="s">
        <v>42</v>
      </c>
      <c r="J250" s="23" t="s">
        <v>24</v>
      </c>
      <c r="K250" s="23" t="s">
        <v>25</v>
      </c>
      <c r="L250" s="27" t="s">
        <v>43</v>
      </c>
    </row>
    <row r="251" spans="1:12" x14ac:dyDescent="0.25">
      <c r="A251" s="22">
        <v>42902</v>
      </c>
      <c r="B251" s="23" t="s">
        <v>301</v>
      </c>
      <c r="C251" s="130" t="s">
        <v>67</v>
      </c>
      <c r="D251" s="26" t="s">
        <v>21</v>
      </c>
      <c r="E251" s="24"/>
      <c r="F251" s="24">
        <v>40000</v>
      </c>
      <c r="G251" s="31">
        <f t="shared" si="3"/>
        <v>-656186.25</v>
      </c>
      <c r="H251" s="23" t="s">
        <v>62</v>
      </c>
      <c r="I251" s="23" t="s">
        <v>42</v>
      </c>
      <c r="J251" s="23" t="s">
        <v>24</v>
      </c>
      <c r="K251" s="23" t="s">
        <v>25</v>
      </c>
      <c r="L251" s="27" t="s">
        <v>43</v>
      </c>
    </row>
    <row r="252" spans="1:12" s="115" customFormat="1" x14ac:dyDescent="0.25">
      <c r="A252" s="22">
        <v>42902</v>
      </c>
      <c r="B252" s="23" t="s">
        <v>302</v>
      </c>
      <c r="C252" s="130" t="s">
        <v>67</v>
      </c>
      <c r="D252" s="26" t="s">
        <v>21</v>
      </c>
      <c r="E252" s="24"/>
      <c r="F252" s="24">
        <v>15000</v>
      </c>
      <c r="G252" s="31">
        <f t="shared" si="3"/>
        <v>-671186.25</v>
      </c>
      <c r="H252" s="23" t="s">
        <v>62</v>
      </c>
      <c r="I252" s="23">
        <v>1002</v>
      </c>
      <c r="J252" s="23" t="s">
        <v>24</v>
      </c>
      <c r="K252" s="23" t="s">
        <v>25</v>
      </c>
      <c r="L252" s="27" t="s">
        <v>26</v>
      </c>
    </row>
    <row r="253" spans="1:12" s="115" customFormat="1" x14ac:dyDescent="0.25">
      <c r="A253" s="22">
        <v>42902</v>
      </c>
      <c r="B253" s="23" t="s">
        <v>303</v>
      </c>
      <c r="C253" s="40" t="s">
        <v>40</v>
      </c>
      <c r="D253" s="26" t="s">
        <v>21</v>
      </c>
      <c r="E253" s="24"/>
      <c r="F253" s="24">
        <v>5000</v>
      </c>
      <c r="G253" s="31">
        <f t="shared" si="3"/>
        <v>-676186.25</v>
      </c>
      <c r="H253" s="23" t="s">
        <v>62</v>
      </c>
      <c r="I253" s="23" t="s">
        <v>51</v>
      </c>
      <c r="J253" s="23" t="s">
        <v>24</v>
      </c>
      <c r="K253" s="23" t="s">
        <v>25</v>
      </c>
      <c r="L253" s="27" t="s">
        <v>26</v>
      </c>
    </row>
    <row r="254" spans="1:12" s="115" customFormat="1" x14ac:dyDescent="0.25">
      <c r="A254" s="22">
        <v>42902</v>
      </c>
      <c r="B254" s="23" t="s">
        <v>304</v>
      </c>
      <c r="C254" s="40" t="s">
        <v>40</v>
      </c>
      <c r="D254" s="33" t="s">
        <v>32</v>
      </c>
      <c r="E254" s="24"/>
      <c r="F254" s="34">
        <v>1000</v>
      </c>
      <c r="G254" s="31">
        <f t="shared" si="3"/>
        <v>-677186.25</v>
      </c>
      <c r="H254" s="23" t="s">
        <v>161</v>
      </c>
      <c r="I254" s="40" t="s">
        <v>42</v>
      </c>
      <c r="J254" s="23" t="s">
        <v>631</v>
      </c>
      <c r="K254" s="23" t="s">
        <v>25</v>
      </c>
      <c r="L254" s="23" t="s">
        <v>43</v>
      </c>
    </row>
    <row r="255" spans="1:12" x14ac:dyDescent="0.25">
      <c r="A255" s="22">
        <v>42902</v>
      </c>
      <c r="B255" s="23" t="s">
        <v>305</v>
      </c>
      <c r="C255" s="40" t="s">
        <v>40</v>
      </c>
      <c r="D255" s="33" t="s">
        <v>32</v>
      </c>
      <c r="E255" s="24"/>
      <c r="F255" s="34">
        <v>1500</v>
      </c>
      <c r="G255" s="31">
        <f t="shared" si="3"/>
        <v>-678686.25</v>
      </c>
      <c r="H255" s="23" t="s">
        <v>161</v>
      </c>
      <c r="I255" s="40" t="s">
        <v>42</v>
      </c>
      <c r="J255" s="23" t="s">
        <v>631</v>
      </c>
      <c r="K255" s="23" t="s">
        <v>25</v>
      </c>
      <c r="L255" s="23" t="s">
        <v>43</v>
      </c>
    </row>
    <row r="256" spans="1:12" x14ac:dyDescent="0.25">
      <c r="A256" s="22">
        <v>42902</v>
      </c>
      <c r="B256" s="33" t="s">
        <v>306</v>
      </c>
      <c r="C256" s="40" t="s">
        <v>40</v>
      </c>
      <c r="D256" s="33" t="s">
        <v>32</v>
      </c>
      <c r="E256" s="24"/>
      <c r="F256" s="34">
        <v>1000</v>
      </c>
      <c r="G256" s="31">
        <f t="shared" si="3"/>
        <v>-679686.25</v>
      </c>
      <c r="H256" s="23" t="s">
        <v>161</v>
      </c>
      <c r="I256" s="40" t="s">
        <v>42</v>
      </c>
      <c r="J256" s="23" t="s">
        <v>631</v>
      </c>
      <c r="K256" s="23" t="s">
        <v>25</v>
      </c>
      <c r="L256" s="23" t="s">
        <v>43</v>
      </c>
    </row>
    <row r="257" spans="1:12" x14ac:dyDescent="0.25">
      <c r="A257" s="22">
        <v>42902</v>
      </c>
      <c r="B257" s="23" t="s">
        <v>308</v>
      </c>
      <c r="C257" s="130" t="s">
        <v>67</v>
      </c>
      <c r="D257" s="23" t="s">
        <v>32</v>
      </c>
      <c r="E257" s="24"/>
      <c r="F257" s="24">
        <v>45000</v>
      </c>
      <c r="G257" s="31">
        <f t="shared" si="3"/>
        <v>-724686.25</v>
      </c>
      <c r="H257" s="23" t="s">
        <v>76</v>
      </c>
      <c r="I257" s="23">
        <v>9</v>
      </c>
      <c r="J257" s="23" t="s">
        <v>631</v>
      </c>
      <c r="K257" s="23" t="s">
        <v>25</v>
      </c>
      <c r="L257" s="23" t="s">
        <v>26</v>
      </c>
    </row>
    <row r="258" spans="1:12" s="115" customFormat="1" x14ac:dyDescent="0.25">
      <c r="A258" s="22">
        <v>42902</v>
      </c>
      <c r="B258" s="23" t="s">
        <v>309</v>
      </c>
      <c r="C258" s="40" t="s">
        <v>40</v>
      </c>
      <c r="D258" s="23" t="s">
        <v>32</v>
      </c>
      <c r="E258" s="24"/>
      <c r="F258" s="24">
        <v>500</v>
      </c>
      <c r="G258" s="31">
        <f t="shared" si="3"/>
        <v>-725186.25</v>
      </c>
      <c r="H258" s="23" t="s">
        <v>76</v>
      </c>
      <c r="I258" s="23" t="s">
        <v>42</v>
      </c>
      <c r="J258" s="23" t="s">
        <v>631</v>
      </c>
      <c r="K258" s="23" t="s">
        <v>25</v>
      </c>
      <c r="L258" s="23" t="s">
        <v>43</v>
      </c>
    </row>
    <row r="259" spans="1:12" x14ac:dyDescent="0.25">
      <c r="A259" s="22">
        <v>42902</v>
      </c>
      <c r="B259" s="23" t="s">
        <v>310</v>
      </c>
      <c r="C259" s="40" t="s">
        <v>40</v>
      </c>
      <c r="D259" s="23" t="s">
        <v>32</v>
      </c>
      <c r="E259" s="24"/>
      <c r="F259" s="24">
        <v>500</v>
      </c>
      <c r="G259" s="31">
        <f t="shared" si="3"/>
        <v>-725686.25</v>
      </c>
      <c r="H259" s="23" t="s">
        <v>76</v>
      </c>
      <c r="I259" s="23" t="s">
        <v>42</v>
      </c>
      <c r="J259" s="23" t="s">
        <v>631</v>
      </c>
      <c r="K259" s="23" t="s">
        <v>25</v>
      </c>
      <c r="L259" s="23" t="s">
        <v>43</v>
      </c>
    </row>
    <row r="260" spans="1:12" x14ac:dyDescent="0.25">
      <c r="A260" s="22">
        <v>42902</v>
      </c>
      <c r="B260" s="23" t="s">
        <v>311</v>
      </c>
      <c r="C260" s="40" t="s">
        <v>40</v>
      </c>
      <c r="D260" s="23" t="s">
        <v>32</v>
      </c>
      <c r="E260" s="24"/>
      <c r="F260" s="24">
        <v>500</v>
      </c>
      <c r="G260" s="31">
        <f t="shared" si="3"/>
        <v>-726186.25</v>
      </c>
      <c r="H260" s="23" t="s">
        <v>76</v>
      </c>
      <c r="I260" s="23" t="s">
        <v>42</v>
      </c>
      <c r="J260" s="23" t="s">
        <v>631</v>
      </c>
      <c r="K260" s="23" t="s">
        <v>25</v>
      </c>
      <c r="L260" s="23" t="s">
        <v>43</v>
      </c>
    </row>
    <row r="261" spans="1:12" x14ac:dyDescent="0.25">
      <c r="A261" s="22">
        <v>42903</v>
      </c>
      <c r="B261" s="23" t="s">
        <v>312</v>
      </c>
      <c r="C261" s="40" t="s">
        <v>40</v>
      </c>
      <c r="D261" s="23" t="s">
        <v>32</v>
      </c>
      <c r="E261" s="24"/>
      <c r="F261" s="32">
        <v>2000</v>
      </c>
      <c r="G261" s="31">
        <f t="shared" si="3"/>
        <v>-728186.25</v>
      </c>
      <c r="H261" s="23" t="s">
        <v>139</v>
      </c>
      <c r="I261" s="23" t="s">
        <v>42</v>
      </c>
      <c r="J261" s="23" t="s">
        <v>631</v>
      </c>
      <c r="K261" s="23" t="s">
        <v>25</v>
      </c>
      <c r="L261" s="23" t="s">
        <v>143</v>
      </c>
    </row>
    <row r="262" spans="1:12" x14ac:dyDescent="0.25">
      <c r="A262" s="22">
        <v>42903</v>
      </c>
      <c r="B262" s="23" t="s">
        <v>313</v>
      </c>
      <c r="C262" s="23" t="s">
        <v>145</v>
      </c>
      <c r="D262" s="23" t="s">
        <v>32</v>
      </c>
      <c r="E262" s="24"/>
      <c r="F262" s="32">
        <v>36000</v>
      </c>
      <c r="G262" s="31">
        <f t="shared" si="3"/>
        <v>-764186.25</v>
      </c>
      <c r="H262" s="23" t="s">
        <v>139</v>
      </c>
      <c r="I262" s="23">
        <v>65569</v>
      </c>
      <c r="J262" s="23" t="s">
        <v>631</v>
      </c>
      <c r="K262" s="23" t="s">
        <v>25</v>
      </c>
      <c r="L262" s="23" t="s">
        <v>26</v>
      </c>
    </row>
    <row r="263" spans="1:12" s="115" customFormat="1" x14ac:dyDescent="0.25">
      <c r="A263" s="22">
        <v>42903</v>
      </c>
      <c r="B263" s="23" t="s">
        <v>314</v>
      </c>
      <c r="C263" s="40" t="s">
        <v>40</v>
      </c>
      <c r="D263" s="26" t="s">
        <v>21</v>
      </c>
      <c r="E263" s="24"/>
      <c r="F263" s="24">
        <v>1500</v>
      </c>
      <c r="G263" s="31">
        <f t="shared" si="3"/>
        <v>-765686.25</v>
      </c>
      <c r="H263" s="23" t="s">
        <v>62</v>
      </c>
      <c r="I263" s="23" t="s">
        <v>42</v>
      </c>
      <c r="J263" s="23" t="s">
        <v>24</v>
      </c>
      <c r="K263" s="23" t="s">
        <v>25</v>
      </c>
      <c r="L263" s="27" t="s">
        <v>43</v>
      </c>
    </row>
    <row r="264" spans="1:12" x14ac:dyDescent="0.25">
      <c r="A264" s="22">
        <v>42903</v>
      </c>
      <c r="B264" s="26" t="s">
        <v>315</v>
      </c>
      <c r="C264" s="40" t="s">
        <v>40</v>
      </c>
      <c r="D264" s="33" t="s">
        <v>32</v>
      </c>
      <c r="E264" s="31"/>
      <c r="F264" s="34">
        <v>1000</v>
      </c>
      <c r="G264" s="31">
        <f t="shared" si="3"/>
        <v>-766686.25</v>
      </c>
      <c r="H264" s="23" t="s">
        <v>161</v>
      </c>
      <c r="I264" s="26" t="s">
        <v>42</v>
      </c>
      <c r="J264" s="23" t="s">
        <v>631</v>
      </c>
      <c r="K264" s="23" t="s">
        <v>25</v>
      </c>
      <c r="L264" s="23" t="s">
        <v>43</v>
      </c>
    </row>
    <row r="265" spans="1:12" x14ac:dyDescent="0.25">
      <c r="A265" s="22">
        <v>42903</v>
      </c>
      <c r="B265" s="26" t="s">
        <v>316</v>
      </c>
      <c r="C265" s="40" t="s">
        <v>40</v>
      </c>
      <c r="D265" s="33" t="s">
        <v>32</v>
      </c>
      <c r="E265" s="31"/>
      <c r="F265" s="34">
        <v>20000</v>
      </c>
      <c r="G265" s="31">
        <f t="shared" si="3"/>
        <v>-786686.25</v>
      </c>
      <c r="H265" s="23" t="s">
        <v>161</v>
      </c>
      <c r="I265" s="26" t="s">
        <v>42</v>
      </c>
      <c r="J265" s="23" t="s">
        <v>631</v>
      </c>
      <c r="K265" s="23" t="s">
        <v>25</v>
      </c>
      <c r="L265" s="23" t="s">
        <v>43</v>
      </c>
    </row>
    <row r="266" spans="1:12" x14ac:dyDescent="0.25">
      <c r="A266" s="22">
        <v>42903</v>
      </c>
      <c r="B266" s="33" t="s">
        <v>317</v>
      </c>
      <c r="C266" s="26" t="s">
        <v>269</v>
      </c>
      <c r="D266" s="33" t="s">
        <v>32</v>
      </c>
      <c r="E266" s="24"/>
      <c r="F266" s="34">
        <v>5500</v>
      </c>
      <c r="G266" s="31">
        <f t="shared" si="3"/>
        <v>-792186.25</v>
      </c>
      <c r="H266" s="23" t="s">
        <v>161</v>
      </c>
      <c r="I266" s="26" t="s">
        <v>42</v>
      </c>
      <c r="J266" s="23" t="s">
        <v>631</v>
      </c>
      <c r="K266" s="23" t="s">
        <v>25</v>
      </c>
      <c r="L266" s="23" t="s">
        <v>43</v>
      </c>
    </row>
    <row r="267" spans="1:12" x14ac:dyDescent="0.25">
      <c r="A267" s="22">
        <v>42903</v>
      </c>
      <c r="B267" s="23" t="s">
        <v>318</v>
      </c>
      <c r="C267" s="40" t="s">
        <v>40</v>
      </c>
      <c r="D267" s="33" t="s">
        <v>32</v>
      </c>
      <c r="E267" s="28"/>
      <c r="F267" s="34">
        <v>1000</v>
      </c>
      <c r="G267" s="31">
        <f t="shared" ref="G267:G330" si="4">+G266+E267-F267</f>
        <v>-793186.25</v>
      </c>
      <c r="H267" s="23" t="s">
        <v>161</v>
      </c>
      <c r="I267" s="26" t="s">
        <v>42</v>
      </c>
      <c r="J267" s="23" t="s">
        <v>631</v>
      </c>
      <c r="K267" s="23" t="s">
        <v>25</v>
      </c>
      <c r="L267" s="23" t="s">
        <v>43</v>
      </c>
    </row>
    <row r="268" spans="1:12" x14ac:dyDescent="0.25">
      <c r="A268" s="22">
        <v>42903</v>
      </c>
      <c r="B268" s="23" t="s">
        <v>319</v>
      </c>
      <c r="C268" s="40" t="s">
        <v>40</v>
      </c>
      <c r="D268" s="23" t="s">
        <v>32</v>
      </c>
      <c r="E268" s="24"/>
      <c r="F268" s="24">
        <v>500</v>
      </c>
      <c r="G268" s="31">
        <f t="shared" si="4"/>
        <v>-793686.25</v>
      </c>
      <c r="H268" s="23" t="s">
        <v>76</v>
      </c>
      <c r="I268" s="23" t="s">
        <v>42</v>
      </c>
      <c r="J268" s="23" t="s">
        <v>631</v>
      </c>
      <c r="K268" s="23" t="s">
        <v>25</v>
      </c>
      <c r="L268" s="23" t="s">
        <v>43</v>
      </c>
    </row>
    <row r="269" spans="1:12" x14ac:dyDescent="0.25">
      <c r="A269" s="22">
        <v>42903</v>
      </c>
      <c r="B269" s="23" t="s">
        <v>320</v>
      </c>
      <c r="C269" s="40" t="s">
        <v>40</v>
      </c>
      <c r="D269" s="23" t="s">
        <v>32</v>
      </c>
      <c r="E269" s="24"/>
      <c r="F269" s="24">
        <v>5000</v>
      </c>
      <c r="G269" s="31">
        <f t="shared" si="4"/>
        <v>-798686.25</v>
      </c>
      <c r="H269" s="23" t="s">
        <v>76</v>
      </c>
      <c r="I269" s="23" t="s">
        <v>42</v>
      </c>
      <c r="J269" s="23" t="s">
        <v>631</v>
      </c>
      <c r="K269" s="23" t="s">
        <v>25</v>
      </c>
      <c r="L269" s="23" t="s">
        <v>43</v>
      </c>
    </row>
    <row r="270" spans="1:12" x14ac:dyDescent="0.25">
      <c r="A270" s="22">
        <v>42903</v>
      </c>
      <c r="B270" s="23" t="s">
        <v>321</v>
      </c>
      <c r="C270" s="40" t="s">
        <v>40</v>
      </c>
      <c r="D270" s="23" t="s">
        <v>32</v>
      </c>
      <c r="E270" s="24"/>
      <c r="F270" s="24">
        <v>1000</v>
      </c>
      <c r="G270" s="31">
        <f t="shared" si="4"/>
        <v>-799686.25</v>
      </c>
      <c r="H270" s="23" t="s">
        <v>76</v>
      </c>
      <c r="I270" s="23" t="s">
        <v>42</v>
      </c>
      <c r="J270" s="23" t="s">
        <v>631</v>
      </c>
      <c r="K270" s="23" t="s">
        <v>25</v>
      </c>
      <c r="L270" s="23" t="s">
        <v>43</v>
      </c>
    </row>
    <row r="271" spans="1:12" x14ac:dyDescent="0.25">
      <c r="A271" s="22">
        <v>42903</v>
      </c>
      <c r="B271" s="23" t="s">
        <v>322</v>
      </c>
      <c r="C271" s="130" t="s">
        <v>67</v>
      </c>
      <c r="D271" s="23" t="s">
        <v>32</v>
      </c>
      <c r="E271" s="24"/>
      <c r="F271" s="24">
        <v>15000</v>
      </c>
      <c r="G271" s="31">
        <f t="shared" si="4"/>
        <v>-814686.25</v>
      </c>
      <c r="H271" s="23" t="s">
        <v>76</v>
      </c>
      <c r="I271" s="23">
        <v>9897</v>
      </c>
      <c r="J271" s="23" t="s">
        <v>631</v>
      </c>
      <c r="K271" s="23" t="s">
        <v>25</v>
      </c>
      <c r="L271" s="23" t="s">
        <v>26</v>
      </c>
    </row>
    <row r="272" spans="1:12" s="115" customFormat="1" x14ac:dyDescent="0.25">
      <c r="A272" s="22">
        <v>42903</v>
      </c>
      <c r="B272" s="23" t="s">
        <v>323</v>
      </c>
      <c r="C272" s="130" t="s">
        <v>67</v>
      </c>
      <c r="D272" s="23" t="s">
        <v>32</v>
      </c>
      <c r="E272" s="24"/>
      <c r="F272" s="24">
        <v>4000</v>
      </c>
      <c r="G272" s="31">
        <f t="shared" si="4"/>
        <v>-818686.25</v>
      </c>
      <c r="H272" s="23" t="s">
        <v>76</v>
      </c>
      <c r="I272" s="23" t="s">
        <v>42</v>
      </c>
      <c r="J272" s="23" t="s">
        <v>631</v>
      </c>
      <c r="K272" s="23" t="s">
        <v>25</v>
      </c>
      <c r="L272" s="23" t="s">
        <v>43</v>
      </c>
    </row>
    <row r="273" spans="1:13" x14ac:dyDescent="0.25">
      <c r="A273" s="22">
        <v>42904</v>
      </c>
      <c r="B273" s="23" t="s">
        <v>202</v>
      </c>
      <c r="C273" s="40" t="s">
        <v>40</v>
      </c>
      <c r="D273" s="23" t="s">
        <v>30</v>
      </c>
      <c r="E273" s="24"/>
      <c r="F273" s="24">
        <v>3000</v>
      </c>
      <c r="G273" s="31">
        <f t="shared" si="4"/>
        <v>-821686.25</v>
      </c>
      <c r="H273" s="23" t="s">
        <v>41</v>
      </c>
      <c r="I273" s="23" t="s">
        <v>42</v>
      </c>
      <c r="J273" s="23" t="s">
        <v>24</v>
      </c>
      <c r="K273" s="23" t="s">
        <v>25</v>
      </c>
      <c r="L273" s="27" t="s">
        <v>43</v>
      </c>
    </row>
    <row r="274" spans="1:13" x14ac:dyDescent="0.25">
      <c r="A274" s="22">
        <v>42904</v>
      </c>
      <c r="B274" s="23" t="s">
        <v>324</v>
      </c>
      <c r="C274" s="40" t="s">
        <v>40</v>
      </c>
      <c r="D274" s="33" t="s">
        <v>32</v>
      </c>
      <c r="E274" s="24"/>
      <c r="F274" s="24">
        <v>1000</v>
      </c>
      <c r="G274" s="31">
        <f t="shared" si="4"/>
        <v>-822686.25</v>
      </c>
      <c r="H274" s="23" t="s">
        <v>161</v>
      </c>
      <c r="I274" s="26" t="s">
        <v>42</v>
      </c>
      <c r="J274" s="23" t="s">
        <v>631</v>
      </c>
      <c r="K274" s="23" t="s">
        <v>25</v>
      </c>
      <c r="L274" s="23" t="s">
        <v>43</v>
      </c>
    </row>
    <row r="275" spans="1:13" x14ac:dyDescent="0.25">
      <c r="A275" s="22">
        <v>42904</v>
      </c>
      <c r="B275" s="23" t="s">
        <v>325</v>
      </c>
      <c r="C275" s="40" t="s">
        <v>40</v>
      </c>
      <c r="D275" s="33" t="s">
        <v>32</v>
      </c>
      <c r="E275" s="24"/>
      <c r="F275" s="24">
        <v>1000</v>
      </c>
      <c r="G275" s="31">
        <f t="shared" si="4"/>
        <v>-823686.25</v>
      </c>
      <c r="H275" s="23" t="s">
        <v>161</v>
      </c>
      <c r="I275" s="26" t="s">
        <v>42</v>
      </c>
      <c r="J275" s="23" t="s">
        <v>631</v>
      </c>
      <c r="K275" s="23" t="s">
        <v>25</v>
      </c>
      <c r="L275" s="23" t="s">
        <v>43</v>
      </c>
    </row>
    <row r="276" spans="1:13" x14ac:dyDescent="0.25">
      <c r="A276" s="22">
        <v>42904</v>
      </c>
      <c r="B276" s="33" t="s">
        <v>326</v>
      </c>
      <c r="C276" s="40" t="s">
        <v>40</v>
      </c>
      <c r="D276" s="33" t="s">
        <v>32</v>
      </c>
      <c r="E276" s="24"/>
      <c r="F276" s="24">
        <v>1000</v>
      </c>
      <c r="G276" s="31">
        <f t="shared" si="4"/>
        <v>-824686.25</v>
      </c>
      <c r="H276" s="23" t="s">
        <v>161</v>
      </c>
      <c r="I276" s="26" t="s">
        <v>42</v>
      </c>
      <c r="J276" s="23" t="s">
        <v>631</v>
      </c>
      <c r="K276" s="23" t="s">
        <v>25</v>
      </c>
      <c r="L276" s="23" t="s">
        <v>43</v>
      </c>
    </row>
    <row r="277" spans="1:13" x14ac:dyDescent="0.25">
      <c r="A277" s="22">
        <v>42904</v>
      </c>
      <c r="B277" s="23" t="s">
        <v>327</v>
      </c>
      <c r="C277" s="40" t="s">
        <v>40</v>
      </c>
      <c r="D277" s="23" t="s">
        <v>32</v>
      </c>
      <c r="E277" s="24"/>
      <c r="F277" s="24">
        <v>5000</v>
      </c>
      <c r="G277" s="31">
        <f t="shared" si="4"/>
        <v>-829686.25</v>
      </c>
      <c r="H277" s="23" t="s">
        <v>76</v>
      </c>
      <c r="I277" s="23" t="s">
        <v>42</v>
      </c>
      <c r="J277" s="23" t="s">
        <v>631</v>
      </c>
      <c r="K277" s="23" t="s">
        <v>25</v>
      </c>
      <c r="L277" s="23" t="s">
        <v>43</v>
      </c>
    </row>
    <row r="278" spans="1:13" x14ac:dyDescent="0.25">
      <c r="A278" s="22">
        <v>42904</v>
      </c>
      <c r="B278" s="23" t="s">
        <v>328</v>
      </c>
      <c r="C278" s="40" t="s">
        <v>40</v>
      </c>
      <c r="D278" s="23" t="s">
        <v>32</v>
      </c>
      <c r="E278" s="24"/>
      <c r="F278" s="24">
        <v>500</v>
      </c>
      <c r="G278" s="31">
        <f t="shared" si="4"/>
        <v>-830186.25</v>
      </c>
      <c r="H278" s="23" t="s">
        <v>76</v>
      </c>
      <c r="I278" s="23" t="s">
        <v>42</v>
      </c>
      <c r="J278" s="23" t="s">
        <v>631</v>
      </c>
      <c r="K278" s="23" t="s">
        <v>25</v>
      </c>
      <c r="L278" s="23" t="s">
        <v>43</v>
      </c>
    </row>
    <row r="279" spans="1:13" x14ac:dyDescent="0.25">
      <c r="A279" s="22">
        <v>42904</v>
      </c>
      <c r="B279" s="23" t="s">
        <v>329</v>
      </c>
      <c r="C279" s="40" t="s">
        <v>40</v>
      </c>
      <c r="D279" s="23" t="s">
        <v>32</v>
      </c>
      <c r="E279" s="24"/>
      <c r="F279" s="24">
        <v>500</v>
      </c>
      <c r="G279" s="31">
        <f t="shared" si="4"/>
        <v>-830686.25</v>
      </c>
      <c r="H279" s="23" t="s">
        <v>76</v>
      </c>
      <c r="I279" s="23" t="s">
        <v>42</v>
      </c>
      <c r="J279" s="23" t="s">
        <v>631</v>
      </c>
      <c r="K279" s="23" t="s">
        <v>25</v>
      </c>
      <c r="L279" s="23" t="s">
        <v>43</v>
      </c>
    </row>
    <row r="280" spans="1:13" x14ac:dyDescent="0.25">
      <c r="A280" s="22">
        <v>42904</v>
      </c>
      <c r="B280" s="23" t="s">
        <v>330</v>
      </c>
      <c r="C280" s="40" t="s">
        <v>40</v>
      </c>
      <c r="D280" s="23" t="s">
        <v>32</v>
      </c>
      <c r="E280" s="24"/>
      <c r="F280" s="24">
        <v>10000</v>
      </c>
      <c r="G280" s="31">
        <f t="shared" si="4"/>
        <v>-840686.25</v>
      </c>
      <c r="H280" s="23" t="s">
        <v>76</v>
      </c>
      <c r="I280" s="23" t="s">
        <v>42</v>
      </c>
      <c r="J280" s="23" t="s">
        <v>631</v>
      </c>
      <c r="K280" s="23" t="s">
        <v>25</v>
      </c>
      <c r="L280" s="23" t="s">
        <v>43</v>
      </c>
    </row>
    <row r="281" spans="1:13" x14ac:dyDescent="0.25">
      <c r="A281" s="22">
        <v>42904</v>
      </c>
      <c r="B281" s="23" t="s">
        <v>331</v>
      </c>
      <c r="C281" s="40" t="s">
        <v>40</v>
      </c>
      <c r="D281" s="23" t="s">
        <v>32</v>
      </c>
      <c r="E281" s="24"/>
      <c r="F281" s="24">
        <v>500</v>
      </c>
      <c r="G281" s="31">
        <f t="shared" si="4"/>
        <v>-841186.25</v>
      </c>
      <c r="H281" s="23" t="s">
        <v>76</v>
      </c>
      <c r="I281" s="23" t="s">
        <v>42</v>
      </c>
      <c r="J281" s="23" t="s">
        <v>631</v>
      </c>
      <c r="K281" s="23" t="s">
        <v>25</v>
      </c>
      <c r="L281" s="23" t="s">
        <v>43</v>
      </c>
    </row>
    <row r="282" spans="1:13" x14ac:dyDescent="0.25">
      <c r="A282" s="22">
        <v>42905</v>
      </c>
      <c r="B282" s="23" t="s">
        <v>332</v>
      </c>
      <c r="C282" s="40" t="s">
        <v>40</v>
      </c>
      <c r="D282" s="23" t="s">
        <v>30</v>
      </c>
      <c r="E282" s="24"/>
      <c r="F282" s="24">
        <v>2000</v>
      </c>
      <c r="G282" s="31">
        <f t="shared" si="4"/>
        <v>-843186.25</v>
      </c>
      <c r="H282" s="26" t="s">
        <v>166</v>
      </c>
      <c r="I282" s="23" t="s">
        <v>42</v>
      </c>
      <c r="J282" s="23" t="s">
        <v>24</v>
      </c>
      <c r="K282" s="23" t="s">
        <v>25</v>
      </c>
      <c r="L282" s="27" t="s">
        <v>43</v>
      </c>
    </row>
    <row r="283" spans="1:13" x14ac:dyDescent="0.25">
      <c r="A283" s="22">
        <v>42905</v>
      </c>
      <c r="B283" s="37" t="s">
        <v>333</v>
      </c>
      <c r="C283" s="23" t="s">
        <v>50</v>
      </c>
      <c r="D283" s="23" t="s">
        <v>37</v>
      </c>
      <c r="E283" s="24"/>
      <c r="F283" s="24">
        <v>47500</v>
      </c>
      <c r="G283" s="31">
        <f t="shared" si="4"/>
        <v>-890686.25</v>
      </c>
      <c r="H283" s="26" t="s">
        <v>166</v>
      </c>
      <c r="I283" s="23">
        <v>107</v>
      </c>
      <c r="J283" s="23" t="s">
        <v>24</v>
      </c>
      <c r="K283" s="23" t="s">
        <v>25</v>
      </c>
      <c r="L283" s="27" t="s">
        <v>26</v>
      </c>
    </row>
    <row r="284" spans="1:13" s="115" customFormat="1" x14ac:dyDescent="0.25">
      <c r="A284" s="22">
        <v>42905</v>
      </c>
      <c r="B284" s="23" t="s">
        <v>334</v>
      </c>
      <c r="C284" s="40" t="s">
        <v>40</v>
      </c>
      <c r="D284" s="23" t="s">
        <v>32</v>
      </c>
      <c r="E284" s="24"/>
      <c r="F284" s="32">
        <v>1000</v>
      </c>
      <c r="G284" s="31">
        <f t="shared" si="4"/>
        <v>-891686.25</v>
      </c>
      <c r="H284" s="23" t="s">
        <v>139</v>
      </c>
      <c r="I284" s="23" t="s">
        <v>42</v>
      </c>
      <c r="J284" s="23" t="s">
        <v>631</v>
      </c>
      <c r="K284" s="23" t="s">
        <v>25</v>
      </c>
      <c r="L284" s="23" t="s">
        <v>143</v>
      </c>
    </row>
    <row r="285" spans="1:13" x14ac:dyDescent="0.25">
      <c r="A285" s="22">
        <v>42905</v>
      </c>
      <c r="B285" s="23" t="s">
        <v>335</v>
      </c>
      <c r="C285" s="33" t="s">
        <v>633</v>
      </c>
      <c r="D285" s="23" t="s">
        <v>32</v>
      </c>
      <c r="E285" s="24"/>
      <c r="F285" s="32">
        <v>1000</v>
      </c>
      <c r="G285" s="31">
        <f t="shared" si="4"/>
        <v>-892686.25</v>
      </c>
      <c r="H285" s="23" t="s">
        <v>139</v>
      </c>
      <c r="I285" s="23" t="s">
        <v>51</v>
      </c>
      <c r="J285" s="23" t="s">
        <v>631</v>
      </c>
      <c r="K285" s="23" t="s">
        <v>25</v>
      </c>
      <c r="L285" s="23" t="s">
        <v>26</v>
      </c>
    </row>
    <row r="286" spans="1:13" s="116" customFormat="1" x14ac:dyDescent="0.25">
      <c r="A286" s="22">
        <v>42905</v>
      </c>
      <c r="B286" s="23" t="s">
        <v>336</v>
      </c>
      <c r="C286" s="40" t="s">
        <v>40</v>
      </c>
      <c r="D286" s="23" t="s">
        <v>32</v>
      </c>
      <c r="E286" s="24"/>
      <c r="F286" s="32">
        <v>1500</v>
      </c>
      <c r="G286" s="31">
        <f t="shared" si="4"/>
        <v>-894186.25</v>
      </c>
      <c r="H286" s="23" t="s">
        <v>139</v>
      </c>
      <c r="I286" s="23" t="s">
        <v>42</v>
      </c>
      <c r="J286" s="23" t="s">
        <v>631</v>
      </c>
      <c r="K286" s="23" t="s">
        <v>25</v>
      </c>
      <c r="L286" s="23" t="s">
        <v>143</v>
      </c>
      <c r="M286" s="117"/>
    </row>
    <row r="287" spans="1:13" x14ac:dyDescent="0.25">
      <c r="A287" s="22">
        <v>42905</v>
      </c>
      <c r="B287" s="23" t="s">
        <v>337</v>
      </c>
      <c r="C287" s="40" t="s">
        <v>40</v>
      </c>
      <c r="D287" s="23" t="s">
        <v>32</v>
      </c>
      <c r="E287" s="24"/>
      <c r="F287" s="32">
        <v>10000</v>
      </c>
      <c r="G287" s="31">
        <f t="shared" si="4"/>
        <v>-904186.25</v>
      </c>
      <c r="H287" s="23" t="s">
        <v>139</v>
      </c>
      <c r="I287" s="23" t="s">
        <v>42</v>
      </c>
      <c r="J287" s="23" t="s">
        <v>631</v>
      </c>
      <c r="K287" s="23" t="s">
        <v>25</v>
      </c>
      <c r="L287" s="23" t="s">
        <v>143</v>
      </c>
    </row>
    <row r="288" spans="1:13" x14ac:dyDescent="0.25">
      <c r="A288" s="22">
        <v>42905</v>
      </c>
      <c r="B288" s="23" t="s">
        <v>146</v>
      </c>
      <c r="C288" s="40" t="s">
        <v>40</v>
      </c>
      <c r="D288" s="26" t="s">
        <v>21</v>
      </c>
      <c r="E288" s="24"/>
      <c r="F288" s="24">
        <v>2000</v>
      </c>
      <c r="G288" s="31">
        <f t="shared" si="4"/>
        <v>-906186.25</v>
      </c>
      <c r="H288" s="23" t="s">
        <v>62</v>
      </c>
      <c r="I288" s="23" t="s">
        <v>42</v>
      </c>
      <c r="J288" s="23" t="s">
        <v>24</v>
      </c>
      <c r="K288" s="23" t="s">
        <v>25</v>
      </c>
      <c r="L288" s="27" t="s">
        <v>43</v>
      </c>
    </row>
    <row r="289" spans="1:12" x14ac:dyDescent="0.25">
      <c r="A289" s="22">
        <v>42905</v>
      </c>
      <c r="B289" s="33" t="s">
        <v>338</v>
      </c>
      <c r="C289" s="40" t="s">
        <v>40</v>
      </c>
      <c r="D289" s="33" t="s">
        <v>32</v>
      </c>
      <c r="E289" s="24"/>
      <c r="F289" s="24">
        <v>500</v>
      </c>
      <c r="G289" s="31">
        <f t="shared" si="4"/>
        <v>-906686.25</v>
      </c>
      <c r="H289" s="23" t="s">
        <v>161</v>
      </c>
      <c r="I289" s="26" t="s">
        <v>42</v>
      </c>
      <c r="J289" s="23" t="s">
        <v>631</v>
      </c>
      <c r="K289" s="23" t="s">
        <v>25</v>
      </c>
      <c r="L289" s="23" t="s">
        <v>43</v>
      </c>
    </row>
    <row r="290" spans="1:12" x14ac:dyDescent="0.25">
      <c r="A290" s="22">
        <v>42905</v>
      </c>
      <c r="B290" s="33" t="s">
        <v>339</v>
      </c>
      <c r="C290" s="40" t="s">
        <v>40</v>
      </c>
      <c r="D290" s="33" t="s">
        <v>32</v>
      </c>
      <c r="E290" s="24"/>
      <c r="F290" s="24">
        <v>10000</v>
      </c>
      <c r="G290" s="31">
        <f t="shared" si="4"/>
        <v>-916686.25</v>
      </c>
      <c r="H290" s="23" t="s">
        <v>161</v>
      </c>
      <c r="I290" s="40" t="s">
        <v>42</v>
      </c>
      <c r="J290" s="23" t="s">
        <v>631</v>
      </c>
      <c r="K290" s="23" t="s">
        <v>25</v>
      </c>
      <c r="L290" s="23" t="s">
        <v>43</v>
      </c>
    </row>
    <row r="291" spans="1:12" x14ac:dyDescent="0.25">
      <c r="A291" s="22">
        <v>42905</v>
      </c>
      <c r="B291" s="33" t="s">
        <v>340</v>
      </c>
      <c r="C291" s="40" t="s">
        <v>40</v>
      </c>
      <c r="D291" s="33" t="s">
        <v>32</v>
      </c>
      <c r="E291" s="24"/>
      <c r="F291" s="24">
        <v>1000</v>
      </c>
      <c r="G291" s="31">
        <f t="shared" si="4"/>
        <v>-917686.25</v>
      </c>
      <c r="H291" s="23" t="s">
        <v>161</v>
      </c>
      <c r="I291" s="40" t="s">
        <v>42</v>
      </c>
      <c r="J291" s="23" t="s">
        <v>631</v>
      </c>
      <c r="K291" s="23" t="s">
        <v>25</v>
      </c>
      <c r="L291" s="23" t="s">
        <v>43</v>
      </c>
    </row>
    <row r="292" spans="1:12" x14ac:dyDescent="0.25">
      <c r="A292" s="22">
        <v>42905</v>
      </c>
      <c r="B292" s="41" t="s">
        <v>341</v>
      </c>
      <c r="C292" s="40" t="s">
        <v>40</v>
      </c>
      <c r="D292" s="33" t="s">
        <v>32</v>
      </c>
      <c r="E292" s="24"/>
      <c r="F292" s="24">
        <v>1500</v>
      </c>
      <c r="G292" s="31">
        <f t="shared" si="4"/>
        <v>-919186.25</v>
      </c>
      <c r="H292" s="23" t="s">
        <v>161</v>
      </c>
      <c r="I292" s="40" t="s">
        <v>42</v>
      </c>
      <c r="J292" s="23" t="s">
        <v>631</v>
      </c>
      <c r="K292" s="23" t="s">
        <v>25</v>
      </c>
      <c r="L292" s="23" t="s">
        <v>43</v>
      </c>
    </row>
    <row r="293" spans="1:12" x14ac:dyDescent="0.25">
      <c r="A293" s="22">
        <v>42905</v>
      </c>
      <c r="B293" s="23" t="s">
        <v>342</v>
      </c>
      <c r="C293" s="23" t="s">
        <v>145</v>
      </c>
      <c r="D293" s="33" t="s">
        <v>32</v>
      </c>
      <c r="E293" s="24"/>
      <c r="F293" s="24">
        <v>66500</v>
      </c>
      <c r="G293" s="31">
        <f t="shared" si="4"/>
        <v>-985686.25</v>
      </c>
      <c r="H293" s="23" t="s">
        <v>161</v>
      </c>
      <c r="I293" s="38">
        <v>12490</v>
      </c>
      <c r="J293" s="23" t="s">
        <v>631</v>
      </c>
      <c r="K293" s="23" t="s">
        <v>25</v>
      </c>
      <c r="L293" s="23" t="s">
        <v>26</v>
      </c>
    </row>
    <row r="294" spans="1:12" s="115" customFormat="1" x14ac:dyDescent="0.25">
      <c r="A294" s="22">
        <v>42905</v>
      </c>
      <c r="B294" s="27" t="s">
        <v>343</v>
      </c>
      <c r="C294" s="130" t="s">
        <v>67</v>
      </c>
      <c r="D294" s="23" t="s">
        <v>32</v>
      </c>
      <c r="E294" s="24"/>
      <c r="F294" s="32">
        <v>15000</v>
      </c>
      <c r="G294" s="31">
        <f t="shared" si="4"/>
        <v>-1000686.25</v>
      </c>
      <c r="H294" s="27" t="s">
        <v>76</v>
      </c>
      <c r="I294" s="27">
        <v>9899</v>
      </c>
      <c r="J294" s="23" t="s">
        <v>631</v>
      </c>
      <c r="K294" s="23" t="s">
        <v>25</v>
      </c>
      <c r="L294" s="23" t="s">
        <v>26</v>
      </c>
    </row>
    <row r="295" spans="1:12" s="115" customFormat="1" x14ac:dyDescent="0.25">
      <c r="A295" s="22">
        <v>42905</v>
      </c>
      <c r="B295" s="27" t="s">
        <v>344</v>
      </c>
      <c r="C295" s="40" t="s">
        <v>40</v>
      </c>
      <c r="D295" s="23" t="s">
        <v>32</v>
      </c>
      <c r="E295" s="24"/>
      <c r="F295" s="32">
        <v>500</v>
      </c>
      <c r="G295" s="31">
        <f t="shared" si="4"/>
        <v>-1001186.25</v>
      </c>
      <c r="H295" s="27" t="s">
        <v>76</v>
      </c>
      <c r="I295" s="23" t="s">
        <v>42</v>
      </c>
      <c r="J295" s="23" t="s">
        <v>631</v>
      </c>
      <c r="K295" s="23" t="s">
        <v>25</v>
      </c>
      <c r="L295" s="23" t="s">
        <v>43</v>
      </c>
    </row>
    <row r="296" spans="1:12" x14ac:dyDescent="0.25">
      <c r="A296" s="22">
        <v>42905</v>
      </c>
      <c r="B296" s="27" t="s">
        <v>345</v>
      </c>
      <c r="C296" s="130" t="s">
        <v>67</v>
      </c>
      <c r="D296" s="23" t="s">
        <v>32</v>
      </c>
      <c r="E296" s="24"/>
      <c r="F296" s="32">
        <v>70000</v>
      </c>
      <c r="G296" s="31">
        <f t="shared" si="4"/>
        <v>-1071186.25</v>
      </c>
      <c r="H296" s="27" t="s">
        <v>76</v>
      </c>
      <c r="I296" s="23" t="s">
        <v>42</v>
      </c>
      <c r="J296" s="23" t="s">
        <v>631</v>
      </c>
      <c r="K296" s="23" t="s">
        <v>25</v>
      </c>
      <c r="L296" s="23" t="s">
        <v>43</v>
      </c>
    </row>
    <row r="297" spans="1:12" x14ac:dyDescent="0.25">
      <c r="A297" s="22">
        <v>42905</v>
      </c>
      <c r="B297" s="23" t="s">
        <v>346</v>
      </c>
      <c r="C297" s="40" t="s">
        <v>40</v>
      </c>
      <c r="D297" s="23" t="s">
        <v>32</v>
      </c>
      <c r="E297" s="24"/>
      <c r="F297" s="24">
        <v>1000</v>
      </c>
      <c r="G297" s="31">
        <f t="shared" si="4"/>
        <v>-1072186.25</v>
      </c>
      <c r="H297" s="27" t="s">
        <v>76</v>
      </c>
      <c r="I297" s="23" t="s">
        <v>42</v>
      </c>
      <c r="J297" s="23" t="s">
        <v>631</v>
      </c>
      <c r="K297" s="23" t="s">
        <v>25</v>
      </c>
      <c r="L297" s="23" t="s">
        <v>43</v>
      </c>
    </row>
    <row r="298" spans="1:12" x14ac:dyDescent="0.25">
      <c r="A298" s="22">
        <v>42906</v>
      </c>
      <c r="B298" s="27" t="s">
        <v>347</v>
      </c>
      <c r="C298" s="27" t="s">
        <v>20</v>
      </c>
      <c r="D298" s="27" t="s">
        <v>251</v>
      </c>
      <c r="E298" s="29"/>
      <c r="F298" s="29">
        <v>6570</v>
      </c>
      <c r="G298" s="31">
        <f t="shared" si="4"/>
        <v>-1078756.25</v>
      </c>
      <c r="H298" s="27" t="s">
        <v>225</v>
      </c>
      <c r="I298" s="27" t="s">
        <v>51</v>
      </c>
      <c r="J298" s="23" t="s">
        <v>24</v>
      </c>
      <c r="K298" s="23" t="s">
        <v>25</v>
      </c>
      <c r="L298" s="27" t="s">
        <v>26</v>
      </c>
    </row>
    <row r="299" spans="1:12" s="116" customFormat="1" x14ac:dyDescent="0.25">
      <c r="A299" s="22">
        <v>42906</v>
      </c>
      <c r="B299" s="23" t="s">
        <v>348</v>
      </c>
      <c r="C299" s="26" t="s">
        <v>269</v>
      </c>
      <c r="D299" s="23" t="s">
        <v>32</v>
      </c>
      <c r="E299" s="24"/>
      <c r="F299" s="32">
        <v>6000</v>
      </c>
      <c r="G299" s="31">
        <f t="shared" si="4"/>
        <v>-1084756.25</v>
      </c>
      <c r="H299" s="23" t="s">
        <v>139</v>
      </c>
      <c r="I299" s="23" t="s">
        <v>42</v>
      </c>
      <c r="J299" s="23" t="s">
        <v>631</v>
      </c>
      <c r="K299" s="23" t="s">
        <v>25</v>
      </c>
      <c r="L299" s="23" t="s">
        <v>143</v>
      </c>
    </row>
    <row r="300" spans="1:12" x14ac:dyDescent="0.25">
      <c r="A300" s="22">
        <v>42906</v>
      </c>
      <c r="B300" s="23" t="s">
        <v>349</v>
      </c>
      <c r="C300" s="40" t="s">
        <v>40</v>
      </c>
      <c r="D300" s="23" t="s">
        <v>32</v>
      </c>
      <c r="E300" s="24"/>
      <c r="F300" s="32">
        <v>5000</v>
      </c>
      <c r="G300" s="31">
        <f t="shared" si="4"/>
        <v>-1089756.25</v>
      </c>
      <c r="H300" s="23" t="s">
        <v>139</v>
      </c>
      <c r="I300" s="23" t="s">
        <v>42</v>
      </c>
      <c r="J300" s="23" t="s">
        <v>631</v>
      </c>
      <c r="K300" s="23" t="s">
        <v>25</v>
      </c>
      <c r="L300" s="23" t="s">
        <v>143</v>
      </c>
    </row>
    <row r="301" spans="1:12" x14ac:dyDescent="0.25">
      <c r="A301" s="22">
        <v>42906</v>
      </c>
      <c r="B301" s="23" t="s">
        <v>350</v>
      </c>
      <c r="C301" s="40" t="s">
        <v>40</v>
      </c>
      <c r="D301" s="26" t="s">
        <v>21</v>
      </c>
      <c r="E301" s="24"/>
      <c r="F301" s="24">
        <v>2000</v>
      </c>
      <c r="G301" s="31">
        <f t="shared" si="4"/>
        <v>-1091756.25</v>
      </c>
      <c r="H301" s="23" t="s">
        <v>62</v>
      </c>
      <c r="I301" s="23" t="s">
        <v>42</v>
      </c>
      <c r="J301" s="23" t="s">
        <v>24</v>
      </c>
      <c r="K301" s="23" t="s">
        <v>25</v>
      </c>
      <c r="L301" s="27" t="s">
        <v>43</v>
      </c>
    </row>
    <row r="302" spans="1:12" x14ac:dyDescent="0.25">
      <c r="A302" s="22">
        <v>42906</v>
      </c>
      <c r="B302" s="23" t="s">
        <v>351</v>
      </c>
      <c r="C302" s="23" t="s">
        <v>145</v>
      </c>
      <c r="D302" s="26" t="s">
        <v>21</v>
      </c>
      <c r="E302" s="24"/>
      <c r="F302" s="24">
        <v>37000</v>
      </c>
      <c r="G302" s="31">
        <f t="shared" si="4"/>
        <v>-1128756.25</v>
      </c>
      <c r="H302" s="23" t="s">
        <v>243</v>
      </c>
      <c r="I302" s="23">
        <v>67275</v>
      </c>
      <c r="J302" s="23" t="s">
        <v>24</v>
      </c>
      <c r="K302" s="23" t="s">
        <v>25</v>
      </c>
      <c r="L302" s="23" t="s">
        <v>26</v>
      </c>
    </row>
    <row r="303" spans="1:12" s="115" customFormat="1" x14ac:dyDescent="0.25">
      <c r="A303" s="22">
        <v>42906</v>
      </c>
      <c r="B303" s="23" t="s">
        <v>352</v>
      </c>
      <c r="C303" s="40" t="s">
        <v>40</v>
      </c>
      <c r="D303" s="33" t="s">
        <v>32</v>
      </c>
      <c r="E303" s="24"/>
      <c r="F303" s="24">
        <v>1000</v>
      </c>
      <c r="G303" s="31">
        <f t="shared" si="4"/>
        <v>-1129756.25</v>
      </c>
      <c r="H303" s="23" t="s">
        <v>161</v>
      </c>
      <c r="I303" s="26" t="s">
        <v>42</v>
      </c>
      <c r="J303" s="23" t="s">
        <v>631</v>
      </c>
      <c r="K303" s="23" t="s">
        <v>25</v>
      </c>
      <c r="L303" s="23" t="s">
        <v>43</v>
      </c>
    </row>
    <row r="304" spans="1:12" x14ac:dyDescent="0.25">
      <c r="A304" s="22">
        <v>42906</v>
      </c>
      <c r="B304" s="23" t="s">
        <v>353</v>
      </c>
      <c r="C304" s="26" t="s">
        <v>269</v>
      </c>
      <c r="D304" s="33" t="s">
        <v>32</v>
      </c>
      <c r="E304" s="24"/>
      <c r="F304" s="24">
        <v>3000</v>
      </c>
      <c r="G304" s="31">
        <f t="shared" si="4"/>
        <v>-1132756.25</v>
      </c>
      <c r="H304" s="23" t="s">
        <v>161</v>
      </c>
      <c r="I304" s="26" t="s">
        <v>42</v>
      </c>
      <c r="J304" s="23" t="s">
        <v>631</v>
      </c>
      <c r="K304" s="23" t="s">
        <v>25</v>
      </c>
      <c r="L304" s="23" t="s">
        <v>43</v>
      </c>
    </row>
    <row r="305" spans="1:12" x14ac:dyDescent="0.25">
      <c r="A305" s="22">
        <v>42906</v>
      </c>
      <c r="B305" s="23" t="s">
        <v>354</v>
      </c>
      <c r="C305" s="40" t="s">
        <v>40</v>
      </c>
      <c r="D305" s="33" t="s">
        <v>32</v>
      </c>
      <c r="E305" s="24"/>
      <c r="F305" s="24">
        <v>500</v>
      </c>
      <c r="G305" s="31">
        <f t="shared" si="4"/>
        <v>-1133256.25</v>
      </c>
      <c r="H305" s="23" t="s">
        <v>161</v>
      </c>
      <c r="I305" s="26" t="s">
        <v>42</v>
      </c>
      <c r="J305" s="23" t="s">
        <v>631</v>
      </c>
      <c r="K305" s="23" t="s">
        <v>25</v>
      </c>
      <c r="L305" s="23" t="s">
        <v>43</v>
      </c>
    </row>
    <row r="306" spans="1:12" x14ac:dyDescent="0.25">
      <c r="A306" s="22">
        <v>42906</v>
      </c>
      <c r="B306" s="23" t="s">
        <v>233</v>
      </c>
      <c r="C306" s="40" t="s">
        <v>40</v>
      </c>
      <c r="D306" s="23" t="s">
        <v>32</v>
      </c>
      <c r="E306" s="24"/>
      <c r="F306" s="24">
        <v>1000</v>
      </c>
      <c r="G306" s="31">
        <f t="shared" si="4"/>
        <v>-1134256.25</v>
      </c>
      <c r="H306" s="27" t="s">
        <v>76</v>
      </c>
      <c r="I306" s="23" t="s">
        <v>42</v>
      </c>
      <c r="J306" s="23" t="s">
        <v>631</v>
      </c>
      <c r="K306" s="23" t="s">
        <v>25</v>
      </c>
      <c r="L306" s="23" t="s">
        <v>43</v>
      </c>
    </row>
    <row r="307" spans="1:12" x14ac:dyDescent="0.25">
      <c r="A307" s="22">
        <v>42906</v>
      </c>
      <c r="B307" s="23" t="s">
        <v>355</v>
      </c>
      <c r="C307" s="23" t="s">
        <v>20</v>
      </c>
      <c r="D307" s="23" t="s">
        <v>32</v>
      </c>
      <c r="E307" s="24"/>
      <c r="F307" s="24">
        <v>1000</v>
      </c>
      <c r="G307" s="31">
        <f t="shared" si="4"/>
        <v>-1135256.25</v>
      </c>
      <c r="H307" s="27" t="s">
        <v>76</v>
      </c>
      <c r="I307" s="23" t="s">
        <v>42</v>
      </c>
      <c r="J307" s="23" t="s">
        <v>631</v>
      </c>
      <c r="K307" s="23" t="s">
        <v>25</v>
      </c>
      <c r="L307" s="23" t="s">
        <v>43</v>
      </c>
    </row>
    <row r="308" spans="1:12" x14ac:dyDescent="0.25">
      <c r="A308" s="22">
        <v>42906</v>
      </c>
      <c r="B308" s="23" t="s">
        <v>204</v>
      </c>
      <c r="C308" s="40" t="s">
        <v>40</v>
      </c>
      <c r="D308" s="23" t="s">
        <v>32</v>
      </c>
      <c r="E308" s="24"/>
      <c r="F308" s="24">
        <v>1000</v>
      </c>
      <c r="G308" s="31">
        <f t="shared" si="4"/>
        <v>-1136256.25</v>
      </c>
      <c r="H308" s="27" t="s">
        <v>76</v>
      </c>
      <c r="I308" s="23" t="s">
        <v>42</v>
      </c>
      <c r="J308" s="23" t="s">
        <v>631</v>
      </c>
      <c r="K308" s="23" t="s">
        <v>25</v>
      </c>
      <c r="L308" s="23" t="s">
        <v>43</v>
      </c>
    </row>
    <row r="309" spans="1:12" x14ac:dyDescent="0.25">
      <c r="A309" s="22">
        <v>42907</v>
      </c>
      <c r="B309" s="23" t="s">
        <v>356</v>
      </c>
      <c r="C309" s="23" t="s">
        <v>36</v>
      </c>
      <c r="D309" s="23" t="s">
        <v>37</v>
      </c>
      <c r="E309" s="24"/>
      <c r="F309" s="24">
        <v>3265</v>
      </c>
      <c r="G309" s="31">
        <f t="shared" si="4"/>
        <v>-1139521.25</v>
      </c>
      <c r="H309" s="24" t="s">
        <v>22</v>
      </c>
      <c r="I309" s="26" t="s">
        <v>134</v>
      </c>
      <c r="J309" s="23" t="s">
        <v>24</v>
      </c>
      <c r="K309" s="23" t="s">
        <v>25</v>
      </c>
      <c r="L309" s="27" t="s">
        <v>26</v>
      </c>
    </row>
    <row r="310" spans="1:12" s="115" customFormat="1" x14ac:dyDescent="0.25">
      <c r="A310" s="22">
        <v>42907</v>
      </c>
      <c r="B310" s="23" t="s">
        <v>357</v>
      </c>
      <c r="C310" s="23" t="s">
        <v>36</v>
      </c>
      <c r="D310" s="23" t="s">
        <v>37</v>
      </c>
      <c r="E310" s="24"/>
      <c r="F310" s="24">
        <v>11822</v>
      </c>
      <c r="G310" s="31">
        <f t="shared" si="4"/>
        <v>-1151343.25</v>
      </c>
      <c r="H310" s="24" t="s">
        <v>22</v>
      </c>
      <c r="I310" s="26" t="s">
        <v>38</v>
      </c>
      <c r="J310" s="23" t="s">
        <v>24</v>
      </c>
      <c r="K310" s="23" t="s">
        <v>25</v>
      </c>
      <c r="L310" s="27" t="s">
        <v>26</v>
      </c>
    </row>
    <row r="311" spans="1:12" s="115" customFormat="1" x14ac:dyDescent="0.25">
      <c r="A311" s="22">
        <v>42907</v>
      </c>
      <c r="B311" s="23" t="s">
        <v>358</v>
      </c>
      <c r="C311" s="23" t="s">
        <v>359</v>
      </c>
      <c r="D311" s="26" t="s">
        <v>21</v>
      </c>
      <c r="E311" s="24"/>
      <c r="F311" s="24">
        <v>375000</v>
      </c>
      <c r="G311" s="31">
        <f t="shared" si="4"/>
        <v>-1526343.25</v>
      </c>
      <c r="H311" s="23" t="s">
        <v>41</v>
      </c>
      <c r="I311" s="23">
        <v>39</v>
      </c>
      <c r="J311" s="23" t="s">
        <v>24</v>
      </c>
      <c r="K311" s="23" t="s">
        <v>25</v>
      </c>
      <c r="L311" s="27" t="s">
        <v>26</v>
      </c>
    </row>
    <row r="312" spans="1:12" s="115" customFormat="1" x14ac:dyDescent="0.25">
      <c r="A312" s="22">
        <v>42907</v>
      </c>
      <c r="B312" s="23" t="s">
        <v>361</v>
      </c>
      <c r="C312" s="23" t="s">
        <v>48</v>
      </c>
      <c r="D312" s="23" t="s">
        <v>37</v>
      </c>
      <c r="E312" s="24"/>
      <c r="F312" s="24">
        <v>8200</v>
      </c>
      <c r="G312" s="31">
        <f t="shared" si="4"/>
        <v>-1534543.25</v>
      </c>
      <c r="H312" s="26" t="s">
        <v>166</v>
      </c>
      <c r="I312" s="39" t="s">
        <v>360</v>
      </c>
      <c r="J312" s="23" t="s">
        <v>24</v>
      </c>
      <c r="K312" s="23" t="s">
        <v>25</v>
      </c>
      <c r="L312" s="27" t="s">
        <v>26</v>
      </c>
    </row>
    <row r="313" spans="1:12" s="115" customFormat="1" x14ac:dyDescent="0.25">
      <c r="A313" s="22">
        <v>42907</v>
      </c>
      <c r="B313" s="27" t="s">
        <v>362</v>
      </c>
      <c r="C313" s="40" t="s">
        <v>40</v>
      </c>
      <c r="D313" s="26" t="s">
        <v>21</v>
      </c>
      <c r="E313" s="29"/>
      <c r="F313" s="29">
        <v>2000</v>
      </c>
      <c r="G313" s="31">
        <f t="shared" si="4"/>
        <v>-1536543.25</v>
      </c>
      <c r="H313" s="23" t="s">
        <v>422</v>
      </c>
      <c r="I313" s="27" t="s">
        <v>42</v>
      </c>
      <c r="J313" s="23" t="s">
        <v>24</v>
      </c>
      <c r="K313" s="23" t="s">
        <v>25</v>
      </c>
      <c r="L313" s="27" t="s">
        <v>43</v>
      </c>
    </row>
    <row r="314" spans="1:12" x14ac:dyDescent="0.25">
      <c r="A314" s="22">
        <v>42907</v>
      </c>
      <c r="B314" s="27" t="s">
        <v>363</v>
      </c>
      <c r="C314" s="40" t="s">
        <v>40</v>
      </c>
      <c r="D314" s="26" t="s">
        <v>21</v>
      </c>
      <c r="E314" s="29"/>
      <c r="F314" s="29">
        <v>1000</v>
      </c>
      <c r="G314" s="31">
        <f t="shared" si="4"/>
        <v>-1537543.25</v>
      </c>
      <c r="H314" s="27" t="s">
        <v>225</v>
      </c>
      <c r="I314" s="27" t="s">
        <v>42</v>
      </c>
      <c r="J314" s="23" t="s">
        <v>24</v>
      </c>
      <c r="K314" s="23" t="s">
        <v>25</v>
      </c>
      <c r="L314" s="27" t="s">
        <v>43</v>
      </c>
    </row>
    <row r="315" spans="1:12" x14ac:dyDescent="0.25">
      <c r="A315" s="22">
        <v>42907</v>
      </c>
      <c r="B315" s="27" t="s">
        <v>364</v>
      </c>
      <c r="C315" s="40" t="s">
        <v>40</v>
      </c>
      <c r="D315" s="26" t="s">
        <v>21</v>
      </c>
      <c r="E315" s="29"/>
      <c r="F315" s="29">
        <v>5000</v>
      </c>
      <c r="G315" s="31">
        <f t="shared" si="4"/>
        <v>-1542543.25</v>
      </c>
      <c r="H315" s="27" t="s">
        <v>225</v>
      </c>
      <c r="I315" s="27" t="s">
        <v>42</v>
      </c>
      <c r="J315" s="23" t="s">
        <v>24</v>
      </c>
      <c r="K315" s="23" t="s">
        <v>25</v>
      </c>
      <c r="L315" s="27" t="s">
        <v>43</v>
      </c>
    </row>
    <row r="316" spans="1:12" x14ac:dyDescent="0.25">
      <c r="A316" s="22">
        <v>42907</v>
      </c>
      <c r="B316" s="27" t="s">
        <v>365</v>
      </c>
      <c r="C316" s="40" t="s">
        <v>40</v>
      </c>
      <c r="D316" s="26" t="s">
        <v>21</v>
      </c>
      <c r="E316" s="29"/>
      <c r="F316" s="29">
        <v>1000</v>
      </c>
      <c r="G316" s="31">
        <f t="shared" si="4"/>
        <v>-1543543.25</v>
      </c>
      <c r="H316" s="27" t="s">
        <v>225</v>
      </c>
      <c r="I316" s="27" t="s">
        <v>42</v>
      </c>
      <c r="J316" s="23" t="s">
        <v>24</v>
      </c>
      <c r="K316" s="23" t="s">
        <v>25</v>
      </c>
      <c r="L316" s="27" t="s">
        <v>43</v>
      </c>
    </row>
    <row r="317" spans="1:12" x14ac:dyDescent="0.25">
      <c r="A317" s="22">
        <v>42907</v>
      </c>
      <c r="B317" s="23" t="s">
        <v>366</v>
      </c>
      <c r="C317" s="130" t="s">
        <v>67</v>
      </c>
      <c r="D317" s="23" t="s">
        <v>32</v>
      </c>
      <c r="E317" s="24"/>
      <c r="F317" s="32">
        <v>45000</v>
      </c>
      <c r="G317" s="31">
        <f t="shared" si="4"/>
        <v>-1588543.25</v>
      </c>
      <c r="H317" s="23" t="s">
        <v>139</v>
      </c>
      <c r="I317" s="23">
        <v>1035</v>
      </c>
      <c r="J317" s="23" t="s">
        <v>631</v>
      </c>
      <c r="K317" s="23" t="s">
        <v>25</v>
      </c>
      <c r="L317" s="23" t="s">
        <v>26</v>
      </c>
    </row>
    <row r="318" spans="1:12" s="115" customFormat="1" x14ac:dyDescent="0.25">
      <c r="A318" s="22">
        <v>42907</v>
      </c>
      <c r="B318" s="23" t="s">
        <v>146</v>
      </c>
      <c r="C318" s="40" t="s">
        <v>40</v>
      </c>
      <c r="D318" s="26" t="s">
        <v>21</v>
      </c>
      <c r="E318" s="24"/>
      <c r="F318" s="24">
        <v>2000</v>
      </c>
      <c r="G318" s="31">
        <f t="shared" si="4"/>
        <v>-1590543.25</v>
      </c>
      <c r="H318" s="23" t="s">
        <v>62</v>
      </c>
      <c r="I318" s="23" t="s">
        <v>42</v>
      </c>
      <c r="J318" s="23" t="s">
        <v>24</v>
      </c>
      <c r="K318" s="23" t="s">
        <v>25</v>
      </c>
      <c r="L318" s="27" t="s">
        <v>43</v>
      </c>
    </row>
    <row r="319" spans="1:12" x14ac:dyDescent="0.25">
      <c r="A319" s="22">
        <v>42907</v>
      </c>
      <c r="B319" s="23" t="s">
        <v>584</v>
      </c>
      <c r="C319" s="23" t="s">
        <v>90</v>
      </c>
      <c r="D319" s="23" t="s">
        <v>37</v>
      </c>
      <c r="E319" s="24"/>
      <c r="F319" s="24">
        <v>2000</v>
      </c>
      <c r="G319" s="31">
        <f t="shared" si="4"/>
        <v>-1592543.25</v>
      </c>
      <c r="H319" s="23" t="s">
        <v>62</v>
      </c>
      <c r="I319" s="23" t="s">
        <v>367</v>
      </c>
      <c r="J319" s="23" t="s">
        <v>24</v>
      </c>
      <c r="K319" s="23" t="s">
        <v>25</v>
      </c>
      <c r="L319" s="27" t="s">
        <v>26</v>
      </c>
    </row>
    <row r="320" spans="1:12" s="116" customFormat="1" x14ac:dyDescent="0.25">
      <c r="A320" s="22">
        <v>42907</v>
      </c>
      <c r="B320" s="23" t="s">
        <v>585</v>
      </c>
      <c r="C320" s="23" t="s">
        <v>90</v>
      </c>
      <c r="D320" s="23" t="s">
        <v>37</v>
      </c>
      <c r="E320" s="24"/>
      <c r="F320" s="24">
        <v>4000</v>
      </c>
      <c r="G320" s="31">
        <f t="shared" si="4"/>
        <v>-1596543.25</v>
      </c>
      <c r="H320" s="23" t="s">
        <v>62</v>
      </c>
      <c r="I320" s="23" t="s">
        <v>368</v>
      </c>
      <c r="J320" s="23" t="s">
        <v>24</v>
      </c>
      <c r="K320" s="23" t="s">
        <v>25</v>
      </c>
      <c r="L320" s="27" t="s">
        <v>26</v>
      </c>
    </row>
    <row r="321" spans="1:12" s="115" customFormat="1" x14ac:dyDescent="0.25">
      <c r="A321" s="22">
        <v>42907</v>
      </c>
      <c r="B321" s="23" t="s">
        <v>369</v>
      </c>
      <c r="C321" s="40" t="s">
        <v>40</v>
      </c>
      <c r="D321" s="26" t="s">
        <v>21</v>
      </c>
      <c r="E321" s="24"/>
      <c r="F321" s="24">
        <v>2000</v>
      </c>
      <c r="G321" s="31">
        <f t="shared" si="4"/>
        <v>-1598543.25</v>
      </c>
      <c r="H321" s="23" t="s">
        <v>243</v>
      </c>
      <c r="I321" s="23" t="s">
        <v>42</v>
      </c>
      <c r="J321" s="23" t="s">
        <v>24</v>
      </c>
      <c r="K321" s="23" t="s">
        <v>25</v>
      </c>
      <c r="L321" s="23" t="s">
        <v>43</v>
      </c>
    </row>
    <row r="322" spans="1:12" x14ac:dyDescent="0.25">
      <c r="A322" s="22">
        <v>42907</v>
      </c>
      <c r="B322" s="23" t="s">
        <v>370</v>
      </c>
      <c r="C322" s="40" t="s">
        <v>40</v>
      </c>
      <c r="D322" s="26" t="s">
        <v>21</v>
      </c>
      <c r="E322" s="24"/>
      <c r="F322" s="24">
        <v>1500</v>
      </c>
      <c r="G322" s="31">
        <f t="shared" si="4"/>
        <v>-1600043.25</v>
      </c>
      <c r="H322" s="23" t="s">
        <v>243</v>
      </c>
      <c r="I322" s="23" t="s">
        <v>42</v>
      </c>
      <c r="J322" s="23" t="s">
        <v>24</v>
      </c>
      <c r="K322" s="23" t="s">
        <v>25</v>
      </c>
      <c r="L322" s="23" t="s">
        <v>43</v>
      </c>
    </row>
    <row r="323" spans="1:12" x14ac:dyDescent="0.25">
      <c r="A323" s="22">
        <v>42907</v>
      </c>
      <c r="B323" s="23" t="s">
        <v>371</v>
      </c>
      <c r="C323" s="40" t="s">
        <v>40</v>
      </c>
      <c r="D323" s="26" t="s">
        <v>21</v>
      </c>
      <c r="E323" s="24"/>
      <c r="F323" s="24">
        <v>2000</v>
      </c>
      <c r="G323" s="31">
        <f t="shared" si="4"/>
        <v>-1602043.25</v>
      </c>
      <c r="H323" s="23" t="s">
        <v>243</v>
      </c>
      <c r="I323" s="23" t="s">
        <v>42</v>
      </c>
      <c r="J323" s="23" t="s">
        <v>24</v>
      </c>
      <c r="K323" s="23" t="s">
        <v>25</v>
      </c>
      <c r="L323" s="23" t="s">
        <v>43</v>
      </c>
    </row>
    <row r="324" spans="1:12" x14ac:dyDescent="0.25">
      <c r="A324" s="22">
        <v>42907</v>
      </c>
      <c r="B324" s="23" t="s">
        <v>372</v>
      </c>
      <c r="C324" s="130" t="s">
        <v>67</v>
      </c>
      <c r="D324" s="33" t="s">
        <v>32</v>
      </c>
      <c r="E324" s="24"/>
      <c r="F324" s="24">
        <v>105000</v>
      </c>
      <c r="G324" s="31">
        <f t="shared" si="4"/>
        <v>-1707043.25</v>
      </c>
      <c r="H324" s="23" t="s">
        <v>161</v>
      </c>
      <c r="I324" s="38" t="s">
        <v>307</v>
      </c>
      <c r="J324" s="23" t="s">
        <v>631</v>
      </c>
      <c r="K324" s="23" t="s">
        <v>25</v>
      </c>
      <c r="L324" s="23" t="s">
        <v>26</v>
      </c>
    </row>
    <row r="325" spans="1:12" s="115" customFormat="1" x14ac:dyDescent="0.25">
      <c r="A325" s="22">
        <v>42907</v>
      </c>
      <c r="B325" s="23" t="s">
        <v>373</v>
      </c>
      <c r="C325" s="40" t="s">
        <v>40</v>
      </c>
      <c r="D325" s="33" t="s">
        <v>32</v>
      </c>
      <c r="E325" s="24"/>
      <c r="F325" s="24">
        <v>500</v>
      </c>
      <c r="G325" s="31">
        <f t="shared" si="4"/>
        <v>-1707543.25</v>
      </c>
      <c r="H325" s="23" t="s">
        <v>161</v>
      </c>
      <c r="I325" s="26" t="s">
        <v>42</v>
      </c>
      <c r="J325" s="23" t="s">
        <v>631</v>
      </c>
      <c r="K325" s="23" t="s">
        <v>25</v>
      </c>
      <c r="L325" s="23" t="s">
        <v>43</v>
      </c>
    </row>
    <row r="326" spans="1:12" x14ac:dyDescent="0.25">
      <c r="A326" s="22">
        <v>42907</v>
      </c>
      <c r="B326" s="23" t="s">
        <v>374</v>
      </c>
      <c r="C326" s="130" t="s">
        <v>67</v>
      </c>
      <c r="D326" s="33" t="s">
        <v>32</v>
      </c>
      <c r="E326" s="24"/>
      <c r="F326" s="24">
        <v>80000</v>
      </c>
      <c r="G326" s="31">
        <f t="shared" si="4"/>
        <v>-1787543.25</v>
      </c>
      <c r="H326" s="23" t="s">
        <v>161</v>
      </c>
      <c r="I326" s="26" t="s">
        <v>42</v>
      </c>
      <c r="J326" s="23" t="s">
        <v>631</v>
      </c>
      <c r="K326" s="23" t="s">
        <v>25</v>
      </c>
      <c r="L326" s="23" t="s">
        <v>43</v>
      </c>
    </row>
    <row r="327" spans="1:12" x14ac:dyDescent="0.25">
      <c r="A327" s="22">
        <v>42907</v>
      </c>
      <c r="B327" s="23" t="s">
        <v>376</v>
      </c>
      <c r="C327" s="40" t="s">
        <v>40</v>
      </c>
      <c r="D327" s="33" t="s">
        <v>32</v>
      </c>
      <c r="E327" s="24"/>
      <c r="F327" s="24">
        <v>1500</v>
      </c>
      <c r="G327" s="31">
        <f t="shared" si="4"/>
        <v>-1789043.25</v>
      </c>
      <c r="H327" s="23" t="s">
        <v>161</v>
      </c>
      <c r="I327" s="26" t="s">
        <v>42</v>
      </c>
      <c r="J327" s="23" t="s">
        <v>631</v>
      </c>
      <c r="K327" s="23" t="s">
        <v>25</v>
      </c>
      <c r="L327" s="23" t="s">
        <v>43</v>
      </c>
    </row>
    <row r="328" spans="1:12" x14ac:dyDescent="0.25">
      <c r="A328" s="22">
        <v>42907</v>
      </c>
      <c r="B328" s="23" t="s">
        <v>233</v>
      </c>
      <c r="C328" s="40" t="s">
        <v>40</v>
      </c>
      <c r="D328" s="23" t="s">
        <v>32</v>
      </c>
      <c r="E328" s="24"/>
      <c r="F328" s="24">
        <v>1000</v>
      </c>
      <c r="G328" s="31">
        <f t="shared" si="4"/>
        <v>-1790043.25</v>
      </c>
      <c r="H328" s="27" t="s">
        <v>76</v>
      </c>
      <c r="I328" s="23" t="s">
        <v>42</v>
      </c>
      <c r="J328" s="23" t="s">
        <v>631</v>
      </c>
      <c r="K328" s="23" t="s">
        <v>25</v>
      </c>
      <c r="L328" s="23" t="s">
        <v>43</v>
      </c>
    </row>
    <row r="329" spans="1:12" x14ac:dyDescent="0.25">
      <c r="A329" s="22">
        <v>42907</v>
      </c>
      <c r="B329" s="23" t="s">
        <v>377</v>
      </c>
      <c r="C329" s="40" t="s">
        <v>40</v>
      </c>
      <c r="D329" s="23" t="s">
        <v>32</v>
      </c>
      <c r="E329" s="24"/>
      <c r="F329" s="24">
        <v>1000</v>
      </c>
      <c r="G329" s="31">
        <f t="shared" si="4"/>
        <v>-1791043.25</v>
      </c>
      <c r="H329" s="27" t="s">
        <v>76</v>
      </c>
      <c r="I329" s="23" t="s">
        <v>42</v>
      </c>
      <c r="J329" s="23" t="s">
        <v>631</v>
      </c>
      <c r="K329" s="23" t="s">
        <v>25</v>
      </c>
      <c r="L329" s="23" t="s">
        <v>43</v>
      </c>
    </row>
    <row r="330" spans="1:12" x14ac:dyDescent="0.25">
      <c r="A330" s="22">
        <v>42907</v>
      </c>
      <c r="B330" s="23" t="s">
        <v>378</v>
      </c>
      <c r="C330" s="40" t="s">
        <v>40</v>
      </c>
      <c r="D330" s="23" t="s">
        <v>32</v>
      </c>
      <c r="E330" s="24"/>
      <c r="F330" s="24">
        <v>1000</v>
      </c>
      <c r="G330" s="31">
        <f t="shared" si="4"/>
        <v>-1792043.25</v>
      </c>
      <c r="H330" s="27" t="s">
        <v>76</v>
      </c>
      <c r="I330" s="23" t="s">
        <v>42</v>
      </c>
      <c r="J330" s="23" t="s">
        <v>631</v>
      </c>
      <c r="K330" s="23" t="s">
        <v>25</v>
      </c>
      <c r="L330" s="23" t="s">
        <v>43</v>
      </c>
    </row>
    <row r="331" spans="1:12" x14ac:dyDescent="0.25">
      <c r="A331" s="22">
        <v>42907</v>
      </c>
      <c r="B331" s="23" t="s">
        <v>379</v>
      </c>
      <c r="C331" s="23" t="s">
        <v>90</v>
      </c>
      <c r="D331" s="23" t="s">
        <v>37</v>
      </c>
      <c r="E331" s="24"/>
      <c r="F331" s="24">
        <v>5000</v>
      </c>
      <c r="G331" s="31">
        <f t="shared" ref="G331:G394" si="5">+G330+E331-F331</f>
        <v>-1797043.25</v>
      </c>
      <c r="H331" s="27" t="s">
        <v>76</v>
      </c>
      <c r="I331" s="23" t="s">
        <v>42</v>
      </c>
      <c r="J331" s="23" t="s">
        <v>24</v>
      </c>
      <c r="K331" s="23" t="s">
        <v>25</v>
      </c>
      <c r="L331" s="23" t="s">
        <v>26</v>
      </c>
    </row>
    <row r="332" spans="1:12" x14ac:dyDescent="0.25">
      <c r="A332" s="22">
        <v>42907</v>
      </c>
      <c r="B332" s="23" t="s">
        <v>355</v>
      </c>
      <c r="C332" s="23" t="s">
        <v>20</v>
      </c>
      <c r="D332" s="23" t="s">
        <v>32</v>
      </c>
      <c r="E332" s="24"/>
      <c r="F332" s="24">
        <v>1000</v>
      </c>
      <c r="G332" s="31">
        <f t="shared" si="5"/>
        <v>-1798043.25</v>
      </c>
      <c r="H332" s="27" t="s">
        <v>76</v>
      </c>
      <c r="I332" s="23" t="s">
        <v>42</v>
      </c>
      <c r="J332" s="23" t="s">
        <v>631</v>
      </c>
      <c r="K332" s="23" t="s">
        <v>25</v>
      </c>
      <c r="L332" s="23" t="s">
        <v>43</v>
      </c>
    </row>
    <row r="333" spans="1:12" x14ac:dyDescent="0.25">
      <c r="A333" s="22">
        <v>42907</v>
      </c>
      <c r="B333" s="23" t="s">
        <v>204</v>
      </c>
      <c r="C333" s="40" t="s">
        <v>40</v>
      </c>
      <c r="D333" s="23" t="s">
        <v>32</v>
      </c>
      <c r="E333" s="24"/>
      <c r="F333" s="24">
        <v>1000</v>
      </c>
      <c r="G333" s="31">
        <f t="shared" si="5"/>
        <v>-1799043.25</v>
      </c>
      <c r="H333" s="27" t="s">
        <v>76</v>
      </c>
      <c r="I333" s="23" t="s">
        <v>42</v>
      </c>
      <c r="J333" s="23" t="s">
        <v>631</v>
      </c>
      <c r="K333" s="23" t="s">
        <v>25</v>
      </c>
      <c r="L333" s="23" t="s">
        <v>43</v>
      </c>
    </row>
    <row r="334" spans="1:12" x14ac:dyDescent="0.25">
      <c r="A334" s="22">
        <v>42908</v>
      </c>
      <c r="B334" s="23" t="s">
        <v>380</v>
      </c>
      <c r="C334" s="40" t="s">
        <v>40</v>
      </c>
      <c r="D334" s="23" t="s">
        <v>32</v>
      </c>
      <c r="E334" s="24"/>
      <c r="F334" s="32">
        <v>10000</v>
      </c>
      <c r="G334" s="31">
        <f t="shared" si="5"/>
        <v>-1809043.25</v>
      </c>
      <c r="H334" s="23" t="s">
        <v>139</v>
      </c>
      <c r="I334" s="23" t="s">
        <v>42</v>
      </c>
      <c r="J334" s="23" t="s">
        <v>631</v>
      </c>
      <c r="K334" s="23" t="s">
        <v>25</v>
      </c>
      <c r="L334" s="23" t="s">
        <v>143</v>
      </c>
    </row>
    <row r="335" spans="1:12" x14ac:dyDescent="0.25">
      <c r="A335" s="22">
        <v>42908</v>
      </c>
      <c r="B335" s="23" t="s">
        <v>381</v>
      </c>
      <c r="C335" s="130" t="s">
        <v>67</v>
      </c>
      <c r="D335" s="23" t="s">
        <v>32</v>
      </c>
      <c r="E335" s="24"/>
      <c r="F335" s="32">
        <v>30000</v>
      </c>
      <c r="G335" s="31">
        <f t="shared" si="5"/>
        <v>-1839043.25</v>
      </c>
      <c r="H335" s="23" t="s">
        <v>139</v>
      </c>
      <c r="I335" s="23" t="s">
        <v>51</v>
      </c>
      <c r="J335" s="23" t="s">
        <v>631</v>
      </c>
      <c r="K335" s="23" t="s">
        <v>25</v>
      </c>
      <c r="L335" s="23" t="s">
        <v>382</v>
      </c>
    </row>
    <row r="336" spans="1:12" x14ac:dyDescent="0.25">
      <c r="A336" s="22">
        <v>42908</v>
      </c>
      <c r="B336" s="23" t="s">
        <v>146</v>
      </c>
      <c r="C336" s="40" t="s">
        <v>40</v>
      </c>
      <c r="D336" s="26" t="s">
        <v>21</v>
      </c>
      <c r="E336" s="24"/>
      <c r="F336" s="24">
        <v>2000</v>
      </c>
      <c r="G336" s="31">
        <f t="shared" si="5"/>
        <v>-1841043.25</v>
      </c>
      <c r="H336" s="23" t="s">
        <v>62</v>
      </c>
      <c r="I336" s="23" t="s">
        <v>42</v>
      </c>
      <c r="J336" s="23" t="s">
        <v>24</v>
      </c>
      <c r="K336" s="23" t="s">
        <v>25</v>
      </c>
      <c r="L336" s="27" t="s">
        <v>43</v>
      </c>
    </row>
    <row r="337" spans="1:12" x14ac:dyDescent="0.25">
      <c r="A337" s="22">
        <v>42908</v>
      </c>
      <c r="B337" s="23" t="s">
        <v>383</v>
      </c>
      <c r="C337" s="40" t="s">
        <v>40</v>
      </c>
      <c r="D337" s="23" t="s">
        <v>28</v>
      </c>
      <c r="E337" s="24"/>
      <c r="F337" s="24">
        <v>1000</v>
      </c>
      <c r="G337" s="31">
        <f t="shared" si="5"/>
        <v>-1842043.25</v>
      </c>
      <c r="H337" s="23" t="s">
        <v>69</v>
      </c>
      <c r="I337" s="23" t="s">
        <v>42</v>
      </c>
      <c r="J337" s="23" t="s">
        <v>24</v>
      </c>
      <c r="K337" s="23" t="s">
        <v>25</v>
      </c>
      <c r="L337" s="27" t="s">
        <v>43</v>
      </c>
    </row>
    <row r="338" spans="1:12" x14ac:dyDescent="0.25">
      <c r="A338" s="22">
        <v>42908</v>
      </c>
      <c r="B338" s="23" t="s">
        <v>384</v>
      </c>
      <c r="C338" s="40" t="s">
        <v>40</v>
      </c>
      <c r="D338" s="23" t="s">
        <v>28</v>
      </c>
      <c r="E338" s="24"/>
      <c r="F338" s="24">
        <v>1000</v>
      </c>
      <c r="G338" s="31">
        <f t="shared" si="5"/>
        <v>-1843043.25</v>
      </c>
      <c r="H338" s="23" t="s">
        <v>69</v>
      </c>
      <c r="I338" s="23" t="s">
        <v>42</v>
      </c>
      <c r="J338" s="23" t="s">
        <v>24</v>
      </c>
      <c r="K338" s="23" t="s">
        <v>25</v>
      </c>
      <c r="L338" s="27" t="s">
        <v>43</v>
      </c>
    </row>
    <row r="339" spans="1:12" x14ac:dyDescent="0.25">
      <c r="A339" s="22">
        <v>42908</v>
      </c>
      <c r="B339" s="23" t="s">
        <v>385</v>
      </c>
      <c r="C339" s="40" t="s">
        <v>40</v>
      </c>
      <c r="D339" s="23" t="s">
        <v>28</v>
      </c>
      <c r="E339" s="24"/>
      <c r="F339" s="24">
        <v>1000</v>
      </c>
      <c r="G339" s="31">
        <f t="shared" si="5"/>
        <v>-1844043.25</v>
      </c>
      <c r="H339" s="23" t="s">
        <v>69</v>
      </c>
      <c r="I339" s="23" t="s">
        <v>42</v>
      </c>
      <c r="J339" s="23" t="s">
        <v>24</v>
      </c>
      <c r="K339" s="23" t="s">
        <v>25</v>
      </c>
      <c r="L339" s="27" t="s">
        <v>43</v>
      </c>
    </row>
    <row r="340" spans="1:12" x14ac:dyDescent="0.25">
      <c r="A340" s="22">
        <v>42908</v>
      </c>
      <c r="B340" s="23" t="s">
        <v>386</v>
      </c>
      <c r="C340" s="40" t="s">
        <v>40</v>
      </c>
      <c r="D340" s="23" t="s">
        <v>28</v>
      </c>
      <c r="E340" s="24"/>
      <c r="F340" s="24">
        <v>1000</v>
      </c>
      <c r="G340" s="31">
        <f t="shared" si="5"/>
        <v>-1845043.25</v>
      </c>
      <c r="H340" s="23" t="s">
        <v>69</v>
      </c>
      <c r="I340" s="23" t="s">
        <v>42</v>
      </c>
      <c r="J340" s="23" t="s">
        <v>24</v>
      </c>
      <c r="K340" s="23" t="s">
        <v>25</v>
      </c>
      <c r="L340" s="27" t="s">
        <v>43</v>
      </c>
    </row>
    <row r="341" spans="1:12" x14ac:dyDescent="0.25">
      <c r="A341" s="22">
        <v>42908</v>
      </c>
      <c r="B341" s="23" t="s">
        <v>71</v>
      </c>
      <c r="C341" s="40" t="s">
        <v>40</v>
      </c>
      <c r="D341" s="23" t="s">
        <v>28</v>
      </c>
      <c r="E341" s="24"/>
      <c r="F341" s="24">
        <v>1000</v>
      </c>
      <c r="G341" s="31">
        <f t="shared" si="5"/>
        <v>-1846043.25</v>
      </c>
      <c r="H341" s="23" t="s">
        <v>69</v>
      </c>
      <c r="I341" s="23" t="s">
        <v>42</v>
      </c>
      <c r="J341" s="23" t="s">
        <v>24</v>
      </c>
      <c r="K341" s="23" t="s">
        <v>25</v>
      </c>
      <c r="L341" s="27" t="s">
        <v>43</v>
      </c>
    </row>
    <row r="342" spans="1:12" x14ac:dyDescent="0.25">
      <c r="A342" s="22">
        <v>42908</v>
      </c>
      <c r="B342" s="23" t="s">
        <v>387</v>
      </c>
      <c r="C342" s="40" t="s">
        <v>40</v>
      </c>
      <c r="D342" s="23" t="s">
        <v>28</v>
      </c>
      <c r="E342" s="24"/>
      <c r="F342" s="24">
        <v>1000</v>
      </c>
      <c r="G342" s="31">
        <f t="shared" si="5"/>
        <v>-1847043.25</v>
      </c>
      <c r="H342" s="23" t="s">
        <v>69</v>
      </c>
      <c r="I342" s="23" t="s">
        <v>42</v>
      </c>
      <c r="J342" s="23" t="s">
        <v>24</v>
      </c>
      <c r="K342" s="23" t="s">
        <v>25</v>
      </c>
      <c r="L342" s="27" t="s">
        <v>43</v>
      </c>
    </row>
    <row r="343" spans="1:12" x14ac:dyDescent="0.25">
      <c r="A343" s="22">
        <v>42908</v>
      </c>
      <c r="B343" s="23" t="s">
        <v>388</v>
      </c>
      <c r="C343" s="40" t="s">
        <v>40</v>
      </c>
      <c r="D343" s="23" t="s">
        <v>28</v>
      </c>
      <c r="E343" s="24"/>
      <c r="F343" s="24">
        <v>1000</v>
      </c>
      <c r="G343" s="31">
        <f t="shared" si="5"/>
        <v>-1848043.25</v>
      </c>
      <c r="H343" s="23" t="s">
        <v>69</v>
      </c>
      <c r="I343" s="23" t="s">
        <v>42</v>
      </c>
      <c r="J343" s="23" t="s">
        <v>24</v>
      </c>
      <c r="K343" s="23" t="s">
        <v>25</v>
      </c>
      <c r="L343" s="27" t="s">
        <v>43</v>
      </c>
    </row>
    <row r="344" spans="1:12" x14ac:dyDescent="0.25">
      <c r="A344" s="22">
        <v>42908</v>
      </c>
      <c r="B344" s="23" t="s">
        <v>389</v>
      </c>
      <c r="C344" s="40" t="s">
        <v>40</v>
      </c>
      <c r="D344" s="26" t="s">
        <v>21</v>
      </c>
      <c r="E344" s="24"/>
      <c r="F344" s="24">
        <v>2000</v>
      </c>
      <c r="G344" s="31">
        <f t="shared" si="5"/>
        <v>-1850043.25</v>
      </c>
      <c r="H344" s="23" t="s">
        <v>243</v>
      </c>
      <c r="I344" s="23" t="s">
        <v>42</v>
      </c>
      <c r="J344" s="23" t="s">
        <v>24</v>
      </c>
      <c r="K344" s="23" t="s">
        <v>25</v>
      </c>
      <c r="L344" s="23" t="s">
        <v>43</v>
      </c>
    </row>
    <row r="345" spans="1:12" x14ac:dyDescent="0.25">
      <c r="A345" s="22">
        <v>42908</v>
      </c>
      <c r="B345" s="23" t="s">
        <v>390</v>
      </c>
      <c r="C345" s="40" t="s">
        <v>40</v>
      </c>
      <c r="D345" s="26" t="s">
        <v>21</v>
      </c>
      <c r="E345" s="24"/>
      <c r="F345" s="24">
        <v>1000</v>
      </c>
      <c r="G345" s="31">
        <f t="shared" si="5"/>
        <v>-1851043.25</v>
      </c>
      <c r="H345" s="23" t="s">
        <v>243</v>
      </c>
      <c r="I345" s="23" t="s">
        <v>42</v>
      </c>
      <c r="J345" s="23" t="s">
        <v>24</v>
      </c>
      <c r="K345" s="23" t="s">
        <v>25</v>
      </c>
      <c r="L345" s="23" t="s">
        <v>43</v>
      </c>
    </row>
    <row r="346" spans="1:12" x14ac:dyDescent="0.25">
      <c r="A346" s="22">
        <v>42908</v>
      </c>
      <c r="B346" s="23" t="s">
        <v>391</v>
      </c>
      <c r="C346" s="40" t="s">
        <v>40</v>
      </c>
      <c r="D346" s="26" t="s">
        <v>21</v>
      </c>
      <c r="E346" s="24"/>
      <c r="F346" s="24">
        <v>1000</v>
      </c>
      <c r="G346" s="31">
        <f t="shared" si="5"/>
        <v>-1852043.25</v>
      </c>
      <c r="H346" s="23" t="s">
        <v>243</v>
      </c>
      <c r="I346" s="23" t="s">
        <v>42</v>
      </c>
      <c r="J346" s="23" t="s">
        <v>24</v>
      </c>
      <c r="K346" s="23" t="s">
        <v>25</v>
      </c>
      <c r="L346" s="23" t="s">
        <v>43</v>
      </c>
    </row>
    <row r="347" spans="1:12" x14ac:dyDescent="0.25">
      <c r="A347" s="22">
        <v>42908</v>
      </c>
      <c r="B347" s="23" t="s">
        <v>392</v>
      </c>
      <c r="C347" s="40" t="s">
        <v>40</v>
      </c>
      <c r="D347" s="26" t="s">
        <v>21</v>
      </c>
      <c r="E347" s="24"/>
      <c r="F347" s="24">
        <v>2000</v>
      </c>
      <c r="G347" s="31">
        <f t="shared" si="5"/>
        <v>-1854043.25</v>
      </c>
      <c r="H347" s="23" t="s">
        <v>243</v>
      </c>
      <c r="I347" s="23" t="s">
        <v>42</v>
      </c>
      <c r="J347" s="23" t="s">
        <v>24</v>
      </c>
      <c r="K347" s="23" t="s">
        <v>25</v>
      </c>
      <c r="L347" s="23" t="s">
        <v>43</v>
      </c>
    </row>
    <row r="348" spans="1:12" x14ac:dyDescent="0.25">
      <c r="A348" s="22">
        <v>42908</v>
      </c>
      <c r="B348" s="23" t="s">
        <v>393</v>
      </c>
      <c r="C348" s="40" t="s">
        <v>40</v>
      </c>
      <c r="D348" s="26" t="s">
        <v>21</v>
      </c>
      <c r="E348" s="24"/>
      <c r="F348" s="24">
        <v>1000</v>
      </c>
      <c r="G348" s="31">
        <f t="shared" si="5"/>
        <v>-1855043.25</v>
      </c>
      <c r="H348" s="23" t="s">
        <v>243</v>
      </c>
      <c r="I348" s="23" t="s">
        <v>42</v>
      </c>
      <c r="J348" s="23" t="s">
        <v>24</v>
      </c>
      <c r="K348" s="23" t="s">
        <v>25</v>
      </c>
      <c r="L348" s="23" t="s">
        <v>43</v>
      </c>
    </row>
    <row r="349" spans="1:12" x14ac:dyDescent="0.25">
      <c r="A349" s="22">
        <v>42908</v>
      </c>
      <c r="B349" s="23" t="s">
        <v>233</v>
      </c>
      <c r="C349" s="40" t="s">
        <v>40</v>
      </c>
      <c r="D349" s="23" t="s">
        <v>32</v>
      </c>
      <c r="E349" s="24"/>
      <c r="F349" s="24">
        <v>1000</v>
      </c>
      <c r="G349" s="31">
        <f t="shared" si="5"/>
        <v>-1856043.25</v>
      </c>
      <c r="H349" s="27" t="s">
        <v>76</v>
      </c>
      <c r="I349" s="23" t="s">
        <v>42</v>
      </c>
      <c r="J349" s="23" t="s">
        <v>631</v>
      </c>
      <c r="K349" s="23" t="s">
        <v>25</v>
      </c>
      <c r="L349" s="23" t="s">
        <v>43</v>
      </c>
    </row>
    <row r="350" spans="1:12" x14ac:dyDescent="0.25">
      <c r="A350" s="22">
        <v>42908</v>
      </c>
      <c r="B350" s="23" t="s">
        <v>355</v>
      </c>
      <c r="C350" s="23" t="s">
        <v>20</v>
      </c>
      <c r="D350" s="23" t="s">
        <v>32</v>
      </c>
      <c r="E350" s="24"/>
      <c r="F350" s="24">
        <v>1000</v>
      </c>
      <c r="G350" s="31">
        <f t="shared" si="5"/>
        <v>-1857043.25</v>
      </c>
      <c r="H350" s="27" t="s">
        <v>76</v>
      </c>
      <c r="I350" s="23" t="s">
        <v>42</v>
      </c>
      <c r="J350" s="23" t="s">
        <v>631</v>
      </c>
      <c r="K350" s="23" t="s">
        <v>25</v>
      </c>
      <c r="L350" s="23" t="s">
        <v>43</v>
      </c>
    </row>
    <row r="351" spans="1:12" x14ac:dyDescent="0.25">
      <c r="A351" s="22">
        <v>42908</v>
      </c>
      <c r="B351" s="23" t="s">
        <v>204</v>
      </c>
      <c r="C351" s="40" t="s">
        <v>40</v>
      </c>
      <c r="D351" s="23" t="s">
        <v>32</v>
      </c>
      <c r="E351" s="24"/>
      <c r="F351" s="24">
        <v>1000</v>
      </c>
      <c r="G351" s="31">
        <f t="shared" si="5"/>
        <v>-1858043.25</v>
      </c>
      <c r="H351" s="27" t="s">
        <v>76</v>
      </c>
      <c r="I351" s="23" t="s">
        <v>42</v>
      </c>
      <c r="J351" s="23" t="s">
        <v>631</v>
      </c>
      <c r="K351" s="23" t="s">
        <v>25</v>
      </c>
      <c r="L351" s="23" t="s">
        <v>43</v>
      </c>
    </row>
    <row r="352" spans="1:12" x14ac:dyDescent="0.25">
      <c r="A352" s="22">
        <v>42909</v>
      </c>
      <c r="B352" s="23" t="s">
        <v>395</v>
      </c>
      <c r="C352" s="23" t="s">
        <v>48</v>
      </c>
      <c r="D352" s="23" t="s">
        <v>37</v>
      </c>
      <c r="E352" s="24"/>
      <c r="F352" s="24">
        <v>3000</v>
      </c>
      <c r="G352" s="31">
        <f t="shared" si="5"/>
        <v>-1861043.25</v>
      </c>
      <c r="H352" s="23" t="s">
        <v>41</v>
      </c>
      <c r="I352" s="23" t="s">
        <v>394</v>
      </c>
      <c r="J352" s="23" t="s">
        <v>24</v>
      </c>
      <c r="K352" s="23" t="s">
        <v>25</v>
      </c>
      <c r="L352" s="27" t="s">
        <v>26</v>
      </c>
    </row>
    <row r="353" spans="1:12" s="115" customFormat="1" x14ac:dyDescent="0.25">
      <c r="A353" s="22">
        <v>42909</v>
      </c>
      <c r="B353" s="23" t="s">
        <v>396</v>
      </c>
      <c r="C353" s="40" t="s">
        <v>40</v>
      </c>
      <c r="D353" s="23" t="s">
        <v>30</v>
      </c>
      <c r="E353" s="24"/>
      <c r="F353" s="24">
        <v>2000</v>
      </c>
      <c r="G353" s="31">
        <f t="shared" si="5"/>
        <v>-1863043.25</v>
      </c>
      <c r="H353" s="23" t="s">
        <v>41</v>
      </c>
      <c r="I353" s="23" t="s">
        <v>42</v>
      </c>
      <c r="J353" s="23" t="s">
        <v>24</v>
      </c>
      <c r="K353" s="23" t="s">
        <v>25</v>
      </c>
      <c r="L353" s="27" t="s">
        <v>43</v>
      </c>
    </row>
    <row r="354" spans="1:12" x14ac:dyDescent="0.25">
      <c r="A354" s="22">
        <v>42909</v>
      </c>
      <c r="B354" s="23" t="s">
        <v>397</v>
      </c>
      <c r="C354" s="40" t="s">
        <v>40</v>
      </c>
      <c r="D354" s="23" t="s">
        <v>30</v>
      </c>
      <c r="E354" s="24"/>
      <c r="F354" s="24">
        <v>2000</v>
      </c>
      <c r="G354" s="31">
        <f t="shared" si="5"/>
        <v>-1865043.25</v>
      </c>
      <c r="H354" s="26" t="s">
        <v>166</v>
      </c>
      <c r="I354" s="39" t="s">
        <v>42</v>
      </c>
      <c r="J354" s="23" t="s">
        <v>24</v>
      </c>
      <c r="K354" s="23" t="s">
        <v>25</v>
      </c>
      <c r="L354" s="27" t="s">
        <v>43</v>
      </c>
    </row>
    <row r="355" spans="1:12" x14ac:dyDescent="0.25">
      <c r="A355" s="22">
        <v>42909</v>
      </c>
      <c r="B355" s="37" t="s">
        <v>222</v>
      </c>
      <c r="C355" s="23" t="s">
        <v>50</v>
      </c>
      <c r="D355" s="23" t="s">
        <v>37</v>
      </c>
      <c r="E355" s="24"/>
      <c r="F355" s="24">
        <v>95000</v>
      </c>
      <c r="G355" s="31">
        <f t="shared" si="5"/>
        <v>-1960043.25</v>
      </c>
      <c r="H355" s="26" t="s">
        <v>166</v>
      </c>
      <c r="I355" s="23">
        <v>123</v>
      </c>
      <c r="J355" s="23" t="s">
        <v>24</v>
      </c>
      <c r="K355" s="23" t="s">
        <v>25</v>
      </c>
      <c r="L355" s="27" t="s">
        <v>26</v>
      </c>
    </row>
    <row r="356" spans="1:12" s="115" customFormat="1" x14ac:dyDescent="0.25">
      <c r="A356" s="22">
        <v>42909</v>
      </c>
      <c r="B356" s="23" t="s">
        <v>348</v>
      </c>
      <c r="C356" s="26" t="s">
        <v>269</v>
      </c>
      <c r="D356" s="23" t="s">
        <v>32</v>
      </c>
      <c r="E356" s="24"/>
      <c r="F356" s="32">
        <v>5000</v>
      </c>
      <c r="G356" s="31">
        <f t="shared" si="5"/>
        <v>-1965043.25</v>
      </c>
      <c r="H356" s="23" t="s">
        <v>139</v>
      </c>
      <c r="I356" s="23" t="s">
        <v>42</v>
      </c>
      <c r="J356" s="23" t="s">
        <v>631</v>
      </c>
      <c r="K356" s="23" t="s">
        <v>25</v>
      </c>
      <c r="L356" s="23" t="s">
        <v>143</v>
      </c>
    </row>
    <row r="357" spans="1:12" x14ac:dyDescent="0.25">
      <c r="A357" s="22">
        <v>42909</v>
      </c>
      <c r="B357" s="23" t="s">
        <v>398</v>
      </c>
      <c r="C357" s="40" t="s">
        <v>40</v>
      </c>
      <c r="D357" s="23" t="s">
        <v>32</v>
      </c>
      <c r="E357" s="24"/>
      <c r="F357" s="32">
        <v>5000</v>
      </c>
      <c r="G357" s="31">
        <f t="shared" si="5"/>
        <v>-1970043.25</v>
      </c>
      <c r="H357" s="23" t="s">
        <v>139</v>
      </c>
      <c r="I357" s="23" t="s">
        <v>42</v>
      </c>
      <c r="J357" s="23" t="s">
        <v>631</v>
      </c>
      <c r="K357" s="23" t="s">
        <v>25</v>
      </c>
      <c r="L357" s="23" t="s">
        <v>143</v>
      </c>
    </row>
    <row r="358" spans="1:12" x14ac:dyDescent="0.25">
      <c r="A358" s="22">
        <v>42909</v>
      </c>
      <c r="B358" s="23" t="s">
        <v>146</v>
      </c>
      <c r="C358" s="40" t="s">
        <v>40</v>
      </c>
      <c r="D358" s="26" t="s">
        <v>21</v>
      </c>
      <c r="E358" s="24"/>
      <c r="F358" s="24">
        <v>2000</v>
      </c>
      <c r="G358" s="31">
        <f t="shared" si="5"/>
        <v>-1972043.25</v>
      </c>
      <c r="H358" s="23" t="s">
        <v>62</v>
      </c>
      <c r="I358" s="23" t="s">
        <v>42</v>
      </c>
      <c r="J358" s="23" t="s">
        <v>24</v>
      </c>
      <c r="K358" s="23" t="s">
        <v>25</v>
      </c>
      <c r="L358" s="27" t="s">
        <v>43</v>
      </c>
    </row>
    <row r="359" spans="1:12" x14ac:dyDescent="0.25">
      <c r="A359" s="22">
        <v>42909</v>
      </c>
      <c r="B359" s="23" t="s">
        <v>399</v>
      </c>
      <c r="C359" s="23" t="s">
        <v>20</v>
      </c>
      <c r="D359" s="26" t="s">
        <v>21</v>
      </c>
      <c r="E359" s="24"/>
      <c r="F359" s="24">
        <v>5000</v>
      </c>
      <c r="G359" s="31">
        <f t="shared" si="5"/>
        <v>-1977043.25</v>
      </c>
      <c r="H359" s="23" t="s">
        <v>62</v>
      </c>
      <c r="I359" s="23" t="s">
        <v>42</v>
      </c>
      <c r="J359" s="23" t="s">
        <v>24</v>
      </c>
      <c r="K359" s="23" t="s">
        <v>25</v>
      </c>
      <c r="L359" s="27" t="s">
        <v>43</v>
      </c>
    </row>
    <row r="360" spans="1:12" x14ac:dyDescent="0.25">
      <c r="A360" s="22">
        <v>42909</v>
      </c>
      <c r="B360" s="23" t="s">
        <v>400</v>
      </c>
      <c r="C360" s="40" t="s">
        <v>40</v>
      </c>
      <c r="D360" s="26" t="s">
        <v>21</v>
      </c>
      <c r="E360" s="24"/>
      <c r="F360" s="24">
        <v>3000</v>
      </c>
      <c r="G360" s="31">
        <f t="shared" si="5"/>
        <v>-1980043.25</v>
      </c>
      <c r="H360" s="23" t="s">
        <v>62</v>
      </c>
      <c r="I360" s="23" t="s">
        <v>42</v>
      </c>
      <c r="J360" s="23" t="s">
        <v>24</v>
      </c>
      <c r="K360" s="23" t="s">
        <v>25</v>
      </c>
      <c r="L360" s="27" t="s">
        <v>43</v>
      </c>
    </row>
    <row r="361" spans="1:12" x14ac:dyDescent="0.25">
      <c r="A361" s="22">
        <v>42909</v>
      </c>
      <c r="B361" s="23" t="s">
        <v>401</v>
      </c>
      <c r="C361" s="23" t="s">
        <v>359</v>
      </c>
      <c r="D361" s="26" t="s">
        <v>21</v>
      </c>
      <c r="E361" s="24"/>
      <c r="F361" s="24">
        <v>5000</v>
      </c>
      <c r="G361" s="31">
        <f t="shared" si="5"/>
        <v>-1985043.25</v>
      </c>
      <c r="H361" s="23" t="s">
        <v>62</v>
      </c>
      <c r="I361" s="23" t="s">
        <v>402</v>
      </c>
      <c r="J361" s="23" t="s">
        <v>24</v>
      </c>
      <c r="K361" s="23" t="s">
        <v>25</v>
      </c>
      <c r="L361" s="27" t="s">
        <v>26</v>
      </c>
    </row>
    <row r="362" spans="1:12" s="115" customFormat="1" x14ac:dyDescent="0.25">
      <c r="A362" s="22">
        <v>42909</v>
      </c>
      <c r="B362" s="23" t="s">
        <v>403</v>
      </c>
      <c r="C362" s="40" t="s">
        <v>40</v>
      </c>
      <c r="D362" s="26" t="s">
        <v>21</v>
      </c>
      <c r="E362" s="24"/>
      <c r="F362" s="24">
        <v>5000</v>
      </c>
      <c r="G362" s="31">
        <f t="shared" si="5"/>
        <v>-1990043.25</v>
      </c>
      <c r="H362" s="23" t="s">
        <v>62</v>
      </c>
      <c r="I362" s="23" t="s">
        <v>404</v>
      </c>
      <c r="J362" s="23" t="s">
        <v>24</v>
      </c>
      <c r="K362" s="23" t="s">
        <v>25</v>
      </c>
      <c r="L362" s="27" t="s">
        <v>26</v>
      </c>
    </row>
    <row r="363" spans="1:12" s="115" customFormat="1" x14ac:dyDescent="0.25">
      <c r="A363" s="22">
        <v>42909</v>
      </c>
      <c r="B363" s="23" t="s">
        <v>405</v>
      </c>
      <c r="C363" s="23" t="s">
        <v>145</v>
      </c>
      <c r="D363" s="26" t="s">
        <v>21</v>
      </c>
      <c r="E363" s="24"/>
      <c r="F363" s="24">
        <v>37000</v>
      </c>
      <c r="G363" s="31">
        <f t="shared" si="5"/>
        <v>-2027043.25</v>
      </c>
      <c r="H363" s="23" t="s">
        <v>243</v>
      </c>
      <c r="I363" s="23">
        <v>52368</v>
      </c>
      <c r="J363" s="23" t="s">
        <v>24</v>
      </c>
      <c r="K363" s="23" t="s">
        <v>25</v>
      </c>
      <c r="L363" s="23" t="s">
        <v>26</v>
      </c>
    </row>
    <row r="364" spans="1:12" s="115" customFormat="1" x14ac:dyDescent="0.25">
      <c r="A364" s="22">
        <v>42909</v>
      </c>
      <c r="B364" s="23" t="s">
        <v>406</v>
      </c>
      <c r="C364" s="130" t="s">
        <v>67</v>
      </c>
      <c r="D364" s="26" t="s">
        <v>21</v>
      </c>
      <c r="E364" s="24"/>
      <c r="F364" s="24">
        <v>30000</v>
      </c>
      <c r="G364" s="31">
        <f t="shared" si="5"/>
        <v>-2057043.25</v>
      </c>
      <c r="H364" s="23" t="s">
        <v>243</v>
      </c>
      <c r="I364" s="23">
        <v>153</v>
      </c>
      <c r="J364" s="23" t="s">
        <v>24</v>
      </c>
      <c r="K364" s="23" t="s">
        <v>25</v>
      </c>
      <c r="L364" s="23" t="s">
        <v>26</v>
      </c>
    </row>
    <row r="365" spans="1:12" s="115" customFormat="1" x14ac:dyDescent="0.25">
      <c r="A365" s="22">
        <v>42909</v>
      </c>
      <c r="B365" s="23" t="s">
        <v>407</v>
      </c>
      <c r="C365" s="40" t="s">
        <v>40</v>
      </c>
      <c r="D365" s="33" t="s">
        <v>32</v>
      </c>
      <c r="E365" s="24"/>
      <c r="F365" s="24">
        <v>2500</v>
      </c>
      <c r="G365" s="31">
        <f t="shared" si="5"/>
        <v>-2059543.25</v>
      </c>
      <c r="H365" s="23" t="s">
        <v>161</v>
      </c>
      <c r="I365" s="26" t="s">
        <v>42</v>
      </c>
      <c r="J365" s="23" t="s">
        <v>631</v>
      </c>
      <c r="K365" s="23" t="s">
        <v>25</v>
      </c>
      <c r="L365" s="23" t="s">
        <v>43</v>
      </c>
    </row>
    <row r="366" spans="1:12" x14ac:dyDescent="0.25">
      <c r="A366" s="22">
        <v>42909</v>
      </c>
      <c r="B366" s="23" t="s">
        <v>408</v>
      </c>
      <c r="C366" s="40" t="s">
        <v>40</v>
      </c>
      <c r="D366" s="33" t="s">
        <v>32</v>
      </c>
      <c r="E366" s="24"/>
      <c r="F366" s="24">
        <v>10000</v>
      </c>
      <c r="G366" s="31">
        <f t="shared" si="5"/>
        <v>-2069543.25</v>
      </c>
      <c r="H366" s="23" t="s">
        <v>161</v>
      </c>
      <c r="I366" s="38" t="s">
        <v>409</v>
      </c>
      <c r="J366" s="23" t="s">
        <v>631</v>
      </c>
      <c r="K366" s="23" t="s">
        <v>25</v>
      </c>
      <c r="L366" s="23" t="s">
        <v>26</v>
      </c>
    </row>
    <row r="367" spans="1:12" s="115" customFormat="1" x14ac:dyDescent="0.25">
      <c r="A367" s="22">
        <v>42909</v>
      </c>
      <c r="B367" s="23" t="s">
        <v>233</v>
      </c>
      <c r="C367" s="40" t="s">
        <v>40</v>
      </c>
      <c r="D367" s="23" t="s">
        <v>32</v>
      </c>
      <c r="E367" s="24"/>
      <c r="F367" s="24">
        <v>1000</v>
      </c>
      <c r="G367" s="31">
        <f t="shared" si="5"/>
        <v>-2070543.25</v>
      </c>
      <c r="H367" s="27" t="s">
        <v>76</v>
      </c>
      <c r="I367" s="23" t="s">
        <v>42</v>
      </c>
      <c r="J367" s="23" t="s">
        <v>631</v>
      </c>
      <c r="K367" s="23" t="s">
        <v>25</v>
      </c>
      <c r="L367" s="23" t="s">
        <v>43</v>
      </c>
    </row>
    <row r="368" spans="1:12" x14ac:dyDescent="0.25">
      <c r="A368" s="22">
        <v>42909</v>
      </c>
      <c r="B368" s="23" t="s">
        <v>355</v>
      </c>
      <c r="C368" s="23" t="s">
        <v>20</v>
      </c>
      <c r="D368" s="23" t="s">
        <v>32</v>
      </c>
      <c r="E368" s="24"/>
      <c r="F368" s="24">
        <v>1000</v>
      </c>
      <c r="G368" s="31">
        <f t="shared" si="5"/>
        <v>-2071543.25</v>
      </c>
      <c r="H368" s="27" t="s">
        <v>76</v>
      </c>
      <c r="I368" s="23" t="s">
        <v>42</v>
      </c>
      <c r="J368" s="23" t="s">
        <v>631</v>
      </c>
      <c r="K368" s="23" t="s">
        <v>25</v>
      </c>
      <c r="L368" s="23" t="s">
        <v>43</v>
      </c>
    </row>
    <row r="369" spans="1:12" x14ac:dyDescent="0.25">
      <c r="A369" s="22">
        <v>42909</v>
      </c>
      <c r="B369" s="23" t="s">
        <v>204</v>
      </c>
      <c r="C369" s="40" t="s">
        <v>40</v>
      </c>
      <c r="D369" s="23" t="s">
        <v>32</v>
      </c>
      <c r="E369" s="24"/>
      <c r="F369" s="24">
        <v>1000</v>
      </c>
      <c r="G369" s="31">
        <f t="shared" si="5"/>
        <v>-2072543.25</v>
      </c>
      <c r="H369" s="27" t="s">
        <v>76</v>
      </c>
      <c r="I369" s="23" t="s">
        <v>42</v>
      </c>
      <c r="J369" s="23" t="s">
        <v>631</v>
      </c>
      <c r="K369" s="23" t="s">
        <v>25</v>
      </c>
      <c r="L369" s="23" t="s">
        <v>43</v>
      </c>
    </row>
    <row r="370" spans="1:12" x14ac:dyDescent="0.25">
      <c r="A370" s="22">
        <v>42909</v>
      </c>
      <c r="B370" s="23" t="s">
        <v>614</v>
      </c>
      <c r="C370" s="130" t="s">
        <v>67</v>
      </c>
      <c r="D370" s="26" t="s">
        <v>21</v>
      </c>
      <c r="E370" s="24"/>
      <c r="F370" s="24">
        <v>15000</v>
      </c>
      <c r="G370" s="31">
        <f t="shared" si="5"/>
        <v>-2087543.25</v>
      </c>
      <c r="H370" s="23" t="s">
        <v>243</v>
      </c>
      <c r="I370" s="23" t="s">
        <v>613</v>
      </c>
      <c r="J370" s="23" t="s">
        <v>24</v>
      </c>
      <c r="K370" s="23" t="s">
        <v>25</v>
      </c>
      <c r="L370" s="23" t="s">
        <v>43</v>
      </c>
    </row>
    <row r="371" spans="1:12" x14ac:dyDescent="0.25">
      <c r="A371" s="22">
        <v>42910</v>
      </c>
      <c r="B371" s="23" t="s">
        <v>410</v>
      </c>
      <c r="C371" s="40" t="s">
        <v>40</v>
      </c>
      <c r="D371" s="23" t="s">
        <v>32</v>
      </c>
      <c r="E371" s="24"/>
      <c r="F371" s="32">
        <v>10000</v>
      </c>
      <c r="G371" s="31">
        <f t="shared" si="5"/>
        <v>-2097543.25</v>
      </c>
      <c r="H371" s="23" t="s">
        <v>139</v>
      </c>
      <c r="I371" s="23" t="s">
        <v>42</v>
      </c>
      <c r="J371" s="23" t="s">
        <v>631</v>
      </c>
      <c r="K371" s="23" t="s">
        <v>25</v>
      </c>
      <c r="L371" s="23" t="s">
        <v>143</v>
      </c>
    </row>
    <row r="372" spans="1:12" x14ac:dyDescent="0.25">
      <c r="A372" s="22">
        <v>42910</v>
      </c>
      <c r="B372" s="23" t="s">
        <v>411</v>
      </c>
      <c r="C372" s="40" t="s">
        <v>40</v>
      </c>
      <c r="D372" s="23" t="s">
        <v>32</v>
      </c>
      <c r="E372" s="24"/>
      <c r="F372" s="32">
        <v>10000</v>
      </c>
      <c r="G372" s="31">
        <f t="shared" si="5"/>
        <v>-2107543.25</v>
      </c>
      <c r="H372" s="23" t="s">
        <v>139</v>
      </c>
      <c r="I372" s="23" t="s">
        <v>42</v>
      </c>
      <c r="J372" s="23" t="s">
        <v>631</v>
      </c>
      <c r="K372" s="23" t="s">
        <v>25</v>
      </c>
      <c r="L372" s="23" t="s">
        <v>143</v>
      </c>
    </row>
    <row r="373" spans="1:12" x14ac:dyDescent="0.25">
      <c r="A373" s="22">
        <v>42910</v>
      </c>
      <c r="B373" s="23" t="s">
        <v>412</v>
      </c>
      <c r="C373" s="130" t="s">
        <v>67</v>
      </c>
      <c r="D373" s="23" t="s">
        <v>32</v>
      </c>
      <c r="E373" s="24"/>
      <c r="F373" s="32">
        <v>15000</v>
      </c>
      <c r="G373" s="31">
        <f t="shared" si="5"/>
        <v>-2122543.25</v>
      </c>
      <c r="H373" s="23" t="s">
        <v>139</v>
      </c>
      <c r="I373" s="23" t="s">
        <v>51</v>
      </c>
      <c r="J373" s="23" t="s">
        <v>631</v>
      </c>
      <c r="K373" s="23" t="s">
        <v>25</v>
      </c>
      <c r="L373" s="23" t="s">
        <v>382</v>
      </c>
    </row>
    <row r="374" spans="1:12" x14ac:dyDescent="0.25">
      <c r="A374" s="22">
        <v>42910</v>
      </c>
      <c r="B374" s="23" t="s">
        <v>413</v>
      </c>
      <c r="C374" s="40" t="s">
        <v>40</v>
      </c>
      <c r="D374" s="23" t="s">
        <v>32</v>
      </c>
      <c r="E374" s="24"/>
      <c r="F374" s="32">
        <v>1500</v>
      </c>
      <c r="G374" s="31">
        <f t="shared" si="5"/>
        <v>-2124043.25</v>
      </c>
      <c r="H374" s="23" t="s">
        <v>139</v>
      </c>
      <c r="I374" s="23" t="s">
        <v>42</v>
      </c>
      <c r="J374" s="23" t="s">
        <v>631</v>
      </c>
      <c r="K374" s="23" t="s">
        <v>25</v>
      </c>
      <c r="L374" s="23" t="s">
        <v>143</v>
      </c>
    </row>
    <row r="375" spans="1:12" x14ac:dyDescent="0.25">
      <c r="A375" s="22">
        <v>42910</v>
      </c>
      <c r="B375" s="23" t="s">
        <v>414</v>
      </c>
      <c r="C375" s="130" t="s">
        <v>67</v>
      </c>
      <c r="D375" s="23" t="s">
        <v>32</v>
      </c>
      <c r="E375" s="24"/>
      <c r="F375" s="32">
        <v>70000</v>
      </c>
      <c r="G375" s="31">
        <f t="shared" si="5"/>
        <v>-2194043.25</v>
      </c>
      <c r="H375" s="23" t="s">
        <v>139</v>
      </c>
      <c r="I375" s="23" t="s">
        <v>42</v>
      </c>
      <c r="J375" s="23" t="s">
        <v>631</v>
      </c>
      <c r="K375" s="23" t="s">
        <v>25</v>
      </c>
      <c r="L375" s="23" t="s">
        <v>143</v>
      </c>
    </row>
    <row r="376" spans="1:12" x14ac:dyDescent="0.25">
      <c r="A376" s="22">
        <v>42910</v>
      </c>
      <c r="B376" s="23" t="s">
        <v>415</v>
      </c>
      <c r="C376" s="40" t="s">
        <v>40</v>
      </c>
      <c r="D376" s="26" t="s">
        <v>21</v>
      </c>
      <c r="E376" s="24"/>
      <c r="F376" s="24">
        <v>1000</v>
      </c>
      <c r="G376" s="31">
        <f t="shared" si="5"/>
        <v>-2195043.25</v>
      </c>
      <c r="H376" s="23" t="s">
        <v>243</v>
      </c>
      <c r="I376" s="23" t="s">
        <v>42</v>
      </c>
      <c r="J376" s="23" t="s">
        <v>24</v>
      </c>
      <c r="K376" s="23" t="s">
        <v>25</v>
      </c>
      <c r="L376" s="23" t="s">
        <v>43</v>
      </c>
    </row>
    <row r="377" spans="1:12" x14ac:dyDescent="0.25">
      <c r="A377" s="22">
        <v>42910</v>
      </c>
      <c r="B377" s="23" t="s">
        <v>612</v>
      </c>
      <c r="C377" s="130" t="s">
        <v>67</v>
      </c>
      <c r="D377" s="26" t="s">
        <v>21</v>
      </c>
      <c r="E377" s="24"/>
      <c r="F377" s="24">
        <v>40000</v>
      </c>
      <c r="G377" s="31">
        <f t="shared" si="5"/>
        <v>-2235043.25</v>
      </c>
      <c r="H377" s="23" t="s">
        <v>243</v>
      </c>
      <c r="I377" s="23" t="s">
        <v>42</v>
      </c>
      <c r="J377" s="23" t="s">
        <v>24</v>
      </c>
      <c r="K377" s="23" t="s">
        <v>25</v>
      </c>
      <c r="L377" s="23" t="s">
        <v>43</v>
      </c>
    </row>
    <row r="378" spans="1:12" x14ac:dyDescent="0.25">
      <c r="A378" s="22">
        <v>42910</v>
      </c>
      <c r="B378" s="23" t="s">
        <v>416</v>
      </c>
      <c r="C378" s="40" t="s">
        <v>40</v>
      </c>
      <c r="D378" s="26" t="s">
        <v>21</v>
      </c>
      <c r="E378" s="24"/>
      <c r="F378" s="24">
        <v>2000</v>
      </c>
      <c r="G378" s="31">
        <f t="shared" si="5"/>
        <v>-2237043.25</v>
      </c>
      <c r="H378" s="23" t="s">
        <v>243</v>
      </c>
      <c r="I378" s="23" t="s">
        <v>42</v>
      </c>
      <c r="J378" s="23" t="s">
        <v>24</v>
      </c>
      <c r="K378" s="23" t="s">
        <v>25</v>
      </c>
      <c r="L378" s="23" t="s">
        <v>43</v>
      </c>
    </row>
    <row r="379" spans="1:12" x14ac:dyDescent="0.25">
      <c r="A379" s="22">
        <v>42911</v>
      </c>
      <c r="B379" s="23" t="s">
        <v>202</v>
      </c>
      <c r="C379" s="40" t="s">
        <v>40</v>
      </c>
      <c r="D379" s="23" t="s">
        <v>30</v>
      </c>
      <c r="E379" s="24"/>
      <c r="F379" s="24">
        <v>3000</v>
      </c>
      <c r="G379" s="31">
        <f t="shared" si="5"/>
        <v>-2240043.25</v>
      </c>
      <c r="H379" s="23" t="s">
        <v>41</v>
      </c>
      <c r="I379" s="23" t="s">
        <v>42</v>
      </c>
      <c r="J379" s="23" t="s">
        <v>24</v>
      </c>
      <c r="K379" s="23" t="s">
        <v>25</v>
      </c>
      <c r="L379" s="27" t="s">
        <v>43</v>
      </c>
    </row>
    <row r="380" spans="1:12" x14ac:dyDescent="0.25">
      <c r="A380" s="22">
        <v>42911</v>
      </c>
      <c r="B380" s="23" t="s">
        <v>417</v>
      </c>
      <c r="C380" s="23" t="s">
        <v>145</v>
      </c>
      <c r="D380" s="23" t="s">
        <v>32</v>
      </c>
      <c r="E380" s="24"/>
      <c r="F380" s="32">
        <v>36000</v>
      </c>
      <c r="G380" s="31">
        <f t="shared" si="5"/>
        <v>-2276043.25</v>
      </c>
      <c r="H380" s="23" t="s">
        <v>139</v>
      </c>
      <c r="I380" s="23">
        <v>51831</v>
      </c>
      <c r="J380" s="23" t="s">
        <v>631</v>
      </c>
      <c r="K380" s="23" t="s">
        <v>25</v>
      </c>
      <c r="L380" s="23" t="s">
        <v>26</v>
      </c>
    </row>
    <row r="381" spans="1:12" s="115" customFormat="1" x14ac:dyDescent="0.25">
      <c r="A381" s="22">
        <v>42911</v>
      </c>
      <c r="B381" s="23" t="s">
        <v>418</v>
      </c>
      <c r="C381" s="40" t="s">
        <v>40</v>
      </c>
      <c r="D381" s="23" t="s">
        <v>32</v>
      </c>
      <c r="E381" s="24"/>
      <c r="F381" s="32">
        <v>1000</v>
      </c>
      <c r="G381" s="31">
        <f t="shared" si="5"/>
        <v>-2277043.25</v>
      </c>
      <c r="H381" s="23" t="s">
        <v>139</v>
      </c>
      <c r="I381" s="23" t="s">
        <v>42</v>
      </c>
      <c r="J381" s="23" t="s">
        <v>631</v>
      </c>
      <c r="K381" s="23" t="s">
        <v>25</v>
      </c>
      <c r="L381" s="23" t="s">
        <v>143</v>
      </c>
    </row>
    <row r="382" spans="1:12" x14ac:dyDescent="0.25">
      <c r="A382" s="22">
        <v>42911</v>
      </c>
      <c r="B382" s="23" t="s">
        <v>419</v>
      </c>
      <c r="C382" s="33" t="s">
        <v>633</v>
      </c>
      <c r="D382" s="23" t="s">
        <v>32</v>
      </c>
      <c r="E382" s="24"/>
      <c r="F382" s="32">
        <v>1000</v>
      </c>
      <c r="G382" s="31">
        <f t="shared" si="5"/>
        <v>-2278043.25</v>
      </c>
      <c r="H382" s="23" t="s">
        <v>139</v>
      </c>
      <c r="I382" s="23" t="s">
        <v>51</v>
      </c>
      <c r="J382" s="23" t="s">
        <v>631</v>
      </c>
      <c r="K382" s="23" t="s">
        <v>25</v>
      </c>
      <c r="L382" s="23" t="s">
        <v>26</v>
      </c>
    </row>
    <row r="383" spans="1:12" s="115" customFormat="1" x14ac:dyDescent="0.25">
      <c r="A383" s="22">
        <v>42912</v>
      </c>
      <c r="B383" s="23" t="s">
        <v>423</v>
      </c>
      <c r="C383" s="33" t="s">
        <v>633</v>
      </c>
      <c r="D383" s="23" t="s">
        <v>37</v>
      </c>
      <c r="E383" s="24"/>
      <c r="F383" s="24">
        <v>30000</v>
      </c>
      <c r="G383" s="31">
        <f t="shared" si="5"/>
        <v>-2308043.25</v>
      </c>
      <c r="H383" s="23" t="s">
        <v>41</v>
      </c>
      <c r="I383" s="23">
        <v>42</v>
      </c>
      <c r="J383" s="23" t="s">
        <v>24</v>
      </c>
      <c r="K383" s="23" t="s">
        <v>25</v>
      </c>
      <c r="L383" s="27" t="s">
        <v>26</v>
      </c>
    </row>
    <row r="384" spans="1:12" s="115" customFormat="1" x14ac:dyDescent="0.25">
      <c r="A384" s="22">
        <v>42912</v>
      </c>
      <c r="B384" s="23" t="s">
        <v>424</v>
      </c>
      <c r="C384" s="40" t="s">
        <v>40</v>
      </c>
      <c r="D384" s="23" t="s">
        <v>30</v>
      </c>
      <c r="E384" s="24"/>
      <c r="F384" s="24">
        <v>6000</v>
      </c>
      <c r="G384" s="31">
        <f t="shared" si="5"/>
        <v>-2314043.25</v>
      </c>
      <c r="H384" s="23" t="s">
        <v>41</v>
      </c>
      <c r="I384" s="23" t="s">
        <v>42</v>
      </c>
      <c r="J384" s="23" t="s">
        <v>24</v>
      </c>
      <c r="K384" s="23" t="s">
        <v>25</v>
      </c>
      <c r="L384" s="27" t="s">
        <v>43</v>
      </c>
    </row>
    <row r="385" spans="1:12" x14ac:dyDescent="0.25">
      <c r="A385" s="22">
        <v>42912</v>
      </c>
      <c r="B385" s="27" t="s">
        <v>425</v>
      </c>
      <c r="C385" s="40" t="s">
        <v>40</v>
      </c>
      <c r="D385" s="26" t="s">
        <v>21</v>
      </c>
      <c r="E385" s="29"/>
      <c r="F385" s="29">
        <v>2000</v>
      </c>
      <c r="G385" s="31">
        <f t="shared" si="5"/>
        <v>-2316043.25</v>
      </c>
      <c r="H385" s="23" t="s">
        <v>422</v>
      </c>
      <c r="I385" s="27" t="s">
        <v>42</v>
      </c>
      <c r="J385" s="23" t="s">
        <v>24</v>
      </c>
      <c r="K385" s="23" t="s">
        <v>25</v>
      </c>
      <c r="L385" s="27" t="s">
        <v>43</v>
      </c>
    </row>
    <row r="386" spans="1:12" x14ac:dyDescent="0.25">
      <c r="A386" s="22">
        <v>42912</v>
      </c>
      <c r="B386" s="27" t="s">
        <v>426</v>
      </c>
      <c r="C386" s="23" t="s">
        <v>145</v>
      </c>
      <c r="D386" s="26" t="s">
        <v>21</v>
      </c>
      <c r="E386" s="29"/>
      <c r="F386" s="29">
        <v>56000</v>
      </c>
      <c r="G386" s="31">
        <f t="shared" si="5"/>
        <v>-2372043.25</v>
      </c>
      <c r="H386" s="23" t="s">
        <v>422</v>
      </c>
      <c r="I386" s="27">
        <v>44</v>
      </c>
      <c r="J386" s="23" t="s">
        <v>24</v>
      </c>
      <c r="K386" s="23" t="s">
        <v>25</v>
      </c>
      <c r="L386" s="27" t="s">
        <v>26</v>
      </c>
    </row>
    <row r="387" spans="1:12" s="115" customFormat="1" x14ac:dyDescent="0.25">
      <c r="A387" s="22">
        <v>42912</v>
      </c>
      <c r="B387" s="27" t="s">
        <v>427</v>
      </c>
      <c r="C387" s="40" t="s">
        <v>40</v>
      </c>
      <c r="D387" s="26" t="s">
        <v>21</v>
      </c>
      <c r="E387" s="29"/>
      <c r="F387" s="29">
        <v>1000</v>
      </c>
      <c r="G387" s="31">
        <f t="shared" si="5"/>
        <v>-2373043.25</v>
      </c>
      <c r="H387" s="23" t="s">
        <v>422</v>
      </c>
      <c r="I387" s="27" t="s">
        <v>42</v>
      </c>
      <c r="J387" s="23" t="s">
        <v>24</v>
      </c>
      <c r="K387" s="23" t="s">
        <v>25</v>
      </c>
      <c r="L387" s="27" t="s">
        <v>43</v>
      </c>
    </row>
    <row r="388" spans="1:12" x14ac:dyDescent="0.25">
      <c r="A388" s="22">
        <v>42912</v>
      </c>
      <c r="B388" s="27" t="s">
        <v>428</v>
      </c>
      <c r="C388" s="40" t="s">
        <v>40</v>
      </c>
      <c r="D388" s="26" t="s">
        <v>21</v>
      </c>
      <c r="E388" s="29"/>
      <c r="F388" s="29">
        <v>1000</v>
      </c>
      <c r="G388" s="31">
        <f t="shared" si="5"/>
        <v>-2374043.25</v>
      </c>
      <c r="H388" s="27" t="s">
        <v>225</v>
      </c>
      <c r="I388" s="27" t="s">
        <v>42</v>
      </c>
      <c r="J388" s="23" t="s">
        <v>24</v>
      </c>
      <c r="K388" s="23" t="s">
        <v>25</v>
      </c>
      <c r="L388" s="27" t="s">
        <v>43</v>
      </c>
    </row>
    <row r="389" spans="1:12" x14ac:dyDescent="0.25">
      <c r="A389" s="22">
        <v>42912</v>
      </c>
      <c r="B389" s="27" t="s">
        <v>429</v>
      </c>
      <c r="C389" s="23" t="s">
        <v>145</v>
      </c>
      <c r="D389" s="26" t="s">
        <v>21</v>
      </c>
      <c r="E389" s="29"/>
      <c r="F389" s="29">
        <v>56000</v>
      </c>
      <c r="G389" s="31">
        <f t="shared" si="5"/>
        <v>-2430043.25</v>
      </c>
      <c r="H389" s="27" t="s">
        <v>225</v>
      </c>
      <c r="I389" s="27" t="s">
        <v>51</v>
      </c>
      <c r="J389" s="23" t="s">
        <v>24</v>
      </c>
      <c r="K389" s="23" t="s">
        <v>25</v>
      </c>
      <c r="L389" s="27" t="s">
        <v>382</v>
      </c>
    </row>
    <row r="390" spans="1:12" x14ac:dyDescent="0.25">
      <c r="A390" s="22">
        <v>42912</v>
      </c>
      <c r="B390" s="27" t="s">
        <v>430</v>
      </c>
      <c r="C390" s="40" t="s">
        <v>40</v>
      </c>
      <c r="D390" s="26" t="s">
        <v>21</v>
      </c>
      <c r="E390" s="29"/>
      <c r="F390" s="29">
        <v>1000</v>
      </c>
      <c r="G390" s="31">
        <f t="shared" si="5"/>
        <v>-2431043.25</v>
      </c>
      <c r="H390" s="27" t="s">
        <v>225</v>
      </c>
      <c r="I390" s="27" t="s">
        <v>42</v>
      </c>
      <c r="J390" s="23" t="s">
        <v>24</v>
      </c>
      <c r="K390" s="23" t="s">
        <v>25</v>
      </c>
      <c r="L390" s="27" t="s">
        <v>43</v>
      </c>
    </row>
    <row r="391" spans="1:12" x14ac:dyDescent="0.25">
      <c r="A391" s="22">
        <v>42912</v>
      </c>
      <c r="B391" s="23" t="s">
        <v>431</v>
      </c>
      <c r="C391" s="23" t="s">
        <v>145</v>
      </c>
      <c r="D391" s="23" t="s">
        <v>32</v>
      </c>
      <c r="E391" s="24"/>
      <c r="F391" s="32">
        <v>55000</v>
      </c>
      <c r="G391" s="31">
        <f t="shared" si="5"/>
        <v>-2486043.25</v>
      </c>
      <c r="H391" s="23" t="s">
        <v>139</v>
      </c>
      <c r="I391" s="23">
        <v>172605</v>
      </c>
      <c r="J391" s="23" t="s">
        <v>631</v>
      </c>
      <c r="K391" s="23" t="s">
        <v>25</v>
      </c>
      <c r="L391" s="23" t="s">
        <v>26</v>
      </c>
    </row>
    <row r="392" spans="1:12" s="115" customFormat="1" x14ac:dyDescent="0.25">
      <c r="A392" s="22">
        <v>42912</v>
      </c>
      <c r="B392" s="23" t="s">
        <v>432</v>
      </c>
      <c r="C392" s="40" t="s">
        <v>40</v>
      </c>
      <c r="D392" s="26" t="s">
        <v>21</v>
      </c>
      <c r="E392" s="24"/>
      <c r="F392" s="24">
        <v>1500</v>
      </c>
      <c r="G392" s="31">
        <f t="shared" si="5"/>
        <v>-2487543.25</v>
      </c>
      <c r="H392" s="23" t="s">
        <v>62</v>
      </c>
      <c r="I392" s="23" t="s">
        <v>42</v>
      </c>
      <c r="J392" s="23" t="s">
        <v>24</v>
      </c>
      <c r="K392" s="23" t="s">
        <v>25</v>
      </c>
      <c r="L392" s="27" t="s">
        <v>43</v>
      </c>
    </row>
    <row r="393" spans="1:12" x14ac:dyDescent="0.25">
      <c r="A393" s="22">
        <v>42912</v>
      </c>
      <c r="B393" s="23" t="s">
        <v>61</v>
      </c>
      <c r="C393" s="23" t="s">
        <v>632</v>
      </c>
      <c r="D393" s="26" t="s">
        <v>21</v>
      </c>
      <c r="E393" s="24"/>
      <c r="F393" s="24">
        <v>3950</v>
      </c>
      <c r="G393" s="31">
        <f t="shared" si="5"/>
        <v>-2491493.25</v>
      </c>
      <c r="H393" s="23" t="s">
        <v>62</v>
      </c>
      <c r="I393" s="23" t="s">
        <v>42</v>
      </c>
      <c r="J393" s="23" t="s">
        <v>24</v>
      </c>
      <c r="K393" s="23" t="s">
        <v>25</v>
      </c>
      <c r="L393" s="27" t="s">
        <v>43</v>
      </c>
    </row>
    <row r="394" spans="1:12" x14ac:dyDescent="0.25">
      <c r="A394" s="22">
        <v>42912</v>
      </c>
      <c r="B394" s="23" t="s">
        <v>433</v>
      </c>
      <c r="C394" s="40" t="s">
        <v>40</v>
      </c>
      <c r="D394" s="26" t="s">
        <v>21</v>
      </c>
      <c r="E394" s="24"/>
      <c r="F394" s="24">
        <v>300</v>
      </c>
      <c r="G394" s="31">
        <f t="shared" si="5"/>
        <v>-2491793.25</v>
      </c>
      <c r="H394" s="23" t="s">
        <v>62</v>
      </c>
      <c r="I394" s="23" t="s">
        <v>42</v>
      </c>
      <c r="J394" s="23" t="s">
        <v>24</v>
      </c>
      <c r="K394" s="23" t="s">
        <v>25</v>
      </c>
      <c r="L394" s="27" t="s">
        <v>43</v>
      </c>
    </row>
    <row r="395" spans="1:12" x14ac:dyDescent="0.25">
      <c r="A395" s="22">
        <v>42912</v>
      </c>
      <c r="B395" s="23" t="s">
        <v>259</v>
      </c>
      <c r="C395" s="40" t="s">
        <v>40</v>
      </c>
      <c r="D395" s="26" t="s">
        <v>21</v>
      </c>
      <c r="E395" s="24"/>
      <c r="F395" s="24">
        <v>300</v>
      </c>
      <c r="G395" s="31">
        <f t="shared" ref="G395:G458" si="6">+G394+E395-F395</f>
        <v>-2492093.25</v>
      </c>
      <c r="H395" s="23" t="s">
        <v>62</v>
      </c>
      <c r="I395" s="23" t="s">
        <v>42</v>
      </c>
      <c r="J395" s="23" t="s">
        <v>24</v>
      </c>
      <c r="K395" s="23" t="s">
        <v>25</v>
      </c>
      <c r="L395" s="27" t="s">
        <v>43</v>
      </c>
    </row>
    <row r="396" spans="1:12" x14ac:dyDescent="0.25">
      <c r="A396" s="22">
        <v>42912</v>
      </c>
      <c r="B396" s="23" t="s">
        <v>434</v>
      </c>
      <c r="C396" s="40" t="s">
        <v>40</v>
      </c>
      <c r="D396" s="26" t="s">
        <v>21</v>
      </c>
      <c r="E396" s="24"/>
      <c r="F396" s="24">
        <v>1000</v>
      </c>
      <c r="G396" s="31">
        <f t="shared" si="6"/>
        <v>-2493093.25</v>
      </c>
      <c r="H396" s="23" t="s">
        <v>243</v>
      </c>
      <c r="I396" s="23" t="s">
        <v>42</v>
      </c>
      <c r="J396" s="23" t="s">
        <v>24</v>
      </c>
      <c r="K396" s="23" t="s">
        <v>25</v>
      </c>
      <c r="L396" s="23" t="s">
        <v>43</v>
      </c>
    </row>
    <row r="397" spans="1:12" x14ac:dyDescent="0.25">
      <c r="A397" s="22">
        <v>42912</v>
      </c>
      <c r="B397" s="23" t="s">
        <v>435</v>
      </c>
      <c r="C397" s="40" t="s">
        <v>40</v>
      </c>
      <c r="D397" s="26" t="s">
        <v>21</v>
      </c>
      <c r="E397" s="24"/>
      <c r="F397" s="24">
        <v>1000</v>
      </c>
      <c r="G397" s="31">
        <f t="shared" si="6"/>
        <v>-2494093.25</v>
      </c>
      <c r="H397" s="23" t="s">
        <v>243</v>
      </c>
      <c r="I397" s="23" t="s">
        <v>42</v>
      </c>
      <c r="J397" s="23" t="s">
        <v>24</v>
      </c>
      <c r="K397" s="23" t="s">
        <v>25</v>
      </c>
      <c r="L397" s="23" t="s">
        <v>43</v>
      </c>
    </row>
    <row r="398" spans="1:12" x14ac:dyDescent="0.25">
      <c r="A398" s="22">
        <v>42912</v>
      </c>
      <c r="B398" s="23" t="s">
        <v>436</v>
      </c>
      <c r="C398" s="23" t="s">
        <v>145</v>
      </c>
      <c r="D398" s="26" t="s">
        <v>21</v>
      </c>
      <c r="E398" s="24"/>
      <c r="F398" s="24">
        <v>56000</v>
      </c>
      <c r="G398" s="31">
        <f t="shared" si="6"/>
        <v>-2550093.25</v>
      </c>
      <c r="H398" s="23" t="s">
        <v>243</v>
      </c>
      <c r="I398" s="23">
        <v>45</v>
      </c>
      <c r="J398" s="23" t="s">
        <v>24</v>
      </c>
      <c r="K398" s="23" t="s">
        <v>25</v>
      </c>
      <c r="L398" s="23" t="s">
        <v>26</v>
      </c>
    </row>
    <row r="399" spans="1:12" s="115" customFormat="1" x14ac:dyDescent="0.25">
      <c r="A399" s="22">
        <v>42912</v>
      </c>
      <c r="B399" s="23" t="s">
        <v>437</v>
      </c>
      <c r="C399" s="40" t="s">
        <v>40</v>
      </c>
      <c r="D399" s="33" t="s">
        <v>32</v>
      </c>
      <c r="E399" s="24"/>
      <c r="F399" s="24">
        <v>1500</v>
      </c>
      <c r="G399" s="31">
        <f t="shared" si="6"/>
        <v>-2551593.25</v>
      </c>
      <c r="H399" s="23" t="s">
        <v>161</v>
      </c>
      <c r="I399" s="26" t="s">
        <v>42</v>
      </c>
      <c r="J399" s="23" t="s">
        <v>631</v>
      </c>
      <c r="K399" s="23" t="s">
        <v>25</v>
      </c>
      <c r="L399" s="23" t="s">
        <v>43</v>
      </c>
    </row>
    <row r="400" spans="1:12" x14ac:dyDescent="0.25">
      <c r="A400" s="22">
        <v>42912</v>
      </c>
      <c r="B400" s="23" t="s">
        <v>438</v>
      </c>
      <c r="C400" s="130" t="s">
        <v>67</v>
      </c>
      <c r="D400" s="33" t="s">
        <v>32</v>
      </c>
      <c r="E400" s="24"/>
      <c r="F400" s="24">
        <v>10000</v>
      </c>
      <c r="G400" s="31">
        <f t="shared" si="6"/>
        <v>-2561593.25</v>
      </c>
      <c r="H400" s="23" t="s">
        <v>161</v>
      </c>
      <c r="I400" s="26" t="s">
        <v>42</v>
      </c>
      <c r="J400" s="23" t="s">
        <v>631</v>
      </c>
      <c r="K400" s="23" t="s">
        <v>25</v>
      </c>
      <c r="L400" s="23" t="s">
        <v>43</v>
      </c>
    </row>
    <row r="401" spans="1:12" x14ac:dyDescent="0.25">
      <c r="A401" s="22">
        <v>42912</v>
      </c>
      <c r="B401" s="23" t="s">
        <v>439</v>
      </c>
      <c r="C401" s="40" t="s">
        <v>40</v>
      </c>
      <c r="D401" s="33" t="s">
        <v>32</v>
      </c>
      <c r="E401" s="24"/>
      <c r="F401" s="24">
        <v>6500</v>
      </c>
      <c r="G401" s="31">
        <f t="shared" si="6"/>
        <v>-2568093.25</v>
      </c>
      <c r="H401" s="23" t="s">
        <v>161</v>
      </c>
      <c r="I401" s="26" t="s">
        <v>42</v>
      </c>
      <c r="J401" s="23" t="s">
        <v>631</v>
      </c>
      <c r="K401" s="23" t="s">
        <v>25</v>
      </c>
      <c r="L401" s="23" t="s">
        <v>43</v>
      </c>
    </row>
    <row r="402" spans="1:12" x14ac:dyDescent="0.25">
      <c r="A402" s="22">
        <v>42912</v>
      </c>
      <c r="B402" s="23" t="s">
        <v>440</v>
      </c>
      <c r="C402" s="26" t="s">
        <v>269</v>
      </c>
      <c r="D402" s="33" t="s">
        <v>32</v>
      </c>
      <c r="E402" s="24"/>
      <c r="F402" s="24">
        <v>1000</v>
      </c>
      <c r="G402" s="31">
        <f t="shared" si="6"/>
        <v>-2569093.25</v>
      </c>
      <c r="H402" s="23" t="s">
        <v>161</v>
      </c>
      <c r="I402" s="26" t="s">
        <v>42</v>
      </c>
      <c r="J402" s="23" t="s">
        <v>631</v>
      </c>
      <c r="K402" s="23" t="s">
        <v>25</v>
      </c>
      <c r="L402" s="23" t="s">
        <v>43</v>
      </c>
    </row>
    <row r="403" spans="1:12" x14ac:dyDescent="0.25">
      <c r="A403" s="22">
        <v>42912</v>
      </c>
      <c r="B403" s="23" t="s">
        <v>233</v>
      </c>
      <c r="C403" s="40" t="s">
        <v>40</v>
      </c>
      <c r="D403" s="23" t="s">
        <v>32</v>
      </c>
      <c r="E403" s="24"/>
      <c r="F403" s="24">
        <v>1000</v>
      </c>
      <c r="G403" s="31">
        <f t="shared" si="6"/>
        <v>-2570093.25</v>
      </c>
      <c r="H403" s="27" t="s">
        <v>76</v>
      </c>
      <c r="I403" s="23" t="s">
        <v>42</v>
      </c>
      <c r="J403" s="23" t="s">
        <v>631</v>
      </c>
      <c r="K403" s="23" t="s">
        <v>25</v>
      </c>
      <c r="L403" s="23" t="s">
        <v>43</v>
      </c>
    </row>
    <row r="404" spans="1:12" x14ac:dyDescent="0.25">
      <c r="A404" s="22">
        <v>42912</v>
      </c>
      <c r="B404" s="23" t="s">
        <v>441</v>
      </c>
      <c r="C404" s="40" t="s">
        <v>40</v>
      </c>
      <c r="D404" s="23" t="s">
        <v>32</v>
      </c>
      <c r="E404" s="24"/>
      <c r="F404" s="24">
        <v>1000</v>
      </c>
      <c r="G404" s="31">
        <f t="shared" si="6"/>
        <v>-2571093.25</v>
      </c>
      <c r="H404" s="27" t="s">
        <v>76</v>
      </c>
      <c r="I404" s="23" t="s">
        <v>42</v>
      </c>
      <c r="J404" s="23" t="s">
        <v>631</v>
      </c>
      <c r="K404" s="23" t="s">
        <v>25</v>
      </c>
      <c r="L404" s="23" t="s">
        <v>43</v>
      </c>
    </row>
    <row r="405" spans="1:12" x14ac:dyDescent="0.25">
      <c r="A405" s="22">
        <v>42912</v>
      </c>
      <c r="B405" s="23" t="s">
        <v>442</v>
      </c>
      <c r="C405" s="40" t="s">
        <v>40</v>
      </c>
      <c r="D405" s="23" t="s">
        <v>32</v>
      </c>
      <c r="E405" s="24"/>
      <c r="F405" s="24">
        <v>1000</v>
      </c>
      <c r="G405" s="31">
        <f t="shared" si="6"/>
        <v>-2572093.25</v>
      </c>
      <c r="H405" s="27" t="s">
        <v>76</v>
      </c>
      <c r="I405" s="23" t="s">
        <v>42</v>
      </c>
      <c r="J405" s="23" t="s">
        <v>631</v>
      </c>
      <c r="K405" s="23" t="s">
        <v>25</v>
      </c>
      <c r="L405" s="23" t="s">
        <v>43</v>
      </c>
    </row>
    <row r="406" spans="1:12" x14ac:dyDescent="0.25">
      <c r="A406" s="22">
        <v>42912</v>
      </c>
      <c r="B406" s="23" t="s">
        <v>355</v>
      </c>
      <c r="C406" s="23" t="s">
        <v>20</v>
      </c>
      <c r="D406" s="23" t="s">
        <v>32</v>
      </c>
      <c r="E406" s="24"/>
      <c r="F406" s="24">
        <v>1000</v>
      </c>
      <c r="G406" s="31">
        <f t="shared" si="6"/>
        <v>-2573093.25</v>
      </c>
      <c r="H406" s="27" t="s">
        <v>76</v>
      </c>
      <c r="I406" s="23" t="s">
        <v>42</v>
      </c>
      <c r="J406" s="23" t="s">
        <v>631</v>
      </c>
      <c r="K406" s="23" t="s">
        <v>25</v>
      </c>
      <c r="L406" s="23" t="s">
        <v>43</v>
      </c>
    </row>
    <row r="407" spans="1:12" x14ac:dyDescent="0.25">
      <c r="A407" s="22">
        <v>42912</v>
      </c>
      <c r="B407" s="23" t="s">
        <v>204</v>
      </c>
      <c r="C407" s="40" t="s">
        <v>40</v>
      </c>
      <c r="D407" s="23" t="s">
        <v>32</v>
      </c>
      <c r="E407" s="24"/>
      <c r="F407" s="24">
        <v>1000</v>
      </c>
      <c r="G407" s="31">
        <f t="shared" si="6"/>
        <v>-2574093.25</v>
      </c>
      <c r="H407" s="27" t="s">
        <v>76</v>
      </c>
      <c r="I407" s="23" t="s">
        <v>42</v>
      </c>
      <c r="J407" s="23" t="s">
        <v>631</v>
      </c>
      <c r="K407" s="23" t="s">
        <v>25</v>
      </c>
      <c r="L407" s="23" t="s">
        <v>43</v>
      </c>
    </row>
    <row r="408" spans="1:12" x14ac:dyDescent="0.25">
      <c r="A408" s="22">
        <v>42913</v>
      </c>
      <c r="B408" s="23" t="s">
        <v>443</v>
      </c>
      <c r="C408" s="23" t="s">
        <v>53</v>
      </c>
      <c r="D408" s="23" t="s">
        <v>37</v>
      </c>
      <c r="E408" s="24"/>
      <c r="F408" s="24">
        <v>25000</v>
      </c>
      <c r="G408" s="31">
        <f t="shared" si="6"/>
        <v>-2599093.25</v>
      </c>
      <c r="H408" s="23" t="s">
        <v>41</v>
      </c>
      <c r="I408" s="23">
        <v>18</v>
      </c>
      <c r="J408" s="23" t="s">
        <v>24</v>
      </c>
      <c r="K408" s="23" t="s">
        <v>25</v>
      </c>
      <c r="L408" s="27" t="s">
        <v>26</v>
      </c>
    </row>
    <row r="409" spans="1:12" s="115" customFormat="1" x14ac:dyDescent="0.25">
      <c r="A409" s="22">
        <v>42913</v>
      </c>
      <c r="B409" s="37" t="s">
        <v>444</v>
      </c>
      <c r="C409" s="40" t="s">
        <v>40</v>
      </c>
      <c r="D409" s="23" t="s">
        <v>28</v>
      </c>
      <c r="E409" s="24"/>
      <c r="F409" s="24">
        <v>5000</v>
      </c>
      <c r="G409" s="31">
        <f t="shared" si="6"/>
        <v>-2604093.25</v>
      </c>
      <c r="H409" s="26" t="s">
        <v>166</v>
      </c>
      <c r="I409" s="23">
        <v>20</v>
      </c>
      <c r="J409" s="23" t="s">
        <v>24</v>
      </c>
      <c r="K409" s="23" t="s">
        <v>25</v>
      </c>
      <c r="L409" s="27" t="s">
        <v>26</v>
      </c>
    </row>
    <row r="410" spans="1:12" s="115" customFormat="1" x14ac:dyDescent="0.25">
      <c r="A410" s="22">
        <v>42913</v>
      </c>
      <c r="B410" s="37" t="s">
        <v>445</v>
      </c>
      <c r="C410" s="23" t="s">
        <v>55</v>
      </c>
      <c r="D410" s="23" t="s">
        <v>28</v>
      </c>
      <c r="E410" s="24"/>
      <c r="F410" s="24">
        <v>290000</v>
      </c>
      <c r="G410" s="31">
        <f t="shared" si="6"/>
        <v>-2894093.25</v>
      </c>
      <c r="H410" s="26" t="s">
        <v>166</v>
      </c>
      <c r="I410" s="23">
        <v>21</v>
      </c>
      <c r="J410" s="23" t="s">
        <v>24</v>
      </c>
      <c r="K410" s="23" t="s">
        <v>25</v>
      </c>
      <c r="L410" s="27" t="s">
        <v>26</v>
      </c>
    </row>
    <row r="411" spans="1:12" s="115" customFormat="1" x14ac:dyDescent="0.25">
      <c r="A411" s="22">
        <v>42913</v>
      </c>
      <c r="B411" s="23" t="s">
        <v>289</v>
      </c>
      <c r="C411" s="23" t="s">
        <v>48</v>
      </c>
      <c r="D411" s="23" t="s">
        <v>37</v>
      </c>
      <c r="E411" s="24"/>
      <c r="F411" s="24">
        <v>2000</v>
      </c>
      <c r="G411" s="31">
        <f t="shared" si="6"/>
        <v>-2896093.25</v>
      </c>
      <c r="H411" s="26" t="s">
        <v>166</v>
      </c>
      <c r="I411" s="39" t="s">
        <v>446</v>
      </c>
      <c r="J411" s="23" t="s">
        <v>24</v>
      </c>
      <c r="K411" s="23" t="s">
        <v>25</v>
      </c>
      <c r="L411" s="27" t="s">
        <v>26</v>
      </c>
    </row>
    <row r="412" spans="1:12" s="115" customFormat="1" x14ac:dyDescent="0.25">
      <c r="A412" s="22">
        <v>42913</v>
      </c>
      <c r="B412" s="27" t="s">
        <v>447</v>
      </c>
      <c r="C412" s="40" t="s">
        <v>40</v>
      </c>
      <c r="D412" s="26" t="s">
        <v>21</v>
      </c>
      <c r="E412" s="29"/>
      <c r="F412" s="29">
        <v>1000</v>
      </c>
      <c r="G412" s="31">
        <f t="shared" si="6"/>
        <v>-2897093.25</v>
      </c>
      <c r="H412" s="23" t="s">
        <v>422</v>
      </c>
      <c r="I412" s="27" t="s">
        <v>42</v>
      </c>
      <c r="J412" s="23" t="s">
        <v>24</v>
      </c>
      <c r="K412" s="23" t="s">
        <v>25</v>
      </c>
      <c r="L412" s="27" t="s">
        <v>43</v>
      </c>
    </row>
    <row r="413" spans="1:12" x14ac:dyDescent="0.25">
      <c r="A413" s="22">
        <v>42913</v>
      </c>
      <c r="B413" s="27" t="s">
        <v>448</v>
      </c>
      <c r="C413" s="40" t="s">
        <v>40</v>
      </c>
      <c r="D413" s="26" t="s">
        <v>21</v>
      </c>
      <c r="E413" s="29"/>
      <c r="F413" s="29">
        <v>1000</v>
      </c>
      <c r="G413" s="31">
        <f t="shared" si="6"/>
        <v>-2898093.25</v>
      </c>
      <c r="H413" s="23" t="s">
        <v>422</v>
      </c>
      <c r="I413" s="27" t="s">
        <v>42</v>
      </c>
      <c r="J413" s="23" t="s">
        <v>24</v>
      </c>
      <c r="K413" s="23" t="s">
        <v>25</v>
      </c>
      <c r="L413" s="27" t="s">
        <v>43</v>
      </c>
    </row>
    <row r="414" spans="1:12" x14ac:dyDescent="0.25">
      <c r="A414" s="22">
        <v>42913</v>
      </c>
      <c r="B414" s="27" t="s">
        <v>449</v>
      </c>
      <c r="C414" s="40" t="s">
        <v>40</v>
      </c>
      <c r="D414" s="26" t="s">
        <v>21</v>
      </c>
      <c r="E414" s="29"/>
      <c r="F414" s="29">
        <v>500</v>
      </c>
      <c r="G414" s="31">
        <f t="shared" si="6"/>
        <v>-2898593.25</v>
      </c>
      <c r="H414" s="23" t="s">
        <v>422</v>
      </c>
      <c r="I414" s="27" t="s">
        <v>42</v>
      </c>
      <c r="J414" s="23" t="s">
        <v>24</v>
      </c>
      <c r="K414" s="23" t="s">
        <v>25</v>
      </c>
      <c r="L414" s="27" t="s">
        <v>43</v>
      </c>
    </row>
    <row r="415" spans="1:12" x14ac:dyDescent="0.25">
      <c r="A415" s="22">
        <v>42913</v>
      </c>
      <c r="B415" s="27" t="s">
        <v>450</v>
      </c>
      <c r="C415" s="40" t="s">
        <v>40</v>
      </c>
      <c r="D415" s="26" t="s">
        <v>21</v>
      </c>
      <c r="E415" s="29"/>
      <c r="F415" s="29">
        <v>1000</v>
      </c>
      <c r="G415" s="31">
        <f t="shared" si="6"/>
        <v>-2899593.25</v>
      </c>
      <c r="H415" s="23" t="s">
        <v>422</v>
      </c>
      <c r="I415" s="27" t="s">
        <v>42</v>
      </c>
      <c r="J415" s="23" t="s">
        <v>24</v>
      </c>
      <c r="K415" s="23" t="s">
        <v>25</v>
      </c>
      <c r="L415" s="27" t="s">
        <v>43</v>
      </c>
    </row>
    <row r="416" spans="1:12" x14ac:dyDescent="0.25">
      <c r="A416" s="22">
        <v>42913</v>
      </c>
      <c r="B416" s="27" t="s">
        <v>451</v>
      </c>
      <c r="C416" s="40" t="s">
        <v>40</v>
      </c>
      <c r="D416" s="26" t="s">
        <v>21</v>
      </c>
      <c r="E416" s="29"/>
      <c r="F416" s="29">
        <v>1000</v>
      </c>
      <c r="G416" s="31">
        <f t="shared" si="6"/>
        <v>-2900593.25</v>
      </c>
      <c r="H416" s="23" t="s">
        <v>422</v>
      </c>
      <c r="I416" s="27" t="s">
        <v>42</v>
      </c>
      <c r="J416" s="23" t="s">
        <v>24</v>
      </c>
      <c r="K416" s="23" t="s">
        <v>25</v>
      </c>
      <c r="L416" s="27" t="s">
        <v>43</v>
      </c>
    </row>
    <row r="417" spans="1:12" x14ac:dyDescent="0.25">
      <c r="A417" s="22">
        <v>42913</v>
      </c>
      <c r="B417" s="27" t="s">
        <v>452</v>
      </c>
      <c r="C417" s="130" t="s">
        <v>67</v>
      </c>
      <c r="D417" s="26" t="s">
        <v>21</v>
      </c>
      <c r="E417" s="29"/>
      <c r="F417" s="29">
        <v>90000</v>
      </c>
      <c r="G417" s="31">
        <f t="shared" si="6"/>
        <v>-2990593.25</v>
      </c>
      <c r="H417" s="23" t="s">
        <v>422</v>
      </c>
      <c r="I417" s="27" t="s">
        <v>42</v>
      </c>
      <c r="J417" s="23" t="s">
        <v>24</v>
      </c>
      <c r="K417" s="23" t="s">
        <v>25</v>
      </c>
      <c r="L417" s="27" t="s">
        <v>43</v>
      </c>
    </row>
    <row r="418" spans="1:12" x14ac:dyDescent="0.25">
      <c r="A418" s="22">
        <v>42913</v>
      </c>
      <c r="B418" s="27" t="s">
        <v>453</v>
      </c>
      <c r="C418" s="40" t="s">
        <v>40</v>
      </c>
      <c r="D418" s="26" t="s">
        <v>21</v>
      </c>
      <c r="E418" s="29"/>
      <c r="F418" s="29">
        <v>1000</v>
      </c>
      <c r="G418" s="31">
        <f t="shared" si="6"/>
        <v>-2991593.25</v>
      </c>
      <c r="H418" s="27" t="s">
        <v>225</v>
      </c>
      <c r="I418" s="27" t="s">
        <v>42</v>
      </c>
      <c r="J418" s="23" t="s">
        <v>24</v>
      </c>
      <c r="K418" s="23" t="s">
        <v>25</v>
      </c>
      <c r="L418" s="27" t="s">
        <v>43</v>
      </c>
    </row>
    <row r="419" spans="1:12" x14ac:dyDescent="0.25">
      <c r="A419" s="22">
        <v>42913</v>
      </c>
      <c r="B419" s="27" t="s">
        <v>454</v>
      </c>
      <c r="C419" s="40" t="s">
        <v>40</v>
      </c>
      <c r="D419" s="26" t="s">
        <v>21</v>
      </c>
      <c r="E419" s="29"/>
      <c r="F419" s="29">
        <v>1500</v>
      </c>
      <c r="G419" s="31">
        <f t="shared" si="6"/>
        <v>-2993093.25</v>
      </c>
      <c r="H419" s="27" t="s">
        <v>225</v>
      </c>
      <c r="I419" s="27" t="s">
        <v>42</v>
      </c>
      <c r="J419" s="23" t="s">
        <v>24</v>
      </c>
      <c r="K419" s="23" t="s">
        <v>25</v>
      </c>
      <c r="L419" s="27" t="s">
        <v>43</v>
      </c>
    </row>
    <row r="420" spans="1:12" x14ac:dyDescent="0.25">
      <c r="A420" s="22">
        <v>42913</v>
      </c>
      <c r="B420" s="27" t="s">
        <v>455</v>
      </c>
      <c r="C420" s="40" t="s">
        <v>40</v>
      </c>
      <c r="D420" s="26" t="s">
        <v>21</v>
      </c>
      <c r="E420" s="29"/>
      <c r="F420" s="29">
        <v>500</v>
      </c>
      <c r="G420" s="31">
        <f t="shared" si="6"/>
        <v>-2993593.25</v>
      </c>
      <c r="H420" s="27" t="s">
        <v>225</v>
      </c>
      <c r="I420" s="27" t="s">
        <v>42</v>
      </c>
      <c r="J420" s="23" t="s">
        <v>24</v>
      </c>
      <c r="K420" s="23" t="s">
        <v>25</v>
      </c>
      <c r="L420" s="27" t="s">
        <v>43</v>
      </c>
    </row>
    <row r="421" spans="1:12" x14ac:dyDescent="0.25">
      <c r="A421" s="22">
        <v>42913</v>
      </c>
      <c r="B421" s="27" t="s">
        <v>456</v>
      </c>
      <c r="C421" s="40" t="s">
        <v>40</v>
      </c>
      <c r="D421" s="26" t="s">
        <v>21</v>
      </c>
      <c r="E421" s="29"/>
      <c r="F421" s="29">
        <v>500</v>
      </c>
      <c r="G421" s="31">
        <f t="shared" si="6"/>
        <v>-2994093.25</v>
      </c>
      <c r="H421" s="27" t="s">
        <v>225</v>
      </c>
      <c r="I421" s="27" t="s">
        <v>42</v>
      </c>
      <c r="J421" s="23" t="s">
        <v>24</v>
      </c>
      <c r="K421" s="23" t="s">
        <v>25</v>
      </c>
      <c r="L421" s="27" t="s">
        <v>43</v>
      </c>
    </row>
    <row r="422" spans="1:12" x14ac:dyDescent="0.25">
      <c r="A422" s="22">
        <v>42913</v>
      </c>
      <c r="B422" s="27" t="s">
        <v>457</v>
      </c>
      <c r="C422" s="40" t="s">
        <v>40</v>
      </c>
      <c r="D422" s="26" t="s">
        <v>21</v>
      </c>
      <c r="E422" s="29"/>
      <c r="F422" s="29">
        <v>500</v>
      </c>
      <c r="G422" s="31">
        <f t="shared" si="6"/>
        <v>-2994593.25</v>
      </c>
      <c r="H422" s="27" t="s">
        <v>225</v>
      </c>
      <c r="I422" s="27" t="s">
        <v>42</v>
      </c>
      <c r="J422" s="23" t="s">
        <v>24</v>
      </c>
      <c r="K422" s="23" t="s">
        <v>25</v>
      </c>
      <c r="L422" s="27" t="s">
        <v>43</v>
      </c>
    </row>
    <row r="423" spans="1:12" x14ac:dyDescent="0.25">
      <c r="A423" s="22">
        <v>42913</v>
      </c>
      <c r="B423" s="27" t="s">
        <v>458</v>
      </c>
      <c r="C423" s="40" t="s">
        <v>40</v>
      </c>
      <c r="D423" s="26" t="s">
        <v>21</v>
      </c>
      <c r="E423" s="29"/>
      <c r="F423" s="29">
        <v>500</v>
      </c>
      <c r="G423" s="31">
        <f t="shared" si="6"/>
        <v>-2995093.25</v>
      </c>
      <c r="H423" s="27" t="s">
        <v>225</v>
      </c>
      <c r="I423" s="27" t="s">
        <v>42</v>
      </c>
      <c r="J423" s="23" t="s">
        <v>24</v>
      </c>
      <c r="K423" s="23" t="s">
        <v>25</v>
      </c>
      <c r="L423" s="27" t="s">
        <v>43</v>
      </c>
    </row>
    <row r="424" spans="1:12" x14ac:dyDescent="0.25">
      <c r="A424" s="22">
        <v>42913</v>
      </c>
      <c r="B424" s="27" t="s">
        <v>459</v>
      </c>
      <c r="C424" s="40" t="s">
        <v>40</v>
      </c>
      <c r="D424" s="26" t="s">
        <v>21</v>
      </c>
      <c r="E424" s="29"/>
      <c r="F424" s="29">
        <v>500</v>
      </c>
      <c r="G424" s="31">
        <f t="shared" si="6"/>
        <v>-2995593.25</v>
      </c>
      <c r="H424" s="27" t="s">
        <v>225</v>
      </c>
      <c r="I424" s="27" t="s">
        <v>42</v>
      </c>
      <c r="J424" s="23" t="s">
        <v>24</v>
      </c>
      <c r="K424" s="23" t="s">
        <v>25</v>
      </c>
      <c r="L424" s="27" t="s">
        <v>43</v>
      </c>
    </row>
    <row r="425" spans="1:12" x14ac:dyDescent="0.25">
      <c r="A425" s="22">
        <v>42913</v>
      </c>
      <c r="B425" s="27" t="s">
        <v>460</v>
      </c>
      <c r="C425" s="40" t="s">
        <v>40</v>
      </c>
      <c r="D425" s="26" t="s">
        <v>21</v>
      </c>
      <c r="E425" s="29"/>
      <c r="F425" s="29">
        <v>500</v>
      </c>
      <c r="G425" s="31">
        <f t="shared" si="6"/>
        <v>-2996093.25</v>
      </c>
      <c r="H425" s="27" t="s">
        <v>225</v>
      </c>
      <c r="I425" s="27" t="s">
        <v>42</v>
      </c>
      <c r="J425" s="23" t="s">
        <v>24</v>
      </c>
      <c r="K425" s="23" t="s">
        <v>25</v>
      </c>
      <c r="L425" s="27" t="s">
        <v>43</v>
      </c>
    </row>
    <row r="426" spans="1:12" x14ac:dyDescent="0.25">
      <c r="A426" s="22">
        <v>42913</v>
      </c>
      <c r="B426" s="27" t="s">
        <v>461</v>
      </c>
      <c r="C426" s="40" t="s">
        <v>40</v>
      </c>
      <c r="D426" s="26" t="s">
        <v>21</v>
      </c>
      <c r="E426" s="29"/>
      <c r="F426" s="29">
        <v>500</v>
      </c>
      <c r="G426" s="31">
        <f t="shared" si="6"/>
        <v>-2996593.25</v>
      </c>
      <c r="H426" s="27" t="s">
        <v>225</v>
      </c>
      <c r="I426" s="27" t="s">
        <v>42</v>
      </c>
      <c r="J426" s="23" t="s">
        <v>24</v>
      </c>
      <c r="K426" s="23" t="s">
        <v>25</v>
      </c>
      <c r="L426" s="27" t="s">
        <v>43</v>
      </c>
    </row>
    <row r="427" spans="1:12" x14ac:dyDescent="0.25">
      <c r="A427" s="22">
        <v>42913</v>
      </c>
      <c r="B427" s="27" t="s">
        <v>462</v>
      </c>
      <c r="C427" s="40" t="s">
        <v>40</v>
      </c>
      <c r="D427" s="26" t="s">
        <v>21</v>
      </c>
      <c r="E427" s="29"/>
      <c r="F427" s="29">
        <v>500</v>
      </c>
      <c r="G427" s="31">
        <f t="shared" si="6"/>
        <v>-2997093.25</v>
      </c>
      <c r="H427" s="27" t="s">
        <v>225</v>
      </c>
      <c r="I427" s="27" t="s">
        <v>42</v>
      </c>
      <c r="J427" s="23" t="s">
        <v>24</v>
      </c>
      <c r="K427" s="23" t="s">
        <v>25</v>
      </c>
      <c r="L427" s="27" t="s">
        <v>43</v>
      </c>
    </row>
    <row r="428" spans="1:12" x14ac:dyDescent="0.25">
      <c r="A428" s="22">
        <v>42913</v>
      </c>
      <c r="B428" s="27" t="s">
        <v>634</v>
      </c>
      <c r="C428" s="130" t="s">
        <v>67</v>
      </c>
      <c r="D428" s="26" t="s">
        <v>21</v>
      </c>
      <c r="E428" s="29"/>
      <c r="F428" s="29">
        <v>190000</v>
      </c>
      <c r="G428" s="31">
        <f t="shared" si="6"/>
        <v>-3187093.25</v>
      </c>
      <c r="H428" s="27" t="s">
        <v>225</v>
      </c>
      <c r="I428" s="27" t="s">
        <v>42</v>
      </c>
      <c r="J428" s="23" t="s">
        <v>24</v>
      </c>
      <c r="K428" s="23" t="s">
        <v>25</v>
      </c>
      <c r="L428" s="27" t="s">
        <v>43</v>
      </c>
    </row>
    <row r="429" spans="1:12" x14ac:dyDescent="0.25">
      <c r="A429" s="22">
        <v>42913</v>
      </c>
      <c r="B429" s="23" t="s">
        <v>464</v>
      </c>
      <c r="C429" s="40" t="s">
        <v>40</v>
      </c>
      <c r="D429" s="23" t="s">
        <v>32</v>
      </c>
      <c r="E429" s="24"/>
      <c r="F429" s="32">
        <v>1000</v>
      </c>
      <c r="G429" s="31">
        <f t="shared" si="6"/>
        <v>-3188093.25</v>
      </c>
      <c r="H429" s="23" t="s">
        <v>139</v>
      </c>
      <c r="I429" s="23" t="s">
        <v>42</v>
      </c>
      <c r="J429" s="23" t="s">
        <v>631</v>
      </c>
      <c r="K429" s="23" t="s">
        <v>25</v>
      </c>
      <c r="L429" s="23" t="s">
        <v>143</v>
      </c>
    </row>
    <row r="430" spans="1:12" x14ac:dyDescent="0.25">
      <c r="A430" s="22">
        <v>42913</v>
      </c>
      <c r="B430" s="23" t="s">
        <v>348</v>
      </c>
      <c r="C430" s="26" t="s">
        <v>269</v>
      </c>
      <c r="D430" s="23" t="s">
        <v>32</v>
      </c>
      <c r="E430" s="24"/>
      <c r="F430" s="32">
        <v>7000</v>
      </c>
      <c r="G430" s="31">
        <f t="shared" si="6"/>
        <v>-3195093.25</v>
      </c>
      <c r="H430" s="23" t="s">
        <v>139</v>
      </c>
      <c r="I430" s="23" t="s">
        <v>42</v>
      </c>
      <c r="J430" s="23" t="s">
        <v>631</v>
      </c>
      <c r="K430" s="23" t="s">
        <v>25</v>
      </c>
      <c r="L430" s="23" t="s">
        <v>143</v>
      </c>
    </row>
    <row r="431" spans="1:12" x14ac:dyDescent="0.25">
      <c r="A431" s="22">
        <v>42913</v>
      </c>
      <c r="B431" s="23" t="s">
        <v>465</v>
      </c>
      <c r="C431" s="40" t="s">
        <v>40</v>
      </c>
      <c r="D431" s="23" t="s">
        <v>32</v>
      </c>
      <c r="E431" s="24"/>
      <c r="F431" s="32">
        <v>5000</v>
      </c>
      <c r="G431" s="31">
        <f t="shared" si="6"/>
        <v>-3200093.25</v>
      </c>
      <c r="H431" s="23" t="s">
        <v>139</v>
      </c>
      <c r="I431" s="23" t="s">
        <v>42</v>
      </c>
      <c r="J431" s="23" t="s">
        <v>631</v>
      </c>
      <c r="K431" s="23" t="s">
        <v>25</v>
      </c>
      <c r="L431" s="23" t="s">
        <v>143</v>
      </c>
    </row>
    <row r="432" spans="1:12" x14ac:dyDescent="0.25">
      <c r="A432" s="22">
        <v>42913</v>
      </c>
      <c r="B432" s="23" t="s">
        <v>61</v>
      </c>
      <c r="C432" s="23" t="s">
        <v>632</v>
      </c>
      <c r="D432" s="26" t="s">
        <v>21</v>
      </c>
      <c r="E432" s="24"/>
      <c r="F432" s="24">
        <v>3700</v>
      </c>
      <c r="G432" s="31">
        <f t="shared" si="6"/>
        <v>-3203793.25</v>
      </c>
      <c r="H432" s="23" t="s">
        <v>62</v>
      </c>
      <c r="I432" s="23" t="s">
        <v>42</v>
      </c>
      <c r="J432" s="23" t="s">
        <v>24</v>
      </c>
      <c r="K432" s="23" t="s">
        <v>25</v>
      </c>
      <c r="L432" s="27" t="s">
        <v>43</v>
      </c>
    </row>
    <row r="433" spans="1:12" x14ac:dyDescent="0.25">
      <c r="A433" s="22">
        <v>42913</v>
      </c>
      <c r="B433" s="23" t="s">
        <v>63</v>
      </c>
      <c r="C433" s="40" t="s">
        <v>40</v>
      </c>
      <c r="D433" s="26" t="s">
        <v>21</v>
      </c>
      <c r="E433" s="24"/>
      <c r="F433" s="24">
        <v>300</v>
      </c>
      <c r="G433" s="31">
        <f t="shared" si="6"/>
        <v>-3204093.25</v>
      </c>
      <c r="H433" s="23" t="s">
        <v>62</v>
      </c>
      <c r="I433" s="23" t="s">
        <v>42</v>
      </c>
      <c r="J433" s="23" t="s">
        <v>24</v>
      </c>
      <c r="K433" s="23" t="s">
        <v>25</v>
      </c>
      <c r="L433" s="27" t="s">
        <v>43</v>
      </c>
    </row>
    <row r="434" spans="1:12" x14ac:dyDescent="0.25">
      <c r="A434" s="22">
        <v>42913</v>
      </c>
      <c r="B434" s="23" t="s">
        <v>467</v>
      </c>
      <c r="C434" s="40" t="s">
        <v>40</v>
      </c>
      <c r="D434" s="26" t="s">
        <v>21</v>
      </c>
      <c r="E434" s="24"/>
      <c r="F434" s="24">
        <v>300</v>
      </c>
      <c r="G434" s="31">
        <f t="shared" si="6"/>
        <v>-3204393.25</v>
      </c>
      <c r="H434" s="23" t="s">
        <v>62</v>
      </c>
      <c r="I434" s="23" t="s">
        <v>42</v>
      </c>
      <c r="J434" s="23" t="s">
        <v>24</v>
      </c>
      <c r="K434" s="23" t="s">
        <v>25</v>
      </c>
      <c r="L434" s="27" t="s">
        <v>43</v>
      </c>
    </row>
    <row r="435" spans="1:12" x14ac:dyDescent="0.25">
      <c r="A435" s="22">
        <v>42913</v>
      </c>
      <c r="B435" s="23" t="s">
        <v>468</v>
      </c>
      <c r="C435" s="40" t="s">
        <v>40</v>
      </c>
      <c r="D435" s="26" t="s">
        <v>21</v>
      </c>
      <c r="E435" s="24"/>
      <c r="F435" s="24">
        <v>300</v>
      </c>
      <c r="G435" s="31">
        <f t="shared" si="6"/>
        <v>-3204693.25</v>
      </c>
      <c r="H435" s="23" t="s">
        <v>62</v>
      </c>
      <c r="I435" s="23" t="s">
        <v>42</v>
      </c>
      <c r="J435" s="23" t="s">
        <v>24</v>
      </c>
      <c r="K435" s="23" t="s">
        <v>25</v>
      </c>
      <c r="L435" s="27" t="s">
        <v>43</v>
      </c>
    </row>
    <row r="436" spans="1:12" x14ac:dyDescent="0.25">
      <c r="A436" s="22">
        <v>42913</v>
      </c>
      <c r="B436" s="23" t="s">
        <v>469</v>
      </c>
      <c r="C436" s="130" t="s">
        <v>67</v>
      </c>
      <c r="D436" s="26" t="s">
        <v>21</v>
      </c>
      <c r="E436" s="24"/>
      <c r="F436" s="24">
        <v>40000</v>
      </c>
      <c r="G436" s="31">
        <f t="shared" si="6"/>
        <v>-3244693.25</v>
      </c>
      <c r="H436" s="23" t="s">
        <v>62</v>
      </c>
      <c r="I436" s="23" t="s">
        <v>42</v>
      </c>
      <c r="J436" s="23" t="s">
        <v>24</v>
      </c>
      <c r="K436" s="23" t="s">
        <v>25</v>
      </c>
      <c r="L436" s="27" t="s">
        <v>43</v>
      </c>
    </row>
    <row r="437" spans="1:12" x14ac:dyDescent="0.25">
      <c r="A437" s="22">
        <v>42913</v>
      </c>
      <c r="B437" s="23" t="s">
        <v>470</v>
      </c>
      <c r="C437" s="130" t="s">
        <v>359</v>
      </c>
      <c r="D437" s="26" t="s">
        <v>21</v>
      </c>
      <c r="E437" s="24"/>
      <c r="F437" s="24">
        <v>15000</v>
      </c>
      <c r="G437" s="31">
        <f t="shared" si="6"/>
        <v>-3259693.25</v>
      </c>
      <c r="H437" s="23" t="s">
        <v>62</v>
      </c>
      <c r="I437" s="23" t="s">
        <v>42</v>
      </c>
      <c r="J437" s="23" t="s">
        <v>24</v>
      </c>
      <c r="K437" s="23" t="s">
        <v>25</v>
      </c>
      <c r="L437" s="27" t="s">
        <v>43</v>
      </c>
    </row>
    <row r="438" spans="1:12" x14ac:dyDescent="0.25">
      <c r="A438" s="22">
        <v>42913</v>
      </c>
      <c r="B438" s="23" t="s">
        <v>471</v>
      </c>
      <c r="C438" s="23" t="s">
        <v>359</v>
      </c>
      <c r="D438" s="26" t="s">
        <v>21</v>
      </c>
      <c r="E438" s="24"/>
      <c r="F438" s="24">
        <v>5000</v>
      </c>
      <c r="G438" s="31">
        <f t="shared" si="6"/>
        <v>-3264693.25</v>
      </c>
      <c r="H438" s="23" t="s">
        <v>62</v>
      </c>
      <c r="I438" s="23" t="s">
        <v>42</v>
      </c>
      <c r="J438" s="23" t="s">
        <v>24</v>
      </c>
      <c r="K438" s="23" t="s">
        <v>25</v>
      </c>
      <c r="L438" s="27" t="s">
        <v>43</v>
      </c>
    </row>
    <row r="439" spans="1:12" x14ac:dyDescent="0.25">
      <c r="A439" s="22">
        <v>42913</v>
      </c>
      <c r="B439" s="23" t="s">
        <v>472</v>
      </c>
      <c r="C439" s="23" t="s">
        <v>359</v>
      </c>
      <c r="D439" s="26" t="s">
        <v>21</v>
      </c>
      <c r="E439" s="24"/>
      <c r="F439" s="24">
        <v>1500</v>
      </c>
      <c r="G439" s="31">
        <f t="shared" si="6"/>
        <v>-3266193.25</v>
      </c>
      <c r="H439" s="23" t="s">
        <v>62</v>
      </c>
      <c r="I439" s="23" t="s">
        <v>42</v>
      </c>
      <c r="J439" s="23" t="s">
        <v>24</v>
      </c>
      <c r="K439" s="23" t="s">
        <v>25</v>
      </c>
      <c r="L439" s="27" t="s">
        <v>43</v>
      </c>
    </row>
    <row r="440" spans="1:12" x14ac:dyDescent="0.25">
      <c r="A440" s="22">
        <v>42913</v>
      </c>
      <c r="B440" s="23" t="s">
        <v>474</v>
      </c>
      <c r="C440" s="40" t="s">
        <v>40</v>
      </c>
      <c r="D440" s="26" t="s">
        <v>21</v>
      </c>
      <c r="E440" s="24"/>
      <c r="F440" s="24">
        <v>1500</v>
      </c>
      <c r="G440" s="31">
        <f t="shared" si="6"/>
        <v>-3267693.25</v>
      </c>
      <c r="H440" s="23" t="s">
        <v>243</v>
      </c>
      <c r="I440" s="23" t="s">
        <v>42</v>
      </c>
      <c r="J440" s="23" t="s">
        <v>24</v>
      </c>
      <c r="K440" s="23" t="s">
        <v>25</v>
      </c>
      <c r="L440" s="23" t="s">
        <v>43</v>
      </c>
    </row>
    <row r="441" spans="1:12" x14ac:dyDescent="0.25">
      <c r="A441" s="22">
        <v>42913</v>
      </c>
      <c r="B441" s="23" t="s">
        <v>475</v>
      </c>
      <c r="C441" s="40" t="s">
        <v>40</v>
      </c>
      <c r="D441" s="26" t="s">
        <v>21</v>
      </c>
      <c r="E441" s="24"/>
      <c r="F441" s="24">
        <v>1000</v>
      </c>
      <c r="G441" s="31">
        <f t="shared" si="6"/>
        <v>-3268693.25</v>
      </c>
      <c r="H441" s="23" t="s">
        <v>243</v>
      </c>
      <c r="I441" s="23" t="s">
        <v>42</v>
      </c>
      <c r="J441" s="23" t="s">
        <v>24</v>
      </c>
      <c r="K441" s="23" t="s">
        <v>25</v>
      </c>
      <c r="L441" s="23" t="s">
        <v>43</v>
      </c>
    </row>
    <row r="442" spans="1:12" x14ac:dyDescent="0.25">
      <c r="A442" s="22">
        <v>42913</v>
      </c>
      <c r="B442" s="23" t="s">
        <v>476</v>
      </c>
      <c r="C442" s="40" t="s">
        <v>40</v>
      </c>
      <c r="D442" s="26" t="s">
        <v>21</v>
      </c>
      <c r="E442" s="24"/>
      <c r="F442" s="24">
        <v>500</v>
      </c>
      <c r="G442" s="31">
        <f t="shared" si="6"/>
        <v>-3269193.25</v>
      </c>
      <c r="H442" s="23" t="s">
        <v>243</v>
      </c>
      <c r="I442" s="23" t="s">
        <v>42</v>
      </c>
      <c r="J442" s="23" t="s">
        <v>24</v>
      </c>
      <c r="K442" s="23" t="s">
        <v>25</v>
      </c>
      <c r="L442" s="23" t="s">
        <v>43</v>
      </c>
    </row>
    <row r="443" spans="1:12" x14ac:dyDescent="0.25">
      <c r="A443" s="22">
        <v>42913</v>
      </c>
      <c r="B443" s="23" t="s">
        <v>477</v>
      </c>
      <c r="C443" s="40" t="s">
        <v>40</v>
      </c>
      <c r="D443" s="26" t="s">
        <v>21</v>
      </c>
      <c r="E443" s="24"/>
      <c r="F443" s="24">
        <v>1000</v>
      </c>
      <c r="G443" s="31">
        <f t="shared" si="6"/>
        <v>-3270193.25</v>
      </c>
      <c r="H443" s="23" t="s">
        <v>243</v>
      </c>
      <c r="I443" s="23" t="s">
        <v>42</v>
      </c>
      <c r="J443" s="23" t="s">
        <v>24</v>
      </c>
      <c r="K443" s="23" t="s">
        <v>25</v>
      </c>
      <c r="L443" s="23" t="s">
        <v>43</v>
      </c>
    </row>
    <row r="444" spans="1:12" x14ac:dyDescent="0.25">
      <c r="A444" s="22">
        <v>42913</v>
      </c>
      <c r="B444" s="23" t="s">
        <v>478</v>
      </c>
      <c r="C444" s="40" t="s">
        <v>40</v>
      </c>
      <c r="D444" s="26" t="s">
        <v>21</v>
      </c>
      <c r="E444" s="24"/>
      <c r="F444" s="24">
        <v>1000</v>
      </c>
      <c r="G444" s="31">
        <f t="shared" si="6"/>
        <v>-3271193.25</v>
      </c>
      <c r="H444" s="23" t="s">
        <v>243</v>
      </c>
      <c r="I444" s="23" t="s">
        <v>42</v>
      </c>
      <c r="J444" s="23" t="s">
        <v>24</v>
      </c>
      <c r="K444" s="23" t="s">
        <v>25</v>
      </c>
      <c r="L444" s="23" t="s">
        <v>43</v>
      </c>
    </row>
    <row r="445" spans="1:12" x14ac:dyDescent="0.25">
      <c r="A445" s="22">
        <v>42913</v>
      </c>
      <c r="B445" s="23" t="s">
        <v>233</v>
      </c>
      <c r="C445" s="40" t="s">
        <v>40</v>
      </c>
      <c r="D445" s="23" t="s">
        <v>32</v>
      </c>
      <c r="E445" s="24"/>
      <c r="F445" s="24">
        <v>1000</v>
      </c>
      <c r="G445" s="31">
        <f t="shared" si="6"/>
        <v>-3272193.25</v>
      </c>
      <c r="H445" s="27" t="s">
        <v>76</v>
      </c>
      <c r="I445" s="23" t="s">
        <v>42</v>
      </c>
      <c r="J445" s="23" t="s">
        <v>631</v>
      </c>
      <c r="K445" s="23" t="s">
        <v>25</v>
      </c>
      <c r="L445" s="23" t="s">
        <v>43</v>
      </c>
    </row>
    <row r="446" spans="1:12" x14ac:dyDescent="0.25">
      <c r="A446" s="22">
        <v>42913</v>
      </c>
      <c r="B446" s="23" t="s">
        <v>355</v>
      </c>
      <c r="C446" s="23" t="s">
        <v>20</v>
      </c>
      <c r="D446" s="23" t="s">
        <v>32</v>
      </c>
      <c r="E446" s="24"/>
      <c r="F446" s="24">
        <v>1000</v>
      </c>
      <c r="G446" s="31">
        <f t="shared" si="6"/>
        <v>-3273193.25</v>
      </c>
      <c r="H446" s="27" t="s">
        <v>76</v>
      </c>
      <c r="I446" s="23" t="s">
        <v>42</v>
      </c>
      <c r="J446" s="23" t="s">
        <v>631</v>
      </c>
      <c r="K446" s="23" t="s">
        <v>25</v>
      </c>
      <c r="L446" s="23" t="s">
        <v>43</v>
      </c>
    </row>
    <row r="447" spans="1:12" x14ac:dyDescent="0.25">
      <c r="A447" s="22">
        <v>42913</v>
      </c>
      <c r="B447" s="23" t="s">
        <v>204</v>
      </c>
      <c r="C447" s="40" t="s">
        <v>40</v>
      </c>
      <c r="D447" s="23" t="s">
        <v>32</v>
      </c>
      <c r="E447" s="24"/>
      <c r="F447" s="24">
        <v>1000</v>
      </c>
      <c r="G447" s="31">
        <f t="shared" si="6"/>
        <v>-3274193.25</v>
      </c>
      <c r="H447" s="27" t="s">
        <v>76</v>
      </c>
      <c r="I447" s="23" t="s">
        <v>42</v>
      </c>
      <c r="J447" s="23" t="s">
        <v>631</v>
      </c>
      <c r="K447" s="23" t="s">
        <v>25</v>
      </c>
      <c r="L447" s="23" t="s">
        <v>43</v>
      </c>
    </row>
    <row r="448" spans="1:12" x14ac:dyDescent="0.25">
      <c r="A448" s="22">
        <v>42914</v>
      </c>
      <c r="B448" s="23" t="s">
        <v>479</v>
      </c>
      <c r="C448" s="40" t="s">
        <v>40</v>
      </c>
      <c r="D448" s="23" t="s">
        <v>30</v>
      </c>
      <c r="E448" s="24"/>
      <c r="F448" s="24">
        <v>2000</v>
      </c>
      <c r="G448" s="31">
        <f t="shared" si="6"/>
        <v>-3276193.25</v>
      </c>
      <c r="H448" s="23" t="s">
        <v>41</v>
      </c>
      <c r="I448" s="23" t="s">
        <v>42</v>
      </c>
      <c r="J448" s="23" t="s">
        <v>24</v>
      </c>
      <c r="K448" s="23" t="s">
        <v>25</v>
      </c>
      <c r="L448" s="27" t="s">
        <v>43</v>
      </c>
    </row>
    <row r="449" spans="1:12" x14ac:dyDescent="0.25">
      <c r="A449" s="22">
        <v>42914</v>
      </c>
      <c r="B449" s="23" t="s">
        <v>480</v>
      </c>
      <c r="C449" s="40" t="s">
        <v>40</v>
      </c>
      <c r="D449" s="23" t="s">
        <v>28</v>
      </c>
      <c r="E449" s="24"/>
      <c r="F449" s="24">
        <v>4000</v>
      </c>
      <c r="G449" s="31">
        <f t="shared" si="6"/>
        <v>-3280193.25</v>
      </c>
      <c r="H449" s="26" t="s">
        <v>166</v>
      </c>
      <c r="I449" s="23" t="s">
        <v>42</v>
      </c>
      <c r="J449" s="23" t="s">
        <v>24</v>
      </c>
      <c r="K449" s="23" t="s">
        <v>25</v>
      </c>
      <c r="L449" s="27" t="s">
        <v>43</v>
      </c>
    </row>
    <row r="450" spans="1:12" x14ac:dyDescent="0.25">
      <c r="A450" s="22">
        <v>42914</v>
      </c>
      <c r="B450" s="23" t="s">
        <v>289</v>
      </c>
      <c r="C450" s="23" t="s">
        <v>48</v>
      </c>
      <c r="D450" s="23" t="s">
        <v>37</v>
      </c>
      <c r="E450" s="24"/>
      <c r="F450" s="24">
        <v>5880</v>
      </c>
      <c r="G450" s="31">
        <f t="shared" si="6"/>
        <v>-3286073.25</v>
      </c>
      <c r="H450" s="26" t="s">
        <v>166</v>
      </c>
      <c r="I450" s="39" t="s">
        <v>481</v>
      </c>
      <c r="J450" s="23" t="s">
        <v>24</v>
      </c>
      <c r="K450" s="23" t="s">
        <v>25</v>
      </c>
      <c r="L450" s="27" t="s">
        <v>26</v>
      </c>
    </row>
    <row r="451" spans="1:12" s="115" customFormat="1" x14ac:dyDescent="0.25">
      <c r="A451" s="22">
        <v>42914</v>
      </c>
      <c r="B451" s="23" t="s">
        <v>482</v>
      </c>
      <c r="C451" s="40" t="s">
        <v>40</v>
      </c>
      <c r="D451" s="23" t="s">
        <v>28</v>
      </c>
      <c r="E451" s="24"/>
      <c r="F451" s="24">
        <v>5000</v>
      </c>
      <c r="G451" s="31">
        <f t="shared" si="6"/>
        <v>-3291073.25</v>
      </c>
      <c r="H451" s="26" t="s">
        <v>166</v>
      </c>
      <c r="I451" s="23" t="s">
        <v>42</v>
      </c>
      <c r="J451" s="23" t="s">
        <v>24</v>
      </c>
      <c r="K451" s="23" t="s">
        <v>25</v>
      </c>
      <c r="L451" s="27" t="s">
        <v>43</v>
      </c>
    </row>
    <row r="452" spans="1:12" x14ac:dyDescent="0.25">
      <c r="A452" s="22">
        <v>42914</v>
      </c>
      <c r="B452" s="23" t="s">
        <v>483</v>
      </c>
      <c r="C452" s="40" t="s">
        <v>40</v>
      </c>
      <c r="D452" s="23" t="s">
        <v>37</v>
      </c>
      <c r="E452" s="24"/>
      <c r="F452" s="24">
        <v>3000</v>
      </c>
      <c r="G452" s="31">
        <f t="shared" si="6"/>
        <v>-3294073.25</v>
      </c>
      <c r="H452" s="26" t="s">
        <v>166</v>
      </c>
      <c r="I452" s="23" t="s">
        <v>42</v>
      </c>
      <c r="J452" s="23" t="s">
        <v>24</v>
      </c>
      <c r="K452" s="23" t="s">
        <v>25</v>
      </c>
      <c r="L452" s="27" t="s">
        <v>43</v>
      </c>
    </row>
    <row r="453" spans="1:12" x14ac:dyDescent="0.25">
      <c r="A453" s="22">
        <v>42914</v>
      </c>
      <c r="B453" s="27" t="s">
        <v>484</v>
      </c>
      <c r="C453" s="40" t="s">
        <v>40</v>
      </c>
      <c r="D453" s="26" t="s">
        <v>21</v>
      </c>
      <c r="E453" s="29"/>
      <c r="F453" s="29">
        <v>1000</v>
      </c>
      <c r="G453" s="31">
        <f t="shared" si="6"/>
        <v>-3295073.25</v>
      </c>
      <c r="H453" s="23" t="s">
        <v>422</v>
      </c>
      <c r="I453" s="27" t="s">
        <v>42</v>
      </c>
      <c r="J453" s="23" t="s">
        <v>24</v>
      </c>
      <c r="K453" s="23" t="s">
        <v>25</v>
      </c>
      <c r="L453" s="27" t="s">
        <v>43</v>
      </c>
    </row>
    <row r="454" spans="1:12" x14ac:dyDescent="0.25">
      <c r="A454" s="22">
        <v>42914</v>
      </c>
      <c r="B454" s="27" t="s">
        <v>485</v>
      </c>
      <c r="C454" s="40" t="s">
        <v>40</v>
      </c>
      <c r="D454" s="26" t="s">
        <v>21</v>
      </c>
      <c r="E454" s="29"/>
      <c r="F454" s="29">
        <v>1000</v>
      </c>
      <c r="G454" s="31">
        <f t="shared" si="6"/>
        <v>-3296073.25</v>
      </c>
      <c r="H454" s="23" t="s">
        <v>422</v>
      </c>
      <c r="I454" s="27" t="s">
        <v>42</v>
      </c>
      <c r="J454" s="23" t="s">
        <v>24</v>
      </c>
      <c r="K454" s="23" t="s">
        <v>25</v>
      </c>
      <c r="L454" s="27" t="s">
        <v>43</v>
      </c>
    </row>
    <row r="455" spans="1:12" x14ac:dyDescent="0.25">
      <c r="A455" s="22">
        <v>42914</v>
      </c>
      <c r="B455" s="27" t="s">
        <v>486</v>
      </c>
      <c r="C455" s="40" t="s">
        <v>40</v>
      </c>
      <c r="D455" s="26" t="s">
        <v>21</v>
      </c>
      <c r="E455" s="29"/>
      <c r="F455" s="29">
        <v>500</v>
      </c>
      <c r="G455" s="31">
        <f t="shared" si="6"/>
        <v>-3296573.25</v>
      </c>
      <c r="H455" s="27" t="s">
        <v>225</v>
      </c>
      <c r="I455" s="27" t="s">
        <v>42</v>
      </c>
      <c r="J455" s="23" t="s">
        <v>24</v>
      </c>
      <c r="K455" s="23" t="s">
        <v>25</v>
      </c>
      <c r="L455" s="27" t="s">
        <v>43</v>
      </c>
    </row>
    <row r="456" spans="1:12" x14ac:dyDescent="0.25">
      <c r="A456" s="22">
        <v>42914</v>
      </c>
      <c r="B456" s="27" t="s">
        <v>487</v>
      </c>
      <c r="C456" s="40" t="s">
        <v>40</v>
      </c>
      <c r="D456" s="26" t="s">
        <v>21</v>
      </c>
      <c r="E456" s="29"/>
      <c r="F456" s="29">
        <v>500</v>
      </c>
      <c r="G456" s="31">
        <f t="shared" si="6"/>
        <v>-3297073.25</v>
      </c>
      <c r="H456" s="27" t="s">
        <v>225</v>
      </c>
      <c r="I456" s="27" t="s">
        <v>42</v>
      </c>
      <c r="J456" s="23" t="s">
        <v>24</v>
      </c>
      <c r="K456" s="23" t="s">
        <v>25</v>
      </c>
      <c r="L456" s="27" t="s">
        <v>43</v>
      </c>
    </row>
    <row r="457" spans="1:12" x14ac:dyDescent="0.25">
      <c r="A457" s="22">
        <v>42914</v>
      </c>
      <c r="B457" s="27" t="s">
        <v>488</v>
      </c>
      <c r="C457" s="40" t="s">
        <v>40</v>
      </c>
      <c r="D457" s="26" t="s">
        <v>21</v>
      </c>
      <c r="E457" s="29"/>
      <c r="F457" s="29">
        <v>500</v>
      </c>
      <c r="G457" s="31">
        <f t="shared" si="6"/>
        <v>-3297573.25</v>
      </c>
      <c r="H457" s="27" t="s">
        <v>225</v>
      </c>
      <c r="I457" s="27" t="s">
        <v>42</v>
      </c>
      <c r="J457" s="23" t="s">
        <v>24</v>
      </c>
      <c r="K457" s="23" t="s">
        <v>25</v>
      </c>
      <c r="L457" s="27" t="s">
        <v>43</v>
      </c>
    </row>
    <row r="458" spans="1:12" x14ac:dyDescent="0.25">
      <c r="A458" s="22">
        <v>42914</v>
      </c>
      <c r="B458" s="27" t="s">
        <v>489</v>
      </c>
      <c r="C458" s="40" t="s">
        <v>40</v>
      </c>
      <c r="D458" s="26" t="s">
        <v>21</v>
      </c>
      <c r="E458" s="29"/>
      <c r="F458" s="29">
        <v>500</v>
      </c>
      <c r="G458" s="31">
        <f t="shared" si="6"/>
        <v>-3298073.25</v>
      </c>
      <c r="H458" s="27" t="s">
        <v>225</v>
      </c>
      <c r="I458" s="27" t="s">
        <v>42</v>
      </c>
      <c r="J458" s="23" t="s">
        <v>24</v>
      </c>
      <c r="K458" s="23" t="s">
        <v>25</v>
      </c>
      <c r="L458" s="27" t="s">
        <v>43</v>
      </c>
    </row>
    <row r="459" spans="1:12" x14ac:dyDescent="0.25">
      <c r="A459" s="22">
        <v>42914</v>
      </c>
      <c r="B459" s="27" t="s">
        <v>490</v>
      </c>
      <c r="C459" s="40" t="s">
        <v>40</v>
      </c>
      <c r="D459" s="26" t="s">
        <v>21</v>
      </c>
      <c r="E459" s="29"/>
      <c r="F459" s="29">
        <v>500</v>
      </c>
      <c r="G459" s="31">
        <f t="shared" ref="G459:G522" si="7">+G458+E459-F459</f>
        <v>-3298573.25</v>
      </c>
      <c r="H459" s="27" t="s">
        <v>225</v>
      </c>
      <c r="I459" s="27" t="s">
        <v>42</v>
      </c>
      <c r="J459" s="23" t="s">
        <v>24</v>
      </c>
      <c r="K459" s="23" t="s">
        <v>25</v>
      </c>
      <c r="L459" s="27" t="s">
        <v>43</v>
      </c>
    </row>
    <row r="460" spans="1:12" x14ac:dyDescent="0.25">
      <c r="A460" s="22">
        <v>42914</v>
      </c>
      <c r="B460" s="27" t="s">
        <v>491</v>
      </c>
      <c r="C460" s="40" t="s">
        <v>40</v>
      </c>
      <c r="D460" s="26" t="s">
        <v>21</v>
      </c>
      <c r="E460" s="29"/>
      <c r="F460" s="29">
        <v>500</v>
      </c>
      <c r="G460" s="31">
        <f t="shared" si="7"/>
        <v>-3299073.25</v>
      </c>
      <c r="H460" s="27" t="s">
        <v>225</v>
      </c>
      <c r="I460" s="27" t="s">
        <v>42</v>
      </c>
      <c r="J460" s="23" t="s">
        <v>24</v>
      </c>
      <c r="K460" s="23" t="s">
        <v>25</v>
      </c>
      <c r="L460" s="27" t="s">
        <v>43</v>
      </c>
    </row>
    <row r="461" spans="1:12" x14ac:dyDescent="0.25">
      <c r="A461" s="22">
        <v>42914</v>
      </c>
      <c r="B461" s="27" t="s">
        <v>492</v>
      </c>
      <c r="C461" s="40" t="s">
        <v>40</v>
      </c>
      <c r="D461" s="26" t="s">
        <v>21</v>
      </c>
      <c r="E461" s="29"/>
      <c r="F461" s="29">
        <v>500</v>
      </c>
      <c r="G461" s="31">
        <f t="shared" si="7"/>
        <v>-3299573.25</v>
      </c>
      <c r="H461" s="27" t="s">
        <v>225</v>
      </c>
      <c r="I461" s="27" t="s">
        <v>42</v>
      </c>
      <c r="J461" s="23" t="s">
        <v>24</v>
      </c>
      <c r="K461" s="23" t="s">
        <v>25</v>
      </c>
      <c r="L461" s="27" t="s">
        <v>43</v>
      </c>
    </row>
    <row r="462" spans="1:12" x14ac:dyDescent="0.25">
      <c r="A462" s="22">
        <v>42914</v>
      </c>
      <c r="B462" s="27" t="s">
        <v>493</v>
      </c>
      <c r="C462" s="40" t="s">
        <v>40</v>
      </c>
      <c r="D462" s="26" t="s">
        <v>21</v>
      </c>
      <c r="E462" s="29"/>
      <c r="F462" s="29">
        <v>500</v>
      </c>
      <c r="G462" s="31">
        <f t="shared" si="7"/>
        <v>-3300073.25</v>
      </c>
      <c r="H462" s="27" t="s">
        <v>225</v>
      </c>
      <c r="I462" s="27" t="s">
        <v>42</v>
      </c>
      <c r="J462" s="23" t="s">
        <v>24</v>
      </c>
      <c r="K462" s="23" t="s">
        <v>25</v>
      </c>
      <c r="L462" s="27" t="s">
        <v>43</v>
      </c>
    </row>
    <row r="463" spans="1:12" x14ac:dyDescent="0.25">
      <c r="A463" s="22">
        <v>42914</v>
      </c>
      <c r="B463" s="27" t="s">
        <v>494</v>
      </c>
      <c r="C463" s="40" t="s">
        <v>40</v>
      </c>
      <c r="D463" s="26" t="s">
        <v>21</v>
      </c>
      <c r="E463" s="29"/>
      <c r="F463" s="29">
        <v>500</v>
      </c>
      <c r="G463" s="31">
        <f t="shared" si="7"/>
        <v>-3300573.25</v>
      </c>
      <c r="H463" s="27" t="s">
        <v>225</v>
      </c>
      <c r="I463" s="27" t="s">
        <v>42</v>
      </c>
      <c r="J463" s="23" t="s">
        <v>24</v>
      </c>
      <c r="K463" s="23" t="s">
        <v>25</v>
      </c>
      <c r="L463" s="27" t="s">
        <v>43</v>
      </c>
    </row>
    <row r="464" spans="1:12" x14ac:dyDescent="0.25">
      <c r="A464" s="22">
        <v>42914</v>
      </c>
      <c r="B464" s="23" t="s">
        <v>495</v>
      </c>
      <c r="C464" s="130" t="s">
        <v>67</v>
      </c>
      <c r="D464" s="23" t="s">
        <v>32</v>
      </c>
      <c r="E464" s="24"/>
      <c r="F464" s="32">
        <v>20000</v>
      </c>
      <c r="G464" s="31">
        <f t="shared" si="7"/>
        <v>-3320573.25</v>
      </c>
      <c r="H464" s="23" t="s">
        <v>139</v>
      </c>
      <c r="I464" s="23">
        <v>11</v>
      </c>
      <c r="J464" s="23" t="s">
        <v>631</v>
      </c>
      <c r="K464" s="23" t="s">
        <v>25</v>
      </c>
      <c r="L464" s="23" t="s">
        <v>26</v>
      </c>
    </row>
    <row r="465" spans="1:12" s="115" customFormat="1" x14ac:dyDescent="0.25">
      <c r="A465" s="22">
        <v>42914</v>
      </c>
      <c r="B465" s="23" t="s">
        <v>496</v>
      </c>
      <c r="C465" s="40" t="s">
        <v>40</v>
      </c>
      <c r="D465" s="23" t="s">
        <v>32</v>
      </c>
      <c r="E465" s="24"/>
      <c r="F465" s="32">
        <v>4000</v>
      </c>
      <c r="G465" s="31">
        <f t="shared" si="7"/>
        <v>-3324573.25</v>
      </c>
      <c r="H465" s="23" t="s">
        <v>139</v>
      </c>
      <c r="I465" s="23" t="s">
        <v>42</v>
      </c>
      <c r="J465" s="23" t="s">
        <v>631</v>
      </c>
      <c r="K465" s="23" t="s">
        <v>25</v>
      </c>
      <c r="L465" s="23" t="s">
        <v>143</v>
      </c>
    </row>
    <row r="466" spans="1:12" x14ac:dyDescent="0.25">
      <c r="A466" s="22">
        <v>42914</v>
      </c>
      <c r="B466" s="23" t="s">
        <v>497</v>
      </c>
      <c r="C466" s="40" t="s">
        <v>40</v>
      </c>
      <c r="D466" s="23" t="s">
        <v>32</v>
      </c>
      <c r="E466" s="24"/>
      <c r="F466" s="32">
        <v>3000</v>
      </c>
      <c r="G466" s="31">
        <f t="shared" si="7"/>
        <v>-3327573.25</v>
      </c>
      <c r="H466" s="23" t="s">
        <v>139</v>
      </c>
      <c r="I466" s="23" t="s">
        <v>42</v>
      </c>
      <c r="J466" s="23" t="s">
        <v>631</v>
      </c>
      <c r="K466" s="23" t="s">
        <v>25</v>
      </c>
      <c r="L466" s="23" t="s">
        <v>143</v>
      </c>
    </row>
    <row r="467" spans="1:12" x14ac:dyDescent="0.25">
      <c r="A467" s="22">
        <v>42914</v>
      </c>
      <c r="B467" s="23" t="s">
        <v>61</v>
      </c>
      <c r="C467" s="23" t="s">
        <v>632</v>
      </c>
      <c r="D467" s="26" t="s">
        <v>21</v>
      </c>
      <c r="E467" s="24"/>
      <c r="F467" s="24">
        <v>3700</v>
      </c>
      <c r="G467" s="31">
        <f t="shared" si="7"/>
        <v>-3331273.25</v>
      </c>
      <c r="H467" s="23" t="s">
        <v>62</v>
      </c>
      <c r="I467" s="23" t="s">
        <v>42</v>
      </c>
      <c r="J467" s="23" t="s">
        <v>24</v>
      </c>
      <c r="K467" s="23" t="s">
        <v>25</v>
      </c>
      <c r="L467" s="27" t="s">
        <v>43</v>
      </c>
    </row>
    <row r="468" spans="1:12" x14ac:dyDescent="0.25">
      <c r="A468" s="22">
        <v>42914</v>
      </c>
      <c r="B468" s="23" t="s">
        <v>498</v>
      </c>
      <c r="C468" s="40" t="s">
        <v>40</v>
      </c>
      <c r="D468" s="26" t="s">
        <v>21</v>
      </c>
      <c r="E468" s="24"/>
      <c r="F468" s="24">
        <v>300</v>
      </c>
      <c r="G468" s="31">
        <f t="shared" si="7"/>
        <v>-3331573.25</v>
      </c>
      <c r="H468" s="23" t="s">
        <v>62</v>
      </c>
      <c r="I468" s="23" t="s">
        <v>42</v>
      </c>
      <c r="J468" s="23" t="s">
        <v>24</v>
      </c>
      <c r="K468" s="23" t="s">
        <v>25</v>
      </c>
      <c r="L468" s="27" t="s">
        <v>43</v>
      </c>
    </row>
    <row r="469" spans="1:12" x14ac:dyDescent="0.25">
      <c r="A469" s="22">
        <v>42914</v>
      </c>
      <c r="B469" s="23" t="s">
        <v>499</v>
      </c>
      <c r="C469" s="40" t="s">
        <v>40</v>
      </c>
      <c r="D469" s="26" t="s">
        <v>21</v>
      </c>
      <c r="E469" s="24"/>
      <c r="F469" s="24">
        <v>300</v>
      </c>
      <c r="G469" s="31">
        <f t="shared" si="7"/>
        <v>-3331873.25</v>
      </c>
      <c r="H469" s="23" t="s">
        <v>62</v>
      </c>
      <c r="I469" s="23" t="s">
        <v>42</v>
      </c>
      <c r="J469" s="23" t="s">
        <v>24</v>
      </c>
      <c r="K469" s="23" t="s">
        <v>25</v>
      </c>
      <c r="L469" s="27" t="s">
        <v>43</v>
      </c>
    </row>
    <row r="470" spans="1:12" x14ac:dyDescent="0.25">
      <c r="A470" s="22">
        <v>42914</v>
      </c>
      <c r="B470" s="23" t="s">
        <v>500</v>
      </c>
      <c r="C470" s="40" t="s">
        <v>40</v>
      </c>
      <c r="D470" s="26" t="s">
        <v>21</v>
      </c>
      <c r="E470" s="24"/>
      <c r="F470" s="24">
        <v>5000</v>
      </c>
      <c r="G470" s="31">
        <f t="shared" si="7"/>
        <v>-3336873.25</v>
      </c>
      <c r="H470" s="23" t="s">
        <v>62</v>
      </c>
      <c r="I470" s="23" t="s">
        <v>51</v>
      </c>
      <c r="J470" s="23" t="s">
        <v>24</v>
      </c>
      <c r="K470" s="23" t="s">
        <v>25</v>
      </c>
      <c r="L470" s="27" t="s">
        <v>26</v>
      </c>
    </row>
    <row r="471" spans="1:12" s="115" customFormat="1" x14ac:dyDescent="0.25">
      <c r="A471" s="22">
        <v>42914</v>
      </c>
      <c r="B471" s="23" t="s">
        <v>501</v>
      </c>
      <c r="C471" s="130" t="s">
        <v>67</v>
      </c>
      <c r="D471" s="26" t="s">
        <v>21</v>
      </c>
      <c r="E471" s="24"/>
      <c r="F471" s="24">
        <v>15000</v>
      </c>
      <c r="G471" s="31">
        <f t="shared" si="7"/>
        <v>-3351873.25</v>
      </c>
      <c r="H471" s="23" t="s">
        <v>62</v>
      </c>
      <c r="I471" s="23" t="s">
        <v>51</v>
      </c>
      <c r="J471" s="23" t="s">
        <v>24</v>
      </c>
      <c r="K471" s="23" t="s">
        <v>25</v>
      </c>
      <c r="L471" s="27" t="s">
        <v>26</v>
      </c>
    </row>
    <row r="472" spans="1:12" s="115" customFormat="1" x14ac:dyDescent="0.25">
      <c r="A472" s="22">
        <v>42914</v>
      </c>
      <c r="B472" s="23" t="s">
        <v>502</v>
      </c>
      <c r="C472" s="23" t="s">
        <v>145</v>
      </c>
      <c r="D472" s="23" t="s">
        <v>28</v>
      </c>
      <c r="E472" s="24"/>
      <c r="F472" s="24">
        <v>37000</v>
      </c>
      <c r="G472" s="31">
        <f t="shared" si="7"/>
        <v>-3388873.25</v>
      </c>
      <c r="H472" s="23" t="s">
        <v>69</v>
      </c>
      <c r="I472" s="23" t="s">
        <v>307</v>
      </c>
      <c r="J472" s="23" t="s">
        <v>24</v>
      </c>
      <c r="K472" s="23" t="s">
        <v>25</v>
      </c>
      <c r="L472" s="27" t="s">
        <v>26</v>
      </c>
    </row>
    <row r="473" spans="1:12" s="115" customFormat="1" x14ac:dyDescent="0.25">
      <c r="A473" s="22">
        <v>42914</v>
      </c>
      <c r="B473" s="23" t="s">
        <v>503</v>
      </c>
      <c r="C473" s="40" t="s">
        <v>40</v>
      </c>
      <c r="D473" s="23" t="s">
        <v>28</v>
      </c>
      <c r="E473" s="24"/>
      <c r="F473" s="24">
        <v>1000</v>
      </c>
      <c r="G473" s="31">
        <f t="shared" si="7"/>
        <v>-3389873.25</v>
      </c>
      <c r="H473" s="23" t="s">
        <v>69</v>
      </c>
      <c r="I473" s="23" t="s">
        <v>42</v>
      </c>
      <c r="J473" s="23" t="s">
        <v>24</v>
      </c>
      <c r="K473" s="23" t="s">
        <v>25</v>
      </c>
      <c r="L473" s="27" t="s">
        <v>43</v>
      </c>
    </row>
    <row r="474" spans="1:12" x14ac:dyDescent="0.25">
      <c r="A474" s="22">
        <v>42914</v>
      </c>
      <c r="B474" s="23" t="s">
        <v>608</v>
      </c>
      <c r="C474" s="130" t="s">
        <v>67</v>
      </c>
      <c r="D474" s="23" t="s">
        <v>28</v>
      </c>
      <c r="E474" s="24"/>
      <c r="F474" s="24">
        <v>40000</v>
      </c>
      <c r="G474" s="31">
        <f t="shared" si="7"/>
        <v>-3429873.25</v>
      </c>
      <c r="H474" s="23" t="s">
        <v>69</v>
      </c>
      <c r="I474" s="23" t="s">
        <v>42</v>
      </c>
      <c r="J474" s="23" t="s">
        <v>24</v>
      </c>
      <c r="K474" s="23" t="s">
        <v>25</v>
      </c>
      <c r="L474" s="27" t="s">
        <v>26</v>
      </c>
    </row>
    <row r="475" spans="1:12" x14ac:dyDescent="0.25">
      <c r="A475" s="22">
        <v>42914</v>
      </c>
      <c r="B475" s="23" t="s">
        <v>504</v>
      </c>
      <c r="C475" s="40" t="s">
        <v>40</v>
      </c>
      <c r="D475" s="26" t="s">
        <v>21</v>
      </c>
      <c r="E475" s="24"/>
      <c r="F475" s="24">
        <v>1500</v>
      </c>
      <c r="G475" s="31">
        <f t="shared" si="7"/>
        <v>-3431373.25</v>
      </c>
      <c r="H475" s="23" t="s">
        <v>243</v>
      </c>
      <c r="I475" s="23" t="s">
        <v>42</v>
      </c>
      <c r="J475" s="23" t="s">
        <v>24</v>
      </c>
      <c r="K475" s="23" t="s">
        <v>25</v>
      </c>
      <c r="L475" s="23" t="s">
        <v>43</v>
      </c>
    </row>
    <row r="476" spans="1:12" x14ac:dyDescent="0.25">
      <c r="A476" s="22">
        <v>42914</v>
      </c>
      <c r="B476" s="23" t="s">
        <v>505</v>
      </c>
      <c r="C476" s="40" t="s">
        <v>40</v>
      </c>
      <c r="D476" s="26" t="s">
        <v>21</v>
      </c>
      <c r="E476" s="24"/>
      <c r="F476" s="24">
        <v>1000</v>
      </c>
      <c r="G476" s="31">
        <f t="shared" si="7"/>
        <v>-3432373.25</v>
      </c>
      <c r="H476" s="23" t="s">
        <v>243</v>
      </c>
      <c r="I476" s="23" t="s">
        <v>42</v>
      </c>
      <c r="J476" s="23" t="s">
        <v>24</v>
      </c>
      <c r="K476" s="23" t="s">
        <v>25</v>
      </c>
      <c r="L476" s="23" t="s">
        <v>43</v>
      </c>
    </row>
    <row r="477" spans="1:12" x14ac:dyDescent="0.25">
      <c r="A477" s="22">
        <v>42914</v>
      </c>
      <c r="B477" s="23" t="s">
        <v>506</v>
      </c>
      <c r="C477" s="40" t="s">
        <v>40</v>
      </c>
      <c r="D477" s="26" t="s">
        <v>21</v>
      </c>
      <c r="E477" s="24"/>
      <c r="F477" s="24">
        <v>1500</v>
      </c>
      <c r="G477" s="31">
        <f t="shared" si="7"/>
        <v>-3433873.25</v>
      </c>
      <c r="H477" s="23" t="s">
        <v>243</v>
      </c>
      <c r="I477" s="23" t="s">
        <v>42</v>
      </c>
      <c r="J477" s="23" t="s">
        <v>24</v>
      </c>
      <c r="K477" s="23" t="s">
        <v>25</v>
      </c>
      <c r="L477" s="23" t="s">
        <v>43</v>
      </c>
    </row>
    <row r="478" spans="1:12" x14ac:dyDescent="0.25">
      <c r="A478" s="22">
        <v>42914</v>
      </c>
      <c r="B478" s="23" t="s">
        <v>233</v>
      </c>
      <c r="C478" s="40" t="s">
        <v>40</v>
      </c>
      <c r="D478" s="23" t="s">
        <v>32</v>
      </c>
      <c r="E478" s="24"/>
      <c r="F478" s="24">
        <v>1000</v>
      </c>
      <c r="G478" s="31">
        <f t="shared" si="7"/>
        <v>-3434873.25</v>
      </c>
      <c r="H478" s="27" t="s">
        <v>76</v>
      </c>
      <c r="I478" s="23" t="s">
        <v>42</v>
      </c>
      <c r="J478" s="23" t="s">
        <v>631</v>
      </c>
      <c r="K478" s="23" t="s">
        <v>25</v>
      </c>
      <c r="L478" s="23" t="s">
        <v>43</v>
      </c>
    </row>
    <row r="479" spans="1:12" x14ac:dyDescent="0.25">
      <c r="A479" s="22">
        <v>42914</v>
      </c>
      <c r="B479" s="23" t="s">
        <v>355</v>
      </c>
      <c r="C479" s="23" t="s">
        <v>20</v>
      </c>
      <c r="D479" s="23" t="s">
        <v>32</v>
      </c>
      <c r="E479" s="24"/>
      <c r="F479" s="24">
        <v>1000</v>
      </c>
      <c r="G479" s="31">
        <f t="shared" si="7"/>
        <v>-3435873.25</v>
      </c>
      <c r="H479" s="27" t="s">
        <v>76</v>
      </c>
      <c r="I479" s="23" t="s">
        <v>42</v>
      </c>
      <c r="J479" s="23" t="s">
        <v>631</v>
      </c>
      <c r="K479" s="23" t="s">
        <v>25</v>
      </c>
      <c r="L479" s="23" t="s">
        <v>43</v>
      </c>
    </row>
    <row r="480" spans="1:12" x14ac:dyDescent="0.25">
      <c r="A480" s="22">
        <v>42914</v>
      </c>
      <c r="B480" s="23" t="s">
        <v>204</v>
      </c>
      <c r="C480" s="40" t="s">
        <v>40</v>
      </c>
      <c r="D480" s="23" t="s">
        <v>32</v>
      </c>
      <c r="E480" s="24"/>
      <c r="F480" s="24">
        <v>1000</v>
      </c>
      <c r="G480" s="31">
        <f t="shared" si="7"/>
        <v>-3436873.25</v>
      </c>
      <c r="H480" s="27" t="s">
        <v>76</v>
      </c>
      <c r="I480" s="23" t="s">
        <v>42</v>
      </c>
      <c r="J480" s="23" t="s">
        <v>631</v>
      </c>
      <c r="K480" s="23" t="s">
        <v>25</v>
      </c>
      <c r="L480" s="23" t="s">
        <v>43</v>
      </c>
    </row>
    <row r="481" spans="1:12" x14ac:dyDescent="0.25">
      <c r="A481" s="22">
        <v>42915</v>
      </c>
      <c r="B481" s="23" t="s">
        <v>19</v>
      </c>
      <c r="C481" s="23" t="s">
        <v>20</v>
      </c>
      <c r="D481" s="26" t="s">
        <v>21</v>
      </c>
      <c r="E481" s="24"/>
      <c r="F481" s="24">
        <v>306358</v>
      </c>
      <c r="G481" s="31">
        <f t="shared" si="7"/>
        <v>-3743231.25</v>
      </c>
      <c r="H481" s="24" t="s">
        <v>22</v>
      </c>
      <c r="I481" s="26" t="s">
        <v>23</v>
      </c>
      <c r="J481" s="23" t="s">
        <v>24</v>
      </c>
      <c r="K481" s="23" t="s">
        <v>25</v>
      </c>
      <c r="L481" s="27" t="s">
        <v>26</v>
      </c>
    </row>
    <row r="482" spans="1:12" s="115" customFormat="1" x14ac:dyDescent="0.25">
      <c r="A482" s="22">
        <v>42915</v>
      </c>
      <c r="B482" s="23" t="s">
        <v>27</v>
      </c>
      <c r="C482" s="23" t="s">
        <v>20</v>
      </c>
      <c r="D482" s="23" t="s">
        <v>28</v>
      </c>
      <c r="E482" s="24"/>
      <c r="F482" s="24">
        <v>140000</v>
      </c>
      <c r="G482" s="31">
        <f t="shared" si="7"/>
        <v>-3883231.25</v>
      </c>
      <c r="H482" s="24" t="s">
        <v>22</v>
      </c>
      <c r="I482" s="26" t="s">
        <v>23</v>
      </c>
      <c r="J482" s="23" t="s">
        <v>24</v>
      </c>
      <c r="K482" s="23" t="s">
        <v>25</v>
      </c>
      <c r="L482" s="27" t="s">
        <v>26</v>
      </c>
    </row>
    <row r="483" spans="1:12" s="115" customFormat="1" x14ac:dyDescent="0.25">
      <c r="A483" s="22">
        <v>42915</v>
      </c>
      <c r="B483" s="23" t="s">
        <v>29</v>
      </c>
      <c r="C483" s="23" t="s">
        <v>20</v>
      </c>
      <c r="D483" s="23" t="s">
        <v>30</v>
      </c>
      <c r="E483" s="24"/>
      <c r="F483" s="24">
        <v>450000</v>
      </c>
      <c r="G483" s="31">
        <f t="shared" si="7"/>
        <v>-4333231.25</v>
      </c>
      <c r="H483" s="24" t="s">
        <v>22</v>
      </c>
      <c r="I483" s="26" t="s">
        <v>23</v>
      </c>
      <c r="J483" s="23" t="s">
        <v>24</v>
      </c>
      <c r="K483" s="23" t="s">
        <v>25</v>
      </c>
      <c r="L483" s="27" t="s">
        <v>26</v>
      </c>
    </row>
    <row r="484" spans="1:12" s="115" customFormat="1" x14ac:dyDescent="0.25">
      <c r="A484" s="22">
        <v>42915</v>
      </c>
      <c r="B484" s="23" t="s">
        <v>31</v>
      </c>
      <c r="C484" s="23" t="s">
        <v>20</v>
      </c>
      <c r="D484" s="23" t="s">
        <v>32</v>
      </c>
      <c r="E484" s="24"/>
      <c r="F484" s="24">
        <v>160000</v>
      </c>
      <c r="G484" s="31">
        <f t="shared" si="7"/>
        <v>-4493231.25</v>
      </c>
      <c r="H484" s="24" t="s">
        <v>22</v>
      </c>
      <c r="I484" s="26" t="s">
        <v>23</v>
      </c>
      <c r="J484" s="23" t="s">
        <v>631</v>
      </c>
      <c r="K484" s="23" t="s">
        <v>25</v>
      </c>
      <c r="L484" s="27" t="s">
        <v>26</v>
      </c>
    </row>
    <row r="485" spans="1:12" s="115" customFormat="1" x14ac:dyDescent="0.25">
      <c r="A485" s="22">
        <v>42915</v>
      </c>
      <c r="B485" s="23" t="s">
        <v>34</v>
      </c>
      <c r="C485" s="23" t="s">
        <v>20</v>
      </c>
      <c r="D485" s="26" t="s">
        <v>21</v>
      </c>
      <c r="E485" s="24"/>
      <c r="F485" s="24">
        <v>193600</v>
      </c>
      <c r="G485" s="31">
        <f t="shared" si="7"/>
        <v>-4686831.25</v>
      </c>
      <c r="H485" s="24" t="s">
        <v>22</v>
      </c>
      <c r="I485" s="26" t="s">
        <v>23</v>
      </c>
      <c r="J485" s="23" t="s">
        <v>24</v>
      </c>
      <c r="K485" s="23" t="s">
        <v>25</v>
      </c>
      <c r="L485" s="27" t="s">
        <v>26</v>
      </c>
    </row>
    <row r="486" spans="1:12" s="115" customFormat="1" x14ac:dyDescent="0.25">
      <c r="A486" s="22">
        <v>42915</v>
      </c>
      <c r="B486" s="23" t="s">
        <v>507</v>
      </c>
      <c r="C486" s="23" t="s">
        <v>169</v>
      </c>
      <c r="D486" s="23" t="s">
        <v>37</v>
      </c>
      <c r="E486" s="24"/>
      <c r="F486" s="24">
        <v>225000</v>
      </c>
      <c r="G486" s="31">
        <f t="shared" si="7"/>
        <v>-4911831.25</v>
      </c>
      <c r="H486" s="24" t="s">
        <v>22</v>
      </c>
      <c r="I486" s="26" t="s">
        <v>508</v>
      </c>
      <c r="J486" s="23" t="s">
        <v>24</v>
      </c>
      <c r="K486" s="23" t="s">
        <v>25</v>
      </c>
      <c r="L486" s="27" t="s">
        <v>26</v>
      </c>
    </row>
    <row r="487" spans="1:12" s="115" customFormat="1" x14ac:dyDescent="0.25">
      <c r="A487" s="22">
        <v>42915</v>
      </c>
      <c r="B487" s="23" t="s">
        <v>510</v>
      </c>
      <c r="C487" s="23" t="s">
        <v>48</v>
      </c>
      <c r="D487" s="23" t="s">
        <v>37</v>
      </c>
      <c r="E487" s="24"/>
      <c r="F487" s="24">
        <v>32840</v>
      </c>
      <c r="G487" s="31">
        <f t="shared" si="7"/>
        <v>-4944671.25</v>
      </c>
      <c r="H487" s="23" t="s">
        <v>41</v>
      </c>
      <c r="I487" s="23" t="s">
        <v>509</v>
      </c>
      <c r="J487" s="23" t="s">
        <v>24</v>
      </c>
      <c r="K487" s="23" t="s">
        <v>25</v>
      </c>
      <c r="L487" s="27" t="s">
        <v>26</v>
      </c>
    </row>
    <row r="488" spans="1:12" s="115" customFormat="1" x14ac:dyDescent="0.25">
      <c r="A488" s="22">
        <v>42915</v>
      </c>
      <c r="B488" s="23" t="s">
        <v>512</v>
      </c>
      <c r="C488" s="23" t="s">
        <v>48</v>
      </c>
      <c r="D488" s="23" t="s">
        <v>37</v>
      </c>
      <c r="E488" s="24"/>
      <c r="F488" s="24">
        <v>1840</v>
      </c>
      <c r="G488" s="31">
        <f t="shared" si="7"/>
        <v>-4946511.25</v>
      </c>
      <c r="H488" s="23" t="s">
        <v>41</v>
      </c>
      <c r="I488" s="23" t="s">
        <v>511</v>
      </c>
      <c r="J488" s="23" t="s">
        <v>24</v>
      </c>
      <c r="K488" s="23" t="s">
        <v>25</v>
      </c>
      <c r="L488" s="27" t="s">
        <v>26</v>
      </c>
    </row>
    <row r="489" spans="1:12" s="115" customFormat="1" x14ac:dyDescent="0.25">
      <c r="A489" s="22">
        <v>42915</v>
      </c>
      <c r="B489" s="23" t="s">
        <v>513</v>
      </c>
      <c r="C489" s="23" t="s">
        <v>55</v>
      </c>
      <c r="D489" s="23" t="s">
        <v>514</v>
      </c>
      <c r="E489" s="24"/>
      <c r="F489" s="24">
        <v>20000</v>
      </c>
      <c r="G489" s="31">
        <f t="shared" si="7"/>
        <v>-4966511.25</v>
      </c>
      <c r="H489" s="23" t="s">
        <v>41</v>
      </c>
      <c r="I489" s="23">
        <v>37</v>
      </c>
      <c r="J489" s="23" t="s">
        <v>631</v>
      </c>
      <c r="K489" s="23" t="s">
        <v>25</v>
      </c>
      <c r="L489" s="27" t="s">
        <v>26</v>
      </c>
    </row>
    <row r="490" spans="1:12" s="115" customFormat="1" x14ac:dyDescent="0.25">
      <c r="A490" s="22">
        <v>42915</v>
      </c>
      <c r="B490" s="23" t="s">
        <v>515</v>
      </c>
      <c r="C490" s="23" t="s">
        <v>55</v>
      </c>
      <c r="D490" s="23" t="s">
        <v>514</v>
      </c>
      <c r="E490" s="24"/>
      <c r="F490" s="24">
        <v>80000</v>
      </c>
      <c r="G490" s="31">
        <f t="shared" si="7"/>
        <v>-5046511.25</v>
      </c>
      <c r="H490" s="23" t="s">
        <v>41</v>
      </c>
      <c r="I490" s="23">
        <v>38</v>
      </c>
      <c r="J490" s="23" t="s">
        <v>631</v>
      </c>
      <c r="K490" s="23" t="s">
        <v>25</v>
      </c>
      <c r="L490" s="27" t="s">
        <v>26</v>
      </c>
    </row>
    <row r="491" spans="1:12" s="115" customFormat="1" x14ac:dyDescent="0.25">
      <c r="A491" s="22">
        <v>42915</v>
      </c>
      <c r="B491" s="23" t="s">
        <v>516</v>
      </c>
      <c r="C491" s="40" t="s">
        <v>40</v>
      </c>
      <c r="D491" s="23" t="s">
        <v>30</v>
      </c>
      <c r="E491" s="24"/>
      <c r="F491" s="24">
        <v>3000</v>
      </c>
      <c r="G491" s="31">
        <f t="shared" si="7"/>
        <v>-5049511.25</v>
      </c>
      <c r="H491" s="26" t="s">
        <v>166</v>
      </c>
      <c r="I491" s="23" t="s">
        <v>42</v>
      </c>
      <c r="J491" s="23" t="s">
        <v>24</v>
      </c>
      <c r="K491" s="23" t="s">
        <v>25</v>
      </c>
      <c r="L491" s="27" t="s">
        <v>43</v>
      </c>
    </row>
    <row r="492" spans="1:12" x14ac:dyDescent="0.25">
      <c r="A492" s="22">
        <v>42915</v>
      </c>
      <c r="B492" s="27" t="s">
        <v>517</v>
      </c>
      <c r="C492" s="40" t="s">
        <v>40</v>
      </c>
      <c r="D492" s="26" t="s">
        <v>21</v>
      </c>
      <c r="E492" s="29"/>
      <c r="F492" s="29">
        <v>1000</v>
      </c>
      <c r="G492" s="31">
        <f t="shared" si="7"/>
        <v>-5050511.25</v>
      </c>
      <c r="H492" s="23" t="s">
        <v>422</v>
      </c>
      <c r="I492" s="27" t="s">
        <v>42</v>
      </c>
      <c r="J492" s="23" t="s">
        <v>24</v>
      </c>
      <c r="K492" s="23" t="s">
        <v>25</v>
      </c>
      <c r="L492" s="27" t="s">
        <v>43</v>
      </c>
    </row>
    <row r="493" spans="1:12" x14ac:dyDescent="0.25">
      <c r="A493" s="22">
        <v>42915</v>
      </c>
      <c r="B493" s="27" t="s">
        <v>518</v>
      </c>
      <c r="C493" s="27" t="s">
        <v>55</v>
      </c>
      <c r="D493" s="27" t="s">
        <v>514</v>
      </c>
      <c r="E493" s="29"/>
      <c r="F493" s="29">
        <v>50000</v>
      </c>
      <c r="G493" s="31">
        <f t="shared" si="7"/>
        <v>-5100511.25</v>
      </c>
      <c r="H493" s="23" t="s">
        <v>422</v>
      </c>
      <c r="I493" s="27">
        <v>2</v>
      </c>
      <c r="J493" s="23" t="s">
        <v>631</v>
      </c>
      <c r="K493" s="23" t="s">
        <v>25</v>
      </c>
      <c r="L493" s="27" t="s">
        <v>26</v>
      </c>
    </row>
    <row r="494" spans="1:12" s="115" customFormat="1" x14ac:dyDescent="0.25">
      <c r="A494" s="22">
        <v>42915</v>
      </c>
      <c r="B494" s="27" t="s">
        <v>519</v>
      </c>
      <c r="C494" s="40" t="s">
        <v>40</v>
      </c>
      <c r="D494" s="26" t="s">
        <v>21</v>
      </c>
      <c r="E494" s="29"/>
      <c r="F494" s="29">
        <v>500</v>
      </c>
      <c r="G494" s="31">
        <f t="shared" si="7"/>
        <v>-5101011.25</v>
      </c>
      <c r="H494" s="27" t="s">
        <v>225</v>
      </c>
      <c r="I494" s="27" t="s">
        <v>42</v>
      </c>
      <c r="J494" s="23" t="s">
        <v>24</v>
      </c>
      <c r="K494" s="23" t="s">
        <v>25</v>
      </c>
      <c r="L494" s="27" t="s">
        <v>43</v>
      </c>
    </row>
    <row r="495" spans="1:12" x14ac:dyDescent="0.25">
      <c r="A495" s="22">
        <v>42915</v>
      </c>
      <c r="B495" s="27" t="s">
        <v>520</v>
      </c>
      <c r="C495" s="40" t="s">
        <v>40</v>
      </c>
      <c r="D495" s="26" t="s">
        <v>21</v>
      </c>
      <c r="E495" s="29"/>
      <c r="F495" s="29">
        <v>500</v>
      </c>
      <c r="G495" s="31">
        <f t="shared" si="7"/>
        <v>-5101511.25</v>
      </c>
      <c r="H495" s="27" t="s">
        <v>225</v>
      </c>
      <c r="I495" s="27" t="s">
        <v>42</v>
      </c>
      <c r="J495" s="23" t="s">
        <v>24</v>
      </c>
      <c r="K495" s="23" t="s">
        <v>25</v>
      </c>
      <c r="L495" s="27" t="s">
        <v>43</v>
      </c>
    </row>
    <row r="496" spans="1:12" x14ac:dyDescent="0.25">
      <c r="A496" s="22">
        <v>42915</v>
      </c>
      <c r="B496" s="27" t="s">
        <v>521</v>
      </c>
      <c r="C496" s="40" t="s">
        <v>40</v>
      </c>
      <c r="D496" s="26" t="s">
        <v>21</v>
      </c>
      <c r="E496" s="29"/>
      <c r="F496" s="29">
        <v>500</v>
      </c>
      <c r="G496" s="31">
        <f t="shared" si="7"/>
        <v>-5102011.25</v>
      </c>
      <c r="H496" s="27" t="s">
        <v>225</v>
      </c>
      <c r="I496" s="27" t="s">
        <v>42</v>
      </c>
      <c r="J496" s="23" t="s">
        <v>24</v>
      </c>
      <c r="K496" s="23" t="s">
        <v>25</v>
      </c>
      <c r="L496" s="27" t="s">
        <v>43</v>
      </c>
    </row>
    <row r="497" spans="1:12" x14ac:dyDescent="0.25">
      <c r="A497" s="22">
        <v>42915</v>
      </c>
      <c r="B497" s="27" t="s">
        <v>522</v>
      </c>
      <c r="C497" s="40" t="s">
        <v>40</v>
      </c>
      <c r="D497" s="26" t="s">
        <v>21</v>
      </c>
      <c r="E497" s="29"/>
      <c r="F497" s="29">
        <v>500</v>
      </c>
      <c r="G497" s="31">
        <f t="shared" si="7"/>
        <v>-5102511.25</v>
      </c>
      <c r="H497" s="27" t="s">
        <v>225</v>
      </c>
      <c r="I497" s="27" t="s">
        <v>42</v>
      </c>
      <c r="J497" s="23" t="s">
        <v>24</v>
      </c>
      <c r="K497" s="23" t="s">
        <v>25</v>
      </c>
      <c r="L497" s="27" t="s">
        <v>43</v>
      </c>
    </row>
    <row r="498" spans="1:12" x14ac:dyDescent="0.25">
      <c r="A498" s="22">
        <v>42915</v>
      </c>
      <c r="B498" s="27" t="s">
        <v>523</v>
      </c>
      <c r="C498" s="40" t="s">
        <v>40</v>
      </c>
      <c r="D498" s="26" t="s">
        <v>21</v>
      </c>
      <c r="E498" s="29"/>
      <c r="F498" s="29">
        <v>500</v>
      </c>
      <c r="G498" s="31">
        <f t="shared" si="7"/>
        <v>-5103011.25</v>
      </c>
      <c r="H498" s="27" t="s">
        <v>225</v>
      </c>
      <c r="I498" s="27" t="s">
        <v>42</v>
      </c>
      <c r="J498" s="23" t="s">
        <v>24</v>
      </c>
      <c r="K498" s="23" t="s">
        <v>25</v>
      </c>
      <c r="L498" s="27" t="s">
        <v>43</v>
      </c>
    </row>
    <row r="499" spans="1:12" x14ac:dyDescent="0.25">
      <c r="A499" s="22">
        <v>42915</v>
      </c>
      <c r="B499" s="27" t="s">
        <v>524</v>
      </c>
      <c r="C499" s="40" t="s">
        <v>40</v>
      </c>
      <c r="D499" s="26" t="s">
        <v>21</v>
      </c>
      <c r="E499" s="29"/>
      <c r="F499" s="29">
        <v>500</v>
      </c>
      <c r="G499" s="31">
        <f t="shared" si="7"/>
        <v>-5103511.25</v>
      </c>
      <c r="H499" s="27" t="s">
        <v>225</v>
      </c>
      <c r="I499" s="27" t="s">
        <v>42</v>
      </c>
      <c r="J499" s="23" t="s">
        <v>24</v>
      </c>
      <c r="K499" s="23" t="s">
        <v>25</v>
      </c>
      <c r="L499" s="27" t="s">
        <v>43</v>
      </c>
    </row>
    <row r="500" spans="1:12" x14ac:dyDescent="0.25">
      <c r="A500" s="22">
        <v>42915</v>
      </c>
      <c r="B500" s="27" t="s">
        <v>525</v>
      </c>
      <c r="C500" s="40" t="s">
        <v>40</v>
      </c>
      <c r="D500" s="26" t="s">
        <v>21</v>
      </c>
      <c r="E500" s="29"/>
      <c r="F500" s="29">
        <v>500</v>
      </c>
      <c r="G500" s="31">
        <f t="shared" si="7"/>
        <v>-5104011.25</v>
      </c>
      <c r="H500" s="27" t="s">
        <v>225</v>
      </c>
      <c r="I500" s="27" t="s">
        <v>42</v>
      </c>
      <c r="J500" s="23" t="s">
        <v>24</v>
      </c>
      <c r="K500" s="23" t="s">
        <v>25</v>
      </c>
      <c r="L500" s="27" t="s">
        <v>43</v>
      </c>
    </row>
    <row r="501" spans="1:12" x14ac:dyDescent="0.25">
      <c r="A501" s="22">
        <v>42915</v>
      </c>
      <c r="B501" s="27" t="s">
        <v>526</v>
      </c>
      <c r="C501" s="40" t="s">
        <v>40</v>
      </c>
      <c r="D501" s="26" t="s">
        <v>21</v>
      </c>
      <c r="E501" s="29"/>
      <c r="F501" s="29">
        <v>500</v>
      </c>
      <c r="G501" s="31">
        <f t="shared" si="7"/>
        <v>-5104511.25</v>
      </c>
      <c r="H501" s="27" t="s">
        <v>225</v>
      </c>
      <c r="I501" s="27" t="s">
        <v>42</v>
      </c>
      <c r="J501" s="23" t="s">
        <v>24</v>
      </c>
      <c r="K501" s="23" t="s">
        <v>25</v>
      </c>
      <c r="L501" s="27" t="s">
        <v>43</v>
      </c>
    </row>
    <row r="502" spans="1:12" x14ac:dyDescent="0.25">
      <c r="A502" s="22">
        <v>42915</v>
      </c>
      <c r="B502" s="27" t="s">
        <v>527</v>
      </c>
      <c r="C502" s="40" t="s">
        <v>40</v>
      </c>
      <c r="D502" s="26" t="s">
        <v>21</v>
      </c>
      <c r="E502" s="29"/>
      <c r="F502" s="29">
        <v>500</v>
      </c>
      <c r="G502" s="31">
        <f t="shared" si="7"/>
        <v>-5105011.25</v>
      </c>
      <c r="H502" s="27" t="s">
        <v>225</v>
      </c>
      <c r="I502" s="27" t="s">
        <v>42</v>
      </c>
      <c r="J502" s="23" t="s">
        <v>24</v>
      </c>
      <c r="K502" s="23" t="s">
        <v>25</v>
      </c>
      <c r="L502" s="27" t="s">
        <v>43</v>
      </c>
    </row>
    <row r="503" spans="1:12" x14ac:dyDescent="0.25">
      <c r="A503" s="22">
        <v>42915</v>
      </c>
      <c r="B503" s="27" t="s">
        <v>528</v>
      </c>
      <c r="C503" s="40" t="s">
        <v>40</v>
      </c>
      <c r="D503" s="26" t="s">
        <v>21</v>
      </c>
      <c r="E503" s="29"/>
      <c r="F503" s="29">
        <v>500</v>
      </c>
      <c r="G503" s="31">
        <f t="shared" si="7"/>
        <v>-5105511.25</v>
      </c>
      <c r="H503" s="27" t="s">
        <v>225</v>
      </c>
      <c r="I503" s="27" t="s">
        <v>42</v>
      </c>
      <c r="J503" s="23" t="s">
        <v>24</v>
      </c>
      <c r="K503" s="23" t="s">
        <v>25</v>
      </c>
      <c r="L503" s="27" t="s">
        <v>43</v>
      </c>
    </row>
    <row r="504" spans="1:12" x14ac:dyDescent="0.25">
      <c r="A504" s="22">
        <v>42915</v>
      </c>
      <c r="B504" s="27" t="s">
        <v>529</v>
      </c>
      <c r="C504" s="40" t="s">
        <v>40</v>
      </c>
      <c r="D504" s="26" t="s">
        <v>21</v>
      </c>
      <c r="E504" s="29"/>
      <c r="F504" s="29">
        <v>500</v>
      </c>
      <c r="G504" s="31">
        <f t="shared" si="7"/>
        <v>-5106011.25</v>
      </c>
      <c r="H504" s="27" t="s">
        <v>225</v>
      </c>
      <c r="I504" s="27" t="s">
        <v>42</v>
      </c>
      <c r="J504" s="23" t="s">
        <v>24</v>
      </c>
      <c r="K504" s="23" t="s">
        <v>25</v>
      </c>
      <c r="L504" s="27" t="s">
        <v>43</v>
      </c>
    </row>
    <row r="505" spans="1:12" x14ac:dyDescent="0.25">
      <c r="A505" s="22">
        <v>42915</v>
      </c>
      <c r="B505" s="27" t="s">
        <v>528</v>
      </c>
      <c r="C505" s="40" t="s">
        <v>40</v>
      </c>
      <c r="D505" s="26" t="s">
        <v>21</v>
      </c>
      <c r="E505" s="29"/>
      <c r="F505" s="29">
        <v>500</v>
      </c>
      <c r="G505" s="31">
        <f t="shared" si="7"/>
        <v>-5106511.25</v>
      </c>
      <c r="H505" s="27" t="s">
        <v>225</v>
      </c>
      <c r="I505" s="27" t="s">
        <v>42</v>
      </c>
      <c r="J505" s="23" t="s">
        <v>24</v>
      </c>
      <c r="K505" s="23" t="s">
        <v>25</v>
      </c>
      <c r="L505" s="27" t="s">
        <v>43</v>
      </c>
    </row>
    <row r="506" spans="1:12" x14ac:dyDescent="0.25">
      <c r="A506" s="22">
        <v>42915</v>
      </c>
      <c r="B506" s="27" t="s">
        <v>530</v>
      </c>
      <c r="C506" s="40" t="s">
        <v>40</v>
      </c>
      <c r="D506" s="26" t="s">
        <v>21</v>
      </c>
      <c r="E506" s="29"/>
      <c r="F506" s="29">
        <v>500</v>
      </c>
      <c r="G506" s="31">
        <f t="shared" si="7"/>
        <v>-5107011.25</v>
      </c>
      <c r="H506" s="27" t="s">
        <v>225</v>
      </c>
      <c r="I506" s="27" t="s">
        <v>42</v>
      </c>
      <c r="J506" s="23" t="s">
        <v>24</v>
      </c>
      <c r="K506" s="23" t="s">
        <v>25</v>
      </c>
      <c r="L506" s="27" t="s">
        <v>43</v>
      </c>
    </row>
    <row r="507" spans="1:12" x14ac:dyDescent="0.25">
      <c r="A507" s="22">
        <v>42915</v>
      </c>
      <c r="B507" s="27" t="s">
        <v>531</v>
      </c>
      <c r="C507" s="40" t="s">
        <v>40</v>
      </c>
      <c r="D507" s="26" t="s">
        <v>21</v>
      </c>
      <c r="E507" s="29"/>
      <c r="F507" s="29">
        <v>500</v>
      </c>
      <c r="G507" s="31">
        <f t="shared" si="7"/>
        <v>-5107511.25</v>
      </c>
      <c r="H507" s="27" t="s">
        <v>225</v>
      </c>
      <c r="I507" s="27" t="s">
        <v>42</v>
      </c>
      <c r="J507" s="23" t="s">
        <v>24</v>
      </c>
      <c r="K507" s="23" t="s">
        <v>25</v>
      </c>
      <c r="L507" s="27" t="s">
        <v>43</v>
      </c>
    </row>
    <row r="508" spans="1:12" x14ac:dyDescent="0.25">
      <c r="A508" s="22">
        <v>42915</v>
      </c>
      <c r="B508" s="23" t="s">
        <v>532</v>
      </c>
      <c r="C508" s="40" t="s">
        <v>40</v>
      </c>
      <c r="D508" s="23" t="s">
        <v>32</v>
      </c>
      <c r="E508" s="24"/>
      <c r="F508" s="32">
        <v>3500</v>
      </c>
      <c r="G508" s="31">
        <f t="shared" si="7"/>
        <v>-5111011.25</v>
      </c>
      <c r="H508" s="23" t="s">
        <v>139</v>
      </c>
      <c r="I508" s="23" t="s">
        <v>42</v>
      </c>
      <c r="J508" s="23" t="s">
        <v>631</v>
      </c>
      <c r="K508" s="23" t="s">
        <v>25</v>
      </c>
      <c r="L508" s="23" t="s">
        <v>143</v>
      </c>
    </row>
    <row r="509" spans="1:12" x14ac:dyDescent="0.25">
      <c r="A509" s="22">
        <v>42915</v>
      </c>
      <c r="B509" s="23" t="s">
        <v>533</v>
      </c>
      <c r="C509" s="130" t="s">
        <v>67</v>
      </c>
      <c r="D509" s="23" t="s">
        <v>32</v>
      </c>
      <c r="E509" s="24"/>
      <c r="F509" s="32">
        <v>30000</v>
      </c>
      <c r="G509" s="31">
        <f t="shared" si="7"/>
        <v>-5141011.25</v>
      </c>
      <c r="H509" s="23" t="s">
        <v>139</v>
      </c>
      <c r="I509" s="23" t="s">
        <v>42</v>
      </c>
      <c r="J509" s="23" t="s">
        <v>631</v>
      </c>
      <c r="K509" s="23" t="s">
        <v>25</v>
      </c>
      <c r="L509" s="23" t="s">
        <v>143</v>
      </c>
    </row>
    <row r="510" spans="1:12" x14ac:dyDescent="0.25">
      <c r="A510" s="22">
        <v>42915</v>
      </c>
      <c r="B510" s="23" t="s">
        <v>534</v>
      </c>
      <c r="C510" s="23" t="s">
        <v>145</v>
      </c>
      <c r="D510" s="23" t="s">
        <v>32</v>
      </c>
      <c r="E510" s="24"/>
      <c r="F510" s="32">
        <v>55000</v>
      </c>
      <c r="G510" s="31">
        <f t="shared" si="7"/>
        <v>-5196011.25</v>
      </c>
      <c r="H510" s="23" t="s">
        <v>139</v>
      </c>
      <c r="I510" s="23" t="s">
        <v>51</v>
      </c>
      <c r="J510" s="23" t="s">
        <v>631</v>
      </c>
      <c r="K510" s="23" t="s">
        <v>25</v>
      </c>
      <c r="L510" s="23" t="s">
        <v>26</v>
      </c>
    </row>
    <row r="511" spans="1:12" s="115" customFormat="1" x14ac:dyDescent="0.25">
      <c r="A511" s="22">
        <v>42915</v>
      </c>
      <c r="B511" s="23" t="s">
        <v>535</v>
      </c>
      <c r="C511" s="33" t="s">
        <v>633</v>
      </c>
      <c r="D511" s="23" t="s">
        <v>32</v>
      </c>
      <c r="E511" s="24"/>
      <c r="F511" s="32">
        <v>1300</v>
      </c>
      <c r="G511" s="31">
        <f t="shared" si="7"/>
        <v>-5197311.25</v>
      </c>
      <c r="H511" s="23" t="s">
        <v>139</v>
      </c>
      <c r="I511" s="23" t="s">
        <v>42</v>
      </c>
      <c r="J511" s="23" t="s">
        <v>631</v>
      </c>
      <c r="K511" s="23" t="s">
        <v>25</v>
      </c>
      <c r="L511" s="23" t="s">
        <v>143</v>
      </c>
    </row>
    <row r="512" spans="1:12" x14ac:dyDescent="0.25">
      <c r="A512" s="22">
        <v>42915</v>
      </c>
      <c r="B512" s="23" t="s">
        <v>536</v>
      </c>
      <c r="C512" s="40" t="s">
        <v>40</v>
      </c>
      <c r="D512" s="23" t="s">
        <v>32</v>
      </c>
      <c r="E512" s="24"/>
      <c r="F512" s="32">
        <v>1000</v>
      </c>
      <c r="G512" s="31">
        <f t="shared" si="7"/>
        <v>-5198311.25</v>
      </c>
      <c r="H512" s="23" t="s">
        <v>139</v>
      </c>
      <c r="I512" s="23" t="s">
        <v>42</v>
      </c>
      <c r="J512" s="23" t="s">
        <v>631</v>
      </c>
      <c r="K512" s="23" t="s">
        <v>25</v>
      </c>
      <c r="L512" s="23" t="s">
        <v>143</v>
      </c>
    </row>
    <row r="513" spans="1:12" x14ac:dyDescent="0.25">
      <c r="A513" s="22">
        <v>42915</v>
      </c>
      <c r="B513" s="23" t="s">
        <v>537</v>
      </c>
      <c r="C513" s="130" t="s">
        <v>67</v>
      </c>
      <c r="D513" s="26" t="s">
        <v>21</v>
      </c>
      <c r="E513" s="24"/>
      <c r="F513" s="24">
        <v>40000</v>
      </c>
      <c r="G513" s="31">
        <f t="shared" si="7"/>
        <v>-5238311.25</v>
      </c>
      <c r="H513" s="23" t="s">
        <v>62</v>
      </c>
      <c r="I513" s="23" t="s">
        <v>42</v>
      </c>
      <c r="J513" s="23" t="s">
        <v>24</v>
      </c>
      <c r="K513" s="23" t="s">
        <v>25</v>
      </c>
      <c r="L513" s="27" t="s">
        <v>43</v>
      </c>
    </row>
    <row r="514" spans="1:12" s="115" customFormat="1" x14ac:dyDescent="0.25">
      <c r="A514" s="22">
        <v>42915</v>
      </c>
      <c r="B514" s="23" t="s">
        <v>538</v>
      </c>
      <c r="C514" s="40" t="s">
        <v>40</v>
      </c>
      <c r="D514" s="26" t="s">
        <v>21</v>
      </c>
      <c r="E514" s="24"/>
      <c r="F514" s="24">
        <v>1500</v>
      </c>
      <c r="G514" s="31">
        <f t="shared" si="7"/>
        <v>-5239811.25</v>
      </c>
      <c r="H514" s="23" t="s">
        <v>62</v>
      </c>
      <c r="I514" s="23" t="s">
        <v>42</v>
      </c>
      <c r="J514" s="23" t="s">
        <v>24</v>
      </c>
      <c r="K514" s="23" t="s">
        <v>25</v>
      </c>
      <c r="L514" s="27" t="s">
        <v>43</v>
      </c>
    </row>
    <row r="515" spans="1:12" x14ac:dyDescent="0.25">
      <c r="A515" s="22">
        <v>42915</v>
      </c>
      <c r="B515" s="23" t="s">
        <v>98</v>
      </c>
      <c r="C515" s="40" t="s">
        <v>40</v>
      </c>
      <c r="D515" s="26" t="s">
        <v>21</v>
      </c>
      <c r="E515" s="24"/>
      <c r="F515" s="24">
        <v>1000</v>
      </c>
      <c r="G515" s="31">
        <f t="shared" si="7"/>
        <v>-5240811.25</v>
      </c>
      <c r="H515" s="23" t="s">
        <v>62</v>
      </c>
      <c r="I515" s="23" t="s">
        <v>42</v>
      </c>
      <c r="J515" s="23" t="s">
        <v>24</v>
      </c>
      <c r="K515" s="23" t="s">
        <v>25</v>
      </c>
      <c r="L515" s="27" t="s">
        <v>43</v>
      </c>
    </row>
    <row r="516" spans="1:12" x14ac:dyDescent="0.25">
      <c r="A516" s="22">
        <v>42915</v>
      </c>
      <c r="B516" s="23" t="s">
        <v>539</v>
      </c>
      <c r="C516" s="40" t="s">
        <v>40</v>
      </c>
      <c r="D516" s="23" t="s">
        <v>28</v>
      </c>
      <c r="E516" s="24"/>
      <c r="F516" s="24">
        <v>1000</v>
      </c>
      <c r="G516" s="31">
        <f t="shared" si="7"/>
        <v>-5241811.25</v>
      </c>
      <c r="H516" s="23" t="s">
        <v>69</v>
      </c>
      <c r="I516" s="23" t="s">
        <v>42</v>
      </c>
      <c r="J516" s="23" t="s">
        <v>24</v>
      </c>
      <c r="K516" s="23" t="s">
        <v>25</v>
      </c>
      <c r="L516" s="27" t="s">
        <v>43</v>
      </c>
    </row>
    <row r="517" spans="1:12" x14ac:dyDescent="0.25">
      <c r="A517" s="22">
        <v>42915</v>
      </c>
      <c r="B517" s="23" t="s">
        <v>540</v>
      </c>
      <c r="C517" s="40" t="s">
        <v>40</v>
      </c>
      <c r="D517" s="23" t="s">
        <v>28</v>
      </c>
      <c r="E517" s="24"/>
      <c r="F517" s="24">
        <v>1000</v>
      </c>
      <c r="G517" s="31">
        <f t="shared" si="7"/>
        <v>-5242811.25</v>
      </c>
      <c r="H517" s="23" t="s">
        <v>69</v>
      </c>
      <c r="I517" s="23" t="s">
        <v>42</v>
      </c>
      <c r="J517" s="23" t="s">
        <v>24</v>
      </c>
      <c r="K517" s="23" t="s">
        <v>25</v>
      </c>
      <c r="L517" s="27" t="s">
        <v>43</v>
      </c>
    </row>
    <row r="518" spans="1:12" x14ac:dyDescent="0.25">
      <c r="A518" s="22">
        <v>42915</v>
      </c>
      <c r="B518" s="23" t="s">
        <v>541</v>
      </c>
      <c r="C518" s="40" t="s">
        <v>40</v>
      </c>
      <c r="D518" s="26" t="s">
        <v>21</v>
      </c>
      <c r="E518" s="24"/>
      <c r="F518" s="24">
        <v>500</v>
      </c>
      <c r="G518" s="31">
        <f t="shared" si="7"/>
        <v>-5243311.25</v>
      </c>
      <c r="H518" s="23" t="s">
        <v>243</v>
      </c>
      <c r="I518" s="23" t="s">
        <v>42</v>
      </c>
      <c r="J518" s="23" t="s">
        <v>24</v>
      </c>
      <c r="K518" s="23" t="s">
        <v>25</v>
      </c>
      <c r="L518" s="23" t="s">
        <v>43</v>
      </c>
    </row>
    <row r="519" spans="1:12" x14ac:dyDescent="0.25">
      <c r="A519" s="22">
        <v>42915</v>
      </c>
      <c r="B519" s="23" t="s">
        <v>542</v>
      </c>
      <c r="C519" s="40" t="s">
        <v>40</v>
      </c>
      <c r="D519" s="23" t="s">
        <v>514</v>
      </c>
      <c r="E519" s="24"/>
      <c r="F519" s="24">
        <v>17500</v>
      </c>
      <c r="G519" s="31">
        <f t="shared" si="7"/>
        <v>-5260811.25</v>
      </c>
      <c r="H519" s="23" t="s">
        <v>243</v>
      </c>
      <c r="I519" s="23" t="s">
        <v>51</v>
      </c>
      <c r="J519" s="23" t="s">
        <v>631</v>
      </c>
      <c r="K519" s="23" t="s">
        <v>25</v>
      </c>
      <c r="L519" s="23" t="s">
        <v>26</v>
      </c>
    </row>
    <row r="520" spans="1:12" s="115" customFormat="1" x14ac:dyDescent="0.25">
      <c r="A520" s="22">
        <v>42915</v>
      </c>
      <c r="B520" s="23" t="s">
        <v>543</v>
      </c>
      <c r="C520" s="23" t="s">
        <v>55</v>
      </c>
      <c r="D520" s="23" t="s">
        <v>514</v>
      </c>
      <c r="E520" s="24"/>
      <c r="F520" s="24">
        <v>120000</v>
      </c>
      <c r="G520" s="31">
        <f t="shared" si="7"/>
        <v>-5380811.25</v>
      </c>
      <c r="H520" s="23" t="s">
        <v>243</v>
      </c>
      <c r="I520" s="23" t="s">
        <v>51</v>
      </c>
      <c r="J520" s="23" t="s">
        <v>631</v>
      </c>
      <c r="K520" s="23" t="s">
        <v>25</v>
      </c>
      <c r="L520" s="23" t="s">
        <v>26</v>
      </c>
    </row>
    <row r="521" spans="1:12" s="115" customFormat="1" x14ac:dyDescent="0.25">
      <c r="A521" s="22">
        <v>42915</v>
      </c>
      <c r="B521" s="23" t="s">
        <v>544</v>
      </c>
      <c r="C521" s="23" t="s">
        <v>55</v>
      </c>
      <c r="D521" s="23" t="s">
        <v>514</v>
      </c>
      <c r="E521" s="24"/>
      <c r="F521" s="24">
        <v>15000</v>
      </c>
      <c r="G521" s="31">
        <f t="shared" si="7"/>
        <v>-5395811.25</v>
      </c>
      <c r="H521" s="23" t="s">
        <v>243</v>
      </c>
      <c r="I521" s="23" t="s">
        <v>51</v>
      </c>
      <c r="J521" s="23" t="s">
        <v>631</v>
      </c>
      <c r="K521" s="23" t="s">
        <v>25</v>
      </c>
      <c r="L521" s="23" t="s">
        <v>26</v>
      </c>
    </row>
    <row r="522" spans="1:12" s="115" customFormat="1" x14ac:dyDescent="0.25">
      <c r="A522" s="22">
        <v>42915</v>
      </c>
      <c r="B522" s="23" t="s">
        <v>545</v>
      </c>
      <c r="C522" s="40" t="s">
        <v>40</v>
      </c>
      <c r="D522" s="26" t="s">
        <v>21</v>
      </c>
      <c r="E522" s="24"/>
      <c r="F522" s="24">
        <v>500</v>
      </c>
      <c r="G522" s="31">
        <f t="shared" si="7"/>
        <v>-5396311.25</v>
      </c>
      <c r="H522" s="23" t="s">
        <v>243</v>
      </c>
      <c r="I522" s="23" t="s">
        <v>42</v>
      </c>
      <c r="J522" s="23" t="s">
        <v>24</v>
      </c>
      <c r="K522" s="23" t="s">
        <v>25</v>
      </c>
      <c r="L522" s="23" t="s">
        <v>43</v>
      </c>
    </row>
    <row r="523" spans="1:12" x14ac:dyDescent="0.25">
      <c r="A523" s="22">
        <v>42915</v>
      </c>
      <c r="B523" s="23" t="s">
        <v>233</v>
      </c>
      <c r="C523" s="40" t="s">
        <v>40</v>
      </c>
      <c r="D523" s="23" t="s">
        <v>32</v>
      </c>
      <c r="E523" s="24"/>
      <c r="F523" s="24">
        <v>1000</v>
      </c>
      <c r="G523" s="31">
        <f t="shared" ref="G523:G572" si="8">+G522+E523-F523</f>
        <v>-5397311.25</v>
      </c>
      <c r="H523" s="27" t="s">
        <v>76</v>
      </c>
      <c r="I523" s="23" t="s">
        <v>42</v>
      </c>
      <c r="J523" s="23" t="s">
        <v>631</v>
      </c>
      <c r="K523" s="23" t="s">
        <v>25</v>
      </c>
      <c r="L523" s="23" t="s">
        <v>43</v>
      </c>
    </row>
    <row r="524" spans="1:12" x14ac:dyDescent="0.25">
      <c r="A524" s="22">
        <v>42915</v>
      </c>
      <c r="B524" s="23" t="s">
        <v>355</v>
      </c>
      <c r="C524" s="23" t="s">
        <v>20</v>
      </c>
      <c r="D524" s="23" t="s">
        <v>32</v>
      </c>
      <c r="E524" s="24"/>
      <c r="F524" s="24">
        <v>1000</v>
      </c>
      <c r="G524" s="31">
        <f t="shared" si="8"/>
        <v>-5398311.25</v>
      </c>
      <c r="H524" s="27" t="s">
        <v>76</v>
      </c>
      <c r="I524" s="23" t="s">
        <v>42</v>
      </c>
      <c r="J524" s="23" t="s">
        <v>631</v>
      </c>
      <c r="K524" s="23" t="s">
        <v>25</v>
      </c>
      <c r="L524" s="23" t="s">
        <v>43</v>
      </c>
    </row>
    <row r="525" spans="1:12" x14ac:dyDescent="0.25">
      <c r="A525" s="22">
        <v>42915</v>
      </c>
      <c r="B525" s="23" t="s">
        <v>204</v>
      </c>
      <c r="C525" s="40" t="s">
        <v>40</v>
      </c>
      <c r="D525" s="23" t="s">
        <v>32</v>
      </c>
      <c r="E525" s="24"/>
      <c r="F525" s="24">
        <v>1000</v>
      </c>
      <c r="G525" s="31">
        <f t="shared" si="8"/>
        <v>-5399311.25</v>
      </c>
      <c r="H525" s="27" t="s">
        <v>76</v>
      </c>
      <c r="I525" s="23" t="s">
        <v>42</v>
      </c>
      <c r="J525" s="23" t="s">
        <v>631</v>
      </c>
      <c r="K525" s="23" t="s">
        <v>25</v>
      </c>
      <c r="L525" s="23" t="s">
        <v>43</v>
      </c>
    </row>
    <row r="526" spans="1:12" x14ac:dyDescent="0.25">
      <c r="A526" s="22">
        <v>42916</v>
      </c>
      <c r="B526" s="23" t="s">
        <v>546</v>
      </c>
      <c r="C526" s="23" t="s">
        <v>36</v>
      </c>
      <c r="D526" s="23" t="s">
        <v>37</v>
      </c>
      <c r="E526" s="24"/>
      <c r="F526" s="24">
        <v>8347</v>
      </c>
      <c r="G526" s="31">
        <f t="shared" si="8"/>
        <v>-5407658.25</v>
      </c>
      <c r="H526" s="24" t="s">
        <v>22</v>
      </c>
      <c r="I526" s="26" t="s">
        <v>38</v>
      </c>
      <c r="J526" s="23" t="s">
        <v>24</v>
      </c>
      <c r="K526" s="23" t="s">
        <v>25</v>
      </c>
      <c r="L526" s="27" t="s">
        <v>26</v>
      </c>
    </row>
    <row r="527" spans="1:12" s="115" customFormat="1" x14ac:dyDescent="0.25">
      <c r="A527" s="22">
        <v>42916</v>
      </c>
      <c r="B527" s="23" t="s">
        <v>547</v>
      </c>
      <c r="C527" s="23" t="s">
        <v>36</v>
      </c>
      <c r="D527" s="23" t="s">
        <v>37</v>
      </c>
      <c r="E527" s="24"/>
      <c r="F527" s="24">
        <v>5959</v>
      </c>
      <c r="G527" s="31">
        <f t="shared" si="8"/>
        <v>-5413617.25</v>
      </c>
      <c r="H527" s="24" t="s">
        <v>548</v>
      </c>
      <c r="I527" s="23" t="s">
        <v>38</v>
      </c>
      <c r="J527" s="23" t="s">
        <v>24</v>
      </c>
      <c r="K527" s="23" t="s">
        <v>25</v>
      </c>
      <c r="L527" s="27" t="s">
        <v>26</v>
      </c>
    </row>
    <row r="528" spans="1:12" s="115" customFormat="1" x14ac:dyDescent="0.25">
      <c r="A528" s="22">
        <v>42916</v>
      </c>
      <c r="B528" s="23" t="s">
        <v>549</v>
      </c>
      <c r="C528" s="23" t="s">
        <v>20</v>
      </c>
      <c r="D528" s="23" t="s">
        <v>30</v>
      </c>
      <c r="E528" s="24"/>
      <c r="F528" s="24">
        <v>289600</v>
      </c>
      <c r="G528" s="31">
        <f t="shared" si="8"/>
        <v>-5703217.25</v>
      </c>
      <c r="H528" s="23" t="s">
        <v>41</v>
      </c>
      <c r="I528" s="23">
        <v>39</v>
      </c>
      <c r="J528" s="23" t="s">
        <v>24</v>
      </c>
      <c r="K528" s="23" t="s">
        <v>25</v>
      </c>
      <c r="L528" s="27" t="s">
        <v>26</v>
      </c>
    </row>
    <row r="529" spans="1:12" s="115" customFormat="1" x14ac:dyDescent="0.25">
      <c r="A529" s="22">
        <v>42916</v>
      </c>
      <c r="B529" s="23" t="s">
        <v>512</v>
      </c>
      <c r="C529" s="23" t="s">
        <v>48</v>
      </c>
      <c r="D529" s="23" t="s">
        <v>37</v>
      </c>
      <c r="E529" s="24"/>
      <c r="F529" s="24">
        <v>1400</v>
      </c>
      <c r="G529" s="31">
        <f t="shared" si="8"/>
        <v>-5704617.25</v>
      </c>
      <c r="H529" s="23" t="s">
        <v>41</v>
      </c>
      <c r="I529" s="23" t="s">
        <v>550</v>
      </c>
      <c r="J529" s="23" t="s">
        <v>24</v>
      </c>
      <c r="K529" s="23" t="s">
        <v>25</v>
      </c>
      <c r="L529" s="27" t="s">
        <v>26</v>
      </c>
    </row>
    <row r="530" spans="1:12" s="115" customFormat="1" x14ac:dyDescent="0.25">
      <c r="A530" s="22">
        <v>42916</v>
      </c>
      <c r="B530" s="23" t="s">
        <v>551</v>
      </c>
      <c r="C530" s="23" t="s">
        <v>20</v>
      </c>
      <c r="D530" s="23" t="s">
        <v>32</v>
      </c>
      <c r="E530" s="24"/>
      <c r="F530" s="24">
        <v>180000</v>
      </c>
      <c r="G530" s="31">
        <f t="shared" si="8"/>
        <v>-5884617.25</v>
      </c>
      <c r="H530" s="23" t="s">
        <v>41</v>
      </c>
      <c r="I530" s="23" t="s">
        <v>552</v>
      </c>
      <c r="J530" s="23" t="s">
        <v>631</v>
      </c>
      <c r="K530" s="23" t="s">
        <v>25</v>
      </c>
      <c r="L530" s="27" t="s">
        <v>26</v>
      </c>
    </row>
    <row r="531" spans="1:12" s="115" customFormat="1" x14ac:dyDescent="0.25">
      <c r="A531" s="22">
        <v>42916</v>
      </c>
      <c r="B531" s="23" t="s">
        <v>553</v>
      </c>
      <c r="C531" s="23" t="s">
        <v>20</v>
      </c>
      <c r="D531" s="23" t="s">
        <v>32</v>
      </c>
      <c r="E531" s="24"/>
      <c r="F531" s="24">
        <v>180000</v>
      </c>
      <c r="G531" s="31">
        <f t="shared" si="8"/>
        <v>-6064617.25</v>
      </c>
      <c r="H531" s="23" t="s">
        <v>41</v>
      </c>
      <c r="I531" s="23" t="s">
        <v>552</v>
      </c>
      <c r="J531" s="23" t="s">
        <v>631</v>
      </c>
      <c r="K531" s="23" t="s">
        <v>25</v>
      </c>
      <c r="L531" s="27" t="s">
        <v>26</v>
      </c>
    </row>
    <row r="532" spans="1:12" s="115" customFormat="1" x14ac:dyDescent="0.25">
      <c r="A532" s="22">
        <v>42916</v>
      </c>
      <c r="B532" s="23" t="s">
        <v>554</v>
      </c>
      <c r="C532" s="40" t="s">
        <v>40</v>
      </c>
      <c r="D532" s="23" t="s">
        <v>30</v>
      </c>
      <c r="E532" s="24"/>
      <c r="F532" s="24">
        <v>1000</v>
      </c>
      <c r="G532" s="31">
        <f t="shared" si="8"/>
        <v>-6065617.25</v>
      </c>
      <c r="H532" s="23" t="s">
        <v>41</v>
      </c>
      <c r="I532" s="23" t="s">
        <v>42</v>
      </c>
      <c r="J532" s="23" t="s">
        <v>24</v>
      </c>
      <c r="K532" s="23" t="s">
        <v>25</v>
      </c>
      <c r="L532" s="27" t="s">
        <v>43</v>
      </c>
    </row>
    <row r="533" spans="1:12" x14ac:dyDescent="0.25">
      <c r="A533" s="22">
        <v>42916</v>
      </c>
      <c r="B533" s="23" t="s">
        <v>555</v>
      </c>
      <c r="C533" s="40" t="s">
        <v>40</v>
      </c>
      <c r="D533" s="23" t="s">
        <v>30</v>
      </c>
      <c r="E533" s="24"/>
      <c r="F533" s="24">
        <v>3500</v>
      </c>
      <c r="G533" s="31">
        <f t="shared" si="8"/>
        <v>-6069117.25</v>
      </c>
      <c r="H533" s="23" t="s">
        <v>41</v>
      </c>
      <c r="I533" s="23" t="s">
        <v>42</v>
      </c>
      <c r="J533" s="23" t="s">
        <v>24</v>
      </c>
      <c r="K533" s="23" t="s">
        <v>25</v>
      </c>
      <c r="L533" s="27" t="s">
        <v>43</v>
      </c>
    </row>
    <row r="534" spans="1:12" x14ac:dyDescent="0.25">
      <c r="A534" s="22">
        <v>42916</v>
      </c>
      <c r="B534" s="23" t="s">
        <v>556</v>
      </c>
      <c r="C534" s="40" t="s">
        <v>40</v>
      </c>
      <c r="D534" s="23" t="s">
        <v>30</v>
      </c>
      <c r="E534" s="24"/>
      <c r="F534" s="24">
        <v>2000</v>
      </c>
      <c r="G534" s="31">
        <f t="shared" si="8"/>
        <v>-6071117.25</v>
      </c>
      <c r="H534" s="26" t="s">
        <v>166</v>
      </c>
      <c r="I534" s="23" t="s">
        <v>42</v>
      </c>
      <c r="J534" s="23" t="s">
        <v>24</v>
      </c>
      <c r="K534" s="23" t="s">
        <v>25</v>
      </c>
      <c r="L534" s="27" t="s">
        <v>43</v>
      </c>
    </row>
    <row r="535" spans="1:12" x14ac:dyDescent="0.25">
      <c r="A535" s="22">
        <v>42916</v>
      </c>
      <c r="B535" s="27" t="s">
        <v>557</v>
      </c>
      <c r="C535" s="40" t="s">
        <v>40</v>
      </c>
      <c r="D535" s="26" t="s">
        <v>21</v>
      </c>
      <c r="E535" s="29"/>
      <c r="F535" s="29">
        <v>500</v>
      </c>
      <c r="G535" s="31">
        <f t="shared" si="8"/>
        <v>-6071617.25</v>
      </c>
      <c r="H535" s="23" t="s">
        <v>422</v>
      </c>
      <c r="I535" s="27" t="s">
        <v>42</v>
      </c>
      <c r="J535" s="23" t="s">
        <v>24</v>
      </c>
      <c r="K535" s="23" t="s">
        <v>25</v>
      </c>
      <c r="L535" s="27" t="s">
        <v>43</v>
      </c>
    </row>
    <row r="536" spans="1:12" x14ac:dyDescent="0.25">
      <c r="A536" s="22">
        <v>42916</v>
      </c>
      <c r="B536" s="27" t="s">
        <v>558</v>
      </c>
      <c r="C536" s="40" t="s">
        <v>40</v>
      </c>
      <c r="D536" s="26" t="s">
        <v>21</v>
      </c>
      <c r="E536" s="29"/>
      <c r="F536" s="29">
        <v>1000</v>
      </c>
      <c r="G536" s="31">
        <f t="shared" si="8"/>
        <v>-6072617.25</v>
      </c>
      <c r="H536" s="23" t="s">
        <v>422</v>
      </c>
      <c r="I536" s="27" t="s">
        <v>42</v>
      </c>
      <c r="J536" s="23" t="s">
        <v>24</v>
      </c>
      <c r="K536" s="23" t="s">
        <v>25</v>
      </c>
      <c r="L536" s="27" t="s">
        <v>43</v>
      </c>
    </row>
    <row r="537" spans="1:12" x14ac:dyDescent="0.25">
      <c r="A537" s="22">
        <v>42916</v>
      </c>
      <c r="B537" s="27" t="s">
        <v>635</v>
      </c>
      <c r="C537" s="40" t="s">
        <v>636</v>
      </c>
      <c r="D537" s="27" t="s">
        <v>37</v>
      </c>
      <c r="E537" s="29"/>
      <c r="F537" s="29">
        <v>10000</v>
      </c>
      <c r="G537" s="31">
        <f t="shared" si="8"/>
        <v>-6082617.25</v>
      </c>
      <c r="H537" s="23" t="s">
        <v>422</v>
      </c>
      <c r="I537" s="27">
        <v>75</v>
      </c>
      <c r="J537" s="23" t="s">
        <v>24</v>
      </c>
      <c r="K537" s="23" t="s">
        <v>25</v>
      </c>
      <c r="L537" s="27" t="s">
        <v>26</v>
      </c>
    </row>
    <row r="538" spans="1:12" s="115" customFormat="1" x14ac:dyDescent="0.25">
      <c r="A538" s="22">
        <v>42916</v>
      </c>
      <c r="B538" s="27" t="s">
        <v>560</v>
      </c>
      <c r="C538" s="40" t="s">
        <v>40</v>
      </c>
      <c r="D538" s="26" t="s">
        <v>21</v>
      </c>
      <c r="E538" s="29"/>
      <c r="F538" s="29">
        <v>1000</v>
      </c>
      <c r="G538" s="31">
        <f t="shared" si="8"/>
        <v>-6083617.25</v>
      </c>
      <c r="H538" s="23" t="s">
        <v>422</v>
      </c>
      <c r="I538" s="27" t="s">
        <v>42</v>
      </c>
      <c r="J538" s="23" t="s">
        <v>24</v>
      </c>
      <c r="K538" s="23" t="s">
        <v>25</v>
      </c>
      <c r="L538" s="27" t="s">
        <v>43</v>
      </c>
    </row>
    <row r="539" spans="1:12" x14ac:dyDescent="0.25">
      <c r="A539" s="22">
        <v>42916</v>
      </c>
      <c r="B539" s="27" t="s">
        <v>561</v>
      </c>
      <c r="C539" s="40" t="s">
        <v>40</v>
      </c>
      <c r="D539" s="26" t="s">
        <v>21</v>
      </c>
      <c r="E539" s="29"/>
      <c r="F539" s="29">
        <v>500</v>
      </c>
      <c r="G539" s="31">
        <f t="shared" si="8"/>
        <v>-6084117.25</v>
      </c>
      <c r="H539" s="27" t="s">
        <v>225</v>
      </c>
      <c r="I539" s="27" t="s">
        <v>42</v>
      </c>
      <c r="J539" s="23" t="s">
        <v>24</v>
      </c>
      <c r="K539" s="23" t="s">
        <v>25</v>
      </c>
      <c r="L539" s="27" t="s">
        <v>43</v>
      </c>
    </row>
    <row r="540" spans="1:12" x14ac:dyDescent="0.25">
      <c r="A540" s="22">
        <v>42916</v>
      </c>
      <c r="B540" s="27" t="s">
        <v>531</v>
      </c>
      <c r="C540" s="40" t="s">
        <v>40</v>
      </c>
      <c r="D540" s="26" t="s">
        <v>21</v>
      </c>
      <c r="E540" s="29"/>
      <c r="F540" s="29">
        <v>500</v>
      </c>
      <c r="G540" s="31">
        <f t="shared" si="8"/>
        <v>-6084617.25</v>
      </c>
      <c r="H540" s="27" t="s">
        <v>225</v>
      </c>
      <c r="I540" s="27" t="s">
        <v>42</v>
      </c>
      <c r="J540" s="23" t="s">
        <v>24</v>
      </c>
      <c r="K540" s="23" t="s">
        <v>25</v>
      </c>
      <c r="L540" s="27" t="s">
        <v>43</v>
      </c>
    </row>
    <row r="541" spans="1:12" x14ac:dyDescent="0.25">
      <c r="A541" s="22">
        <v>42916</v>
      </c>
      <c r="B541" s="27" t="s">
        <v>529</v>
      </c>
      <c r="C541" s="40" t="s">
        <v>40</v>
      </c>
      <c r="D541" s="26" t="s">
        <v>21</v>
      </c>
      <c r="E541" s="29"/>
      <c r="F541" s="29">
        <v>500</v>
      </c>
      <c r="G541" s="31">
        <f t="shared" si="8"/>
        <v>-6085117.25</v>
      </c>
      <c r="H541" s="27" t="s">
        <v>225</v>
      </c>
      <c r="I541" s="27" t="s">
        <v>42</v>
      </c>
      <c r="J541" s="23" t="s">
        <v>24</v>
      </c>
      <c r="K541" s="23" t="s">
        <v>25</v>
      </c>
      <c r="L541" s="27" t="s">
        <v>43</v>
      </c>
    </row>
    <row r="542" spans="1:12" x14ac:dyDescent="0.25">
      <c r="A542" s="22">
        <v>42916</v>
      </c>
      <c r="B542" s="27" t="s">
        <v>562</v>
      </c>
      <c r="C542" s="40" t="s">
        <v>40</v>
      </c>
      <c r="D542" s="26" t="s">
        <v>21</v>
      </c>
      <c r="E542" s="29"/>
      <c r="F542" s="29">
        <v>500</v>
      </c>
      <c r="G542" s="31">
        <f t="shared" si="8"/>
        <v>-6085617.25</v>
      </c>
      <c r="H542" s="27" t="s">
        <v>225</v>
      </c>
      <c r="I542" s="27" t="s">
        <v>42</v>
      </c>
      <c r="J542" s="23" t="s">
        <v>24</v>
      </c>
      <c r="K542" s="23" t="s">
        <v>25</v>
      </c>
      <c r="L542" s="27" t="s">
        <v>43</v>
      </c>
    </row>
    <row r="543" spans="1:12" x14ac:dyDescent="0.25">
      <c r="A543" s="22">
        <v>42916</v>
      </c>
      <c r="B543" s="27" t="s">
        <v>563</v>
      </c>
      <c r="C543" s="40" t="s">
        <v>40</v>
      </c>
      <c r="D543" s="26" t="s">
        <v>21</v>
      </c>
      <c r="E543" s="29"/>
      <c r="F543" s="29">
        <v>500</v>
      </c>
      <c r="G543" s="31">
        <f t="shared" si="8"/>
        <v>-6086117.25</v>
      </c>
      <c r="H543" s="27" t="s">
        <v>225</v>
      </c>
      <c r="I543" s="27" t="s">
        <v>42</v>
      </c>
      <c r="J543" s="23" t="s">
        <v>24</v>
      </c>
      <c r="K543" s="23" t="s">
        <v>25</v>
      </c>
      <c r="L543" s="27" t="s">
        <v>43</v>
      </c>
    </row>
    <row r="544" spans="1:12" x14ac:dyDescent="0.25">
      <c r="A544" s="22">
        <v>42916</v>
      </c>
      <c r="B544" s="27" t="s">
        <v>528</v>
      </c>
      <c r="C544" s="40" t="s">
        <v>40</v>
      </c>
      <c r="D544" s="26" t="s">
        <v>21</v>
      </c>
      <c r="E544" s="29"/>
      <c r="F544" s="29">
        <v>500</v>
      </c>
      <c r="G544" s="31">
        <f t="shared" si="8"/>
        <v>-6086617.25</v>
      </c>
      <c r="H544" s="27" t="s">
        <v>225</v>
      </c>
      <c r="I544" s="27" t="s">
        <v>42</v>
      </c>
      <c r="J544" s="23" t="s">
        <v>24</v>
      </c>
      <c r="K544" s="23" t="s">
        <v>25</v>
      </c>
      <c r="L544" s="27" t="s">
        <v>43</v>
      </c>
    </row>
    <row r="545" spans="1:12" x14ac:dyDescent="0.25">
      <c r="A545" s="22">
        <v>42916</v>
      </c>
      <c r="B545" s="27" t="s">
        <v>529</v>
      </c>
      <c r="C545" s="40" t="s">
        <v>40</v>
      </c>
      <c r="D545" s="26" t="s">
        <v>21</v>
      </c>
      <c r="E545" s="29"/>
      <c r="F545" s="29">
        <v>500</v>
      </c>
      <c r="G545" s="31">
        <f t="shared" si="8"/>
        <v>-6087117.25</v>
      </c>
      <c r="H545" s="27" t="s">
        <v>225</v>
      </c>
      <c r="I545" s="27" t="s">
        <v>42</v>
      </c>
      <c r="J545" s="23" t="s">
        <v>24</v>
      </c>
      <c r="K545" s="23" t="s">
        <v>25</v>
      </c>
      <c r="L545" s="27" t="s">
        <v>43</v>
      </c>
    </row>
    <row r="546" spans="1:12" x14ac:dyDescent="0.25">
      <c r="A546" s="22">
        <v>42916</v>
      </c>
      <c r="B546" s="27" t="s">
        <v>563</v>
      </c>
      <c r="C546" s="40" t="s">
        <v>40</v>
      </c>
      <c r="D546" s="26" t="s">
        <v>21</v>
      </c>
      <c r="E546" s="29"/>
      <c r="F546" s="29">
        <v>500</v>
      </c>
      <c r="G546" s="31">
        <f t="shared" si="8"/>
        <v>-6087617.25</v>
      </c>
      <c r="H546" s="27" t="s">
        <v>225</v>
      </c>
      <c r="I546" s="27" t="s">
        <v>42</v>
      </c>
      <c r="J546" s="23" t="s">
        <v>24</v>
      </c>
      <c r="K546" s="23" t="s">
        <v>25</v>
      </c>
      <c r="L546" s="27" t="s">
        <v>43</v>
      </c>
    </row>
    <row r="547" spans="1:12" x14ac:dyDescent="0.25">
      <c r="A547" s="22">
        <v>42916</v>
      </c>
      <c r="B547" s="27" t="s">
        <v>564</v>
      </c>
      <c r="C547" s="40" t="s">
        <v>40</v>
      </c>
      <c r="D547" s="26" t="s">
        <v>21</v>
      </c>
      <c r="E547" s="29"/>
      <c r="F547" s="29">
        <v>500</v>
      </c>
      <c r="G547" s="31">
        <f t="shared" si="8"/>
        <v>-6088117.25</v>
      </c>
      <c r="H547" s="27" t="s">
        <v>225</v>
      </c>
      <c r="I547" s="27" t="s">
        <v>42</v>
      </c>
      <c r="J547" s="23" t="s">
        <v>24</v>
      </c>
      <c r="K547" s="23" t="s">
        <v>25</v>
      </c>
      <c r="L547" s="27" t="s">
        <v>43</v>
      </c>
    </row>
    <row r="548" spans="1:12" x14ac:dyDescent="0.25">
      <c r="A548" s="22">
        <v>42916</v>
      </c>
      <c r="B548" s="27" t="s">
        <v>565</v>
      </c>
      <c r="C548" s="23" t="s">
        <v>632</v>
      </c>
      <c r="D548" s="26" t="s">
        <v>21</v>
      </c>
      <c r="E548" s="29"/>
      <c r="F548" s="29">
        <v>4200</v>
      </c>
      <c r="G548" s="31">
        <f t="shared" si="8"/>
        <v>-6092317.25</v>
      </c>
      <c r="H548" s="27" t="s">
        <v>225</v>
      </c>
      <c r="I548" s="27" t="s">
        <v>42</v>
      </c>
      <c r="J548" s="23" t="s">
        <v>24</v>
      </c>
      <c r="K548" s="23" t="s">
        <v>25</v>
      </c>
      <c r="L548" s="27" t="s">
        <v>43</v>
      </c>
    </row>
    <row r="549" spans="1:12" x14ac:dyDescent="0.25">
      <c r="A549" s="22">
        <v>42916</v>
      </c>
      <c r="B549" s="27" t="s">
        <v>566</v>
      </c>
      <c r="C549" s="40" t="s">
        <v>40</v>
      </c>
      <c r="D549" s="26" t="s">
        <v>21</v>
      </c>
      <c r="E549" s="29"/>
      <c r="F549" s="29">
        <v>500</v>
      </c>
      <c r="G549" s="31">
        <f t="shared" si="8"/>
        <v>-6092817.25</v>
      </c>
      <c r="H549" s="27" t="s">
        <v>225</v>
      </c>
      <c r="I549" s="27" t="s">
        <v>42</v>
      </c>
      <c r="J549" s="23" t="s">
        <v>24</v>
      </c>
      <c r="K549" s="23" t="s">
        <v>25</v>
      </c>
      <c r="L549" s="27" t="s">
        <v>43</v>
      </c>
    </row>
    <row r="550" spans="1:12" x14ac:dyDescent="0.25">
      <c r="A550" s="22">
        <v>42916</v>
      </c>
      <c r="B550" s="27" t="s">
        <v>531</v>
      </c>
      <c r="C550" s="40" t="s">
        <v>40</v>
      </c>
      <c r="D550" s="26" t="s">
        <v>21</v>
      </c>
      <c r="E550" s="29"/>
      <c r="F550" s="29">
        <v>500</v>
      </c>
      <c r="G550" s="31">
        <f t="shared" si="8"/>
        <v>-6093317.25</v>
      </c>
      <c r="H550" s="27" t="s">
        <v>225</v>
      </c>
      <c r="I550" s="27" t="s">
        <v>42</v>
      </c>
      <c r="J550" s="23" t="s">
        <v>24</v>
      </c>
      <c r="K550" s="23" t="s">
        <v>25</v>
      </c>
      <c r="L550" s="27" t="s">
        <v>43</v>
      </c>
    </row>
    <row r="551" spans="1:12" x14ac:dyDescent="0.25">
      <c r="A551" s="22">
        <v>42916</v>
      </c>
      <c r="B551" s="23" t="s">
        <v>146</v>
      </c>
      <c r="C551" s="40" t="s">
        <v>40</v>
      </c>
      <c r="D551" s="26" t="s">
        <v>21</v>
      </c>
      <c r="E551" s="24"/>
      <c r="F551" s="24">
        <v>2000</v>
      </c>
      <c r="G551" s="31">
        <f t="shared" si="8"/>
        <v>-6095317.25</v>
      </c>
      <c r="H551" s="23" t="s">
        <v>62</v>
      </c>
      <c r="I551" s="23" t="s">
        <v>42</v>
      </c>
      <c r="J551" s="23" t="s">
        <v>24</v>
      </c>
      <c r="K551" s="23" t="s">
        <v>25</v>
      </c>
      <c r="L551" s="27" t="s">
        <v>43</v>
      </c>
    </row>
    <row r="552" spans="1:12" x14ac:dyDescent="0.25">
      <c r="A552" s="22">
        <v>42916</v>
      </c>
      <c r="B552" s="23" t="s">
        <v>567</v>
      </c>
      <c r="C552" s="23" t="s">
        <v>20</v>
      </c>
      <c r="D552" s="26" t="s">
        <v>21</v>
      </c>
      <c r="E552" s="24"/>
      <c r="F552" s="24">
        <v>1000</v>
      </c>
      <c r="G552" s="31">
        <f t="shared" si="8"/>
        <v>-6096317.25</v>
      </c>
      <c r="H552" s="23" t="s">
        <v>62</v>
      </c>
      <c r="I552" s="23" t="s">
        <v>42</v>
      </c>
      <c r="J552" s="23" t="s">
        <v>24</v>
      </c>
      <c r="K552" s="23" t="s">
        <v>25</v>
      </c>
      <c r="L552" s="27" t="s">
        <v>43</v>
      </c>
    </row>
    <row r="553" spans="1:12" x14ac:dyDescent="0.25">
      <c r="A553" s="22">
        <v>42916</v>
      </c>
      <c r="B553" s="23" t="s">
        <v>568</v>
      </c>
      <c r="C553" s="40" t="s">
        <v>40</v>
      </c>
      <c r="D553" s="23" t="s">
        <v>28</v>
      </c>
      <c r="E553" s="24"/>
      <c r="F553" s="24">
        <v>1000</v>
      </c>
      <c r="G553" s="31">
        <f t="shared" si="8"/>
        <v>-6097317.25</v>
      </c>
      <c r="H553" s="23" t="s">
        <v>69</v>
      </c>
      <c r="I553" s="23" t="s">
        <v>42</v>
      </c>
      <c r="J553" s="23" t="s">
        <v>24</v>
      </c>
      <c r="K553" s="23" t="s">
        <v>25</v>
      </c>
      <c r="L553" s="27" t="s">
        <v>43</v>
      </c>
    </row>
    <row r="554" spans="1:12" x14ac:dyDescent="0.25">
      <c r="A554" s="22">
        <v>42916</v>
      </c>
      <c r="B554" s="23" t="s">
        <v>569</v>
      </c>
      <c r="C554" s="40" t="s">
        <v>40</v>
      </c>
      <c r="D554" s="23" t="s">
        <v>28</v>
      </c>
      <c r="E554" s="24"/>
      <c r="F554" s="24">
        <v>1000</v>
      </c>
      <c r="G554" s="31">
        <f t="shared" si="8"/>
        <v>-6098317.25</v>
      </c>
      <c r="H554" s="23" t="s">
        <v>69</v>
      </c>
      <c r="I554" s="23" t="s">
        <v>42</v>
      </c>
      <c r="J554" s="23" t="s">
        <v>24</v>
      </c>
      <c r="K554" s="23" t="s">
        <v>25</v>
      </c>
      <c r="L554" s="27" t="s">
        <v>43</v>
      </c>
    </row>
    <row r="555" spans="1:12" x14ac:dyDescent="0.25">
      <c r="A555" s="22">
        <v>42916</v>
      </c>
      <c r="B555" s="23" t="s">
        <v>570</v>
      </c>
      <c r="C555" s="40" t="s">
        <v>40</v>
      </c>
      <c r="D555" s="23" t="s">
        <v>28</v>
      </c>
      <c r="E555" s="24"/>
      <c r="F555" s="24">
        <v>1000</v>
      </c>
      <c r="G555" s="31">
        <f t="shared" si="8"/>
        <v>-6099317.25</v>
      </c>
      <c r="H555" s="23" t="s">
        <v>69</v>
      </c>
      <c r="I555" s="23" t="s">
        <v>42</v>
      </c>
      <c r="J555" s="23" t="s">
        <v>24</v>
      </c>
      <c r="K555" s="23" t="s">
        <v>25</v>
      </c>
      <c r="L555" s="27" t="s">
        <v>43</v>
      </c>
    </row>
    <row r="556" spans="1:12" x14ac:dyDescent="0.25">
      <c r="A556" s="22">
        <v>42916</v>
      </c>
      <c r="B556" s="23" t="s">
        <v>571</v>
      </c>
      <c r="C556" s="40" t="s">
        <v>40</v>
      </c>
      <c r="D556" s="23" t="s">
        <v>28</v>
      </c>
      <c r="E556" s="24"/>
      <c r="F556" s="24">
        <v>1000</v>
      </c>
      <c r="G556" s="31">
        <f t="shared" si="8"/>
        <v>-6100317.25</v>
      </c>
      <c r="H556" s="23" t="s">
        <v>69</v>
      </c>
      <c r="I556" s="23" t="s">
        <v>42</v>
      </c>
      <c r="J556" s="23" t="s">
        <v>24</v>
      </c>
      <c r="K556" s="23" t="s">
        <v>25</v>
      </c>
      <c r="L556" s="27" t="s">
        <v>43</v>
      </c>
    </row>
    <row r="557" spans="1:12" x14ac:dyDescent="0.25">
      <c r="A557" s="22">
        <v>42916</v>
      </c>
      <c r="B557" s="23" t="s">
        <v>572</v>
      </c>
      <c r="C557" s="23" t="s">
        <v>145</v>
      </c>
      <c r="D557" s="23" t="s">
        <v>28</v>
      </c>
      <c r="E557" s="24"/>
      <c r="F557" s="24">
        <v>37000</v>
      </c>
      <c r="G557" s="31">
        <f t="shared" si="8"/>
        <v>-6137317.25</v>
      </c>
      <c r="H557" s="23" t="s">
        <v>69</v>
      </c>
      <c r="I557" s="23">
        <v>53954</v>
      </c>
      <c r="J557" s="23" t="s">
        <v>24</v>
      </c>
      <c r="K557" s="23" t="s">
        <v>25</v>
      </c>
      <c r="L557" s="27" t="s">
        <v>26</v>
      </c>
    </row>
    <row r="558" spans="1:12" s="115" customFormat="1" x14ac:dyDescent="0.25">
      <c r="A558" s="22">
        <v>42916</v>
      </c>
      <c r="B558" s="23" t="s">
        <v>573</v>
      </c>
      <c r="C558" s="40" t="s">
        <v>40</v>
      </c>
      <c r="D558" s="23" t="s">
        <v>28</v>
      </c>
      <c r="E558" s="24"/>
      <c r="F558" s="24">
        <v>1000</v>
      </c>
      <c r="G558" s="31">
        <f t="shared" si="8"/>
        <v>-6138317.25</v>
      </c>
      <c r="H558" s="23" t="s">
        <v>69</v>
      </c>
      <c r="I558" s="23" t="s">
        <v>42</v>
      </c>
      <c r="J558" s="23" t="s">
        <v>24</v>
      </c>
      <c r="K558" s="23" t="s">
        <v>25</v>
      </c>
      <c r="L558" s="27" t="s">
        <v>43</v>
      </c>
    </row>
    <row r="559" spans="1:12" x14ac:dyDescent="0.25">
      <c r="A559" s="22">
        <v>42916</v>
      </c>
      <c r="B559" s="23" t="s">
        <v>574</v>
      </c>
      <c r="C559" s="23" t="s">
        <v>607</v>
      </c>
      <c r="D559" s="26" t="s">
        <v>21</v>
      </c>
      <c r="E559" s="24"/>
      <c r="F559" s="24">
        <v>35000</v>
      </c>
      <c r="G559" s="31">
        <f t="shared" si="8"/>
        <v>-6173317.25</v>
      </c>
      <c r="H559" s="23" t="s">
        <v>69</v>
      </c>
      <c r="I559" s="23">
        <v>17</v>
      </c>
      <c r="J559" s="23" t="s">
        <v>24</v>
      </c>
      <c r="K559" s="23" t="s">
        <v>25</v>
      </c>
      <c r="L559" s="27" t="s">
        <v>26</v>
      </c>
    </row>
    <row r="560" spans="1:12" s="115" customFormat="1" x14ac:dyDescent="0.25">
      <c r="A560" s="22">
        <v>42916</v>
      </c>
      <c r="B560" s="23" t="s">
        <v>575</v>
      </c>
      <c r="C560" s="40" t="s">
        <v>40</v>
      </c>
      <c r="D560" s="23" t="s">
        <v>28</v>
      </c>
      <c r="E560" s="24"/>
      <c r="F560" s="24">
        <v>1000</v>
      </c>
      <c r="G560" s="31">
        <f t="shared" si="8"/>
        <v>-6174317.25</v>
      </c>
      <c r="H560" s="23" t="s">
        <v>69</v>
      </c>
      <c r="I560" s="23" t="s">
        <v>42</v>
      </c>
      <c r="J560" s="23" t="s">
        <v>24</v>
      </c>
      <c r="K560" s="23" t="s">
        <v>25</v>
      </c>
      <c r="L560" s="27" t="s">
        <v>43</v>
      </c>
    </row>
    <row r="561" spans="1:14" x14ac:dyDescent="0.25">
      <c r="A561" s="22">
        <v>42916</v>
      </c>
      <c r="B561" s="23" t="s">
        <v>576</v>
      </c>
      <c r="C561" s="40" t="s">
        <v>40</v>
      </c>
      <c r="D561" s="23" t="s">
        <v>28</v>
      </c>
      <c r="E561" s="24"/>
      <c r="F561" s="24">
        <v>1000</v>
      </c>
      <c r="G561" s="31">
        <f t="shared" si="8"/>
        <v>-6175317.25</v>
      </c>
      <c r="H561" s="23" t="s">
        <v>69</v>
      </c>
      <c r="I561" s="23" t="s">
        <v>42</v>
      </c>
      <c r="J561" s="23" t="s">
        <v>24</v>
      </c>
      <c r="K561" s="23" t="s">
        <v>25</v>
      </c>
      <c r="L561" s="27" t="s">
        <v>43</v>
      </c>
    </row>
    <row r="562" spans="1:14" x14ac:dyDescent="0.25">
      <c r="A562" s="22">
        <v>42916</v>
      </c>
      <c r="B562" s="23" t="s">
        <v>577</v>
      </c>
      <c r="C562" s="40" t="s">
        <v>40</v>
      </c>
      <c r="D562" s="23" t="s">
        <v>28</v>
      </c>
      <c r="E562" s="24"/>
      <c r="F562" s="24">
        <v>1000</v>
      </c>
      <c r="G562" s="31">
        <f t="shared" si="8"/>
        <v>-6176317.25</v>
      </c>
      <c r="H562" s="23" t="s">
        <v>69</v>
      </c>
      <c r="I562" s="23" t="s">
        <v>42</v>
      </c>
      <c r="J562" s="23" t="s">
        <v>24</v>
      </c>
      <c r="K562" s="23" t="s">
        <v>25</v>
      </c>
      <c r="L562" s="27" t="s">
        <v>43</v>
      </c>
    </row>
    <row r="563" spans="1:14" x14ac:dyDescent="0.25">
      <c r="A563" s="22">
        <v>42916</v>
      </c>
      <c r="B563" s="23" t="s">
        <v>578</v>
      </c>
      <c r="C563" s="40" t="s">
        <v>40</v>
      </c>
      <c r="D563" s="26" t="s">
        <v>21</v>
      </c>
      <c r="E563" s="24"/>
      <c r="F563" s="24">
        <v>1000</v>
      </c>
      <c r="G563" s="31">
        <f t="shared" si="8"/>
        <v>-6177317.25</v>
      </c>
      <c r="H563" s="23" t="s">
        <v>243</v>
      </c>
      <c r="I563" s="23" t="s">
        <v>42</v>
      </c>
      <c r="J563" s="23" t="s">
        <v>24</v>
      </c>
      <c r="K563" s="23" t="s">
        <v>25</v>
      </c>
      <c r="L563" s="23" t="s">
        <v>43</v>
      </c>
    </row>
    <row r="564" spans="1:14" x14ac:dyDescent="0.25">
      <c r="A564" s="22">
        <v>42916</v>
      </c>
      <c r="B564" s="23" t="s">
        <v>579</v>
      </c>
      <c r="C564" s="40" t="s">
        <v>40</v>
      </c>
      <c r="D564" s="26" t="s">
        <v>21</v>
      </c>
      <c r="E564" s="24"/>
      <c r="F564" s="24">
        <v>1500</v>
      </c>
      <c r="G564" s="31">
        <f t="shared" si="8"/>
        <v>-6178817.25</v>
      </c>
      <c r="H564" s="23" t="s">
        <v>243</v>
      </c>
      <c r="I564" s="23" t="s">
        <v>42</v>
      </c>
      <c r="J564" s="23" t="s">
        <v>24</v>
      </c>
      <c r="K564" s="23" t="s">
        <v>25</v>
      </c>
      <c r="L564" s="23" t="s">
        <v>43</v>
      </c>
    </row>
    <row r="565" spans="1:14" x14ac:dyDescent="0.25">
      <c r="A565" s="22">
        <v>42916</v>
      </c>
      <c r="B565" s="23" t="s">
        <v>580</v>
      </c>
      <c r="C565" s="40" t="s">
        <v>40</v>
      </c>
      <c r="D565" s="26" t="s">
        <v>21</v>
      </c>
      <c r="E565" s="24"/>
      <c r="F565" s="24">
        <v>500</v>
      </c>
      <c r="G565" s="31">
        <f t="shared" si="8"/>
        <v>-6179317.25</v>
      </c>
      <c r="H565" s="23" t="s">
        <v>243</v>
      </c>
      <c r="I565" s="23" t="s">
        <v>42</v>
      </c>
      <c r="J565" s="23" t="s">
        <v>24</v>
      </c>
      <c r="K565" s="23" t="s">
        <v>25</v>
      </c>
      <c r="L565" s="23" t="s">
        <v>43</v>
      </c>
    </row>
    <row r="566" spans="1:14" x14ac:dyDescent="0.25">
      <c r="A566" s="22">
        <v>42916</v>
      </c>
      <c r="B566" s="23" t="s">
        <v>581</v>
      </c>
      <c r="C566" s="40" t="s">
        <v>40</v>
      </c>
      <c r="D566" s="26" t="s">
        <v>21</v>
      </c>
      <c r="E566" s="24"/>
      <c r="F566" s="24">
        <v>500</v>
      </c>
      <c r="G566" s="31">
        <f t="shared" si="8"/>
        <v>-6179817.25</v>
      </c>
      <c r="H566" s="23" t="s">
        <v>243</v>
      </c>
      <c r="I566" s="23" t="s">
        <v>42</v>
      </c>
      <c r="J566" s="23" t="s">
        <v>24</v>
      </c>
      <c r="K566" s="23" t="s">
        <v>25</v>
      </c>
      <c r="L566" s="23" t="s">
        <v>43</v>
      </c>
    </row>
    <row r="567" spans="1:14" x14ac:dyDescent="0.25">
      <c r="A567" s="22">
        <v>42916</v>
      </c>
      <c r="B567" s="23" t="s">
        <v>582</v>
      </c>
      <c r="C567" s="40" t="s">
        <v>40</v>
      </c>
      <c r="D567" s="26" t="s">
        <v>21</v>
      </c>
      <c r="E567" s="24"/>
      <c r="F567" s="24">
        <v>1500</v>
      </c>
      <c r="G567" s="31">
        <f t="shared" si="8"/>
        <v>-6181317.25</v>
      </c>
      <c r="H567" s="23" t="s">
        <v>243</v>
      </c>
      <c r="I567" s="23" t="s">
        <v>42</v>
      </c>
      <c r="J567" s="23" t="s">
        <v>24</v>
      </c>
      <c r="K567" s="23" t="s">
        <v>25</v>
      </c>
      <c r="L567" s="23" t="s">
        <v>43</v>
      </c>
    </row>
    <row r="568" spans="1:14" x14ac:dyDescent="0.25">
      <c r="A568" s="22">
        <v>42916</v>
      </c>
      <c r="B568" s="23" t="s">
        <v>583</v>
      </c>
      <c r="C568" s="23" t="s">
        <v>145</v>
      </c>
      <c r="D568" s="26" t="s">
        <v>21</v>
      </c>
      <c r="E568" s="24"/>
      <c r="F568" s="24">
        <v>56300</v>
      </c>
      <c r="G568" s="31">
        <f t="shared" si="8"/>
        <v>-6237617.25</v>
      </c>
      <c r="H568" s="23" t="s">
        <v>243</v>
      </c>
      <c r="I568" s="23">
        <v>32</v>
      </c>
      <c r="J568" s="23" t="s">
        <v>24</v>
      </c>
      <c r="K568" s="23" t="s">
        <v>25</v>
      </c>
      <c r="L568" s="23" t="s">
        <v>26</v>
      </c>
    </row>
    <row r="569" spans="1:14" s="115" customFormat="1" x14ac:dyDescent="0.25">
      <c r="A569" s="22">
        <v>42916</v>
      </c>
      <c r="B569" s="23" t="s">
        <v>233</v>
      </c>
      <c r="C569" s="40" t="s">
        <v>40</v>
      </c>
      <c r="D569" s="23" t="s">
        <v>32</v>
      </c>
      <c r="E569" s="24"/>
      <c r="F569" s="24">
        <v>1000</v>
      </c>
      <c r="G569" s="31">
        <f t="shared" si="8"/>
        <v>-6238617.25</v>
      </c>
      <c r="H569" s="27" t="s">
        <v>76</v>
      </c>
      <c r="I569" s="23" t="s">
        <v>42</v>
      </c>
      <c r="J569" s="23" t="s">
        <v>631</v>
      </c>
      <c r="K569" s="23" t="s">
        <v>25</v>
      </c>
      <c r="L569" s="23" t="s">
        <v>43</v>
      </c>
    </row>
    <row r="570" spans="1:14" x14ac:dyDescent="0.25">
      <c r="A570" s="22">
        <v>42916</v>
      </c>
      <c r="B570" s="23" t="s">
        <v>355</v>
      </c>
      <c r="C570" s="23" t="s">
        <v>20</v>
      </c>
      <c r="D570" s="23" t="s">
        <v>32</v>
      </c>
      <c r="E570" s="24"/>
      <c r="F570" s="24">
        <v>1000</v>
      </c>
      <c r="G570" s="31">
        <f t="shared" si="8"/>
        <v>-6239617.25</v>
      </c>
      <c r="H570" s="27" t="s">
        <v>76</v>
      </c>
      <c r="I570" s="23" t="s">
        <v>42</v>
      </c>
      <c r="J570" s="23" t="s">
        <v>631</v>
      </c>
      <c r="K570" s="23" t="s">
        <v>25</v>
      </c>
      <c r="L570" s="23" t="s">
        <v>43</v>
      </c>
    </row>
    <row r="571" spans="1:14" x14ac:dyDescent="0.25">
      <c r="A571" s="22">
        <v>42916</v>
      </c>
      <c r="B571" s="23" t="s">
        <v>204</v>
      </c>
      <c r="C571" s="40" t="s">
        <v>40</v>
      </c>
      <c r="D571" s="23" t="s">
        <v>32</v>
      </c>
      <c r="E571" s="24"/>
      <c r="F571" s="24">
        <v>1000</v>
      </c>
      <c r="G571" s="31">
        <f t="shared" si="8"/>
        <v>-6240617.25</v>
      </c>
      <c r="H571" s="27" t="s">
        <v>76</v>
      </c>
      <c r="I571" s="23" t="s">
        <v>42</v>
      </c>
      <c r="J571" s="23" t="s">
        <v>631</v>
      </c>
      <c r="K571" s="23" t="s">
        <v>25</v>
      </c>
      <c r="L571" s="23" t="s">
        <v>43</v>
      </c>
    </row>
    <row r="572" spans="1:14" x14ac:dyDescent="0.25">
      <c r="A572" s="22">
        <v>42916</v>
      </c>
      <c r="B572" s="131" t="s">
        <v>615</v>
      </c>
      <c r="C572" s="40" t="s">
        <v>40</v>
      </c>
      <c r="D572" s="131" t="s">
        <v>28</v>
      </c>
      <c r="E572" s="132"/>
      <c r="F572" s="132">
        <v>4000</v>
      </c>
      <c r="G572" s="31">
        <f t="shared" si="8"/>
        <v>-6244617.25</v>
      </c>
      <c r="H572" s="133" t="s">
        <v>166</v>
      </c>
      <c r="I572" s="131" t="s">
        <v>42</v>
      </c>
      <c r="J572" s="23" t="s">
        <v>24</v>
      </c>
      <c r="K572" s="131" t="s">
        <v>25</v>
      </c>
      <c r="L572" s="27" t="s">
        <v>43</v>
      </c>
    </row>
    <row r="573" spans="1:14" ht="15.75" x14ac:dyDescent="0.25">
      <c r="A573" s="22"/>
      <c r="C573" s="23"/>
      <c r="E573" s="57"/>
      <c r="F573" s="57"/>
      <c r="G573" s="25"/>
      <c r="H573" s="76"/>
      <c r="J573" s="23"/>
      <c r="L573" s="27"/>
    </row>
    <row r="574" spans="1:14" x14ac:dyDescent="0.25">
      <c r="N574" s="60"/>
    </row>
  </sheetData>
  <autoFilter ref="A10:L57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Données brutes</vt:lpstr>
      <vt:lpstr>Tableau</vt:lpstr>
      <vt:lpstr>Activists &amp; Banks</vt:lpstr>
      <vt:lpstr>Balance générale au 30 juin 17</vt:lpstr>
      <vt:lpstr>Datas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2018-03-05T09:33:14Z</dcterms:modified>
</cp:coreProperties>
</file>